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C:\Users\KadUs\OneDrive\Desktop\Screening Paper.v3\"/>
    </mc:Choice>
  </mc:AlternateContent>
  <xr:revisionPtr revIDLastSave="0" documentId="13_ncr:1_{E7C2E4FE-C4D0-4C6D-9380-8BE4FB6CFF17}" xr6:coauthVersionLast="47" xr6:coauthVersionMax="47" xr10:uidLastSave="{00000000-0000-0000-0000-000000000000}"/>
  <bookViews>
    <workbookView xWindow="25020" yWindow="2070" windowWidth="19170" windowHeight="11160" firstSheet="1" activeTab="6" xr2:uid="{00000000-000D-0000-FFFF-FFFF00000000}"/>
  </bookViews>
  <sheets>
    <sheet name="Library Detailed Information" sheetId="7" r:id="rId1"/>
    <sheet name="F-based incision" sheetId="11" r:id="rId2"/>
    <sheet name="Growth repair assay" sheetId="15" r:id="rId3"/>
    <sheet name="ATPase" sheetId="28" r:id="rId4"/>
    <sheet name="Docking graph" sheetId="26" r:id="rId5"/>
    <sheet name="Supp OD for growth" sheetId="16" r:id="rId6"/>
    <sheet name="Checkerboards" sheetId="27" r:id="rId7"/>
    <sheet name="C-Trap L-Thyroxine" sheetId="13" r:id="rId8"/>
    <sheet name="C-Trap Dienestrol" sheetId="1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27" l="1"/>
  <c r="V60" i="27"/>
  <c r="C60" i="27"/>
  <c r="C59" i="27"/>
  <c r="B59" i="27"/>
  <c r="B60" i="27"/>
  <c r="B58" i="27"/>
  <c r="V58" i="27"/>
  <c r="U60" i="27"/>
  <c r="U58" i="27"/>
  <c r="U59" i="27"/>
  <c r="V59" i="27"/>
  <c r="AA18" i="28"/>
  <c r="AA17" i="28"/>
  <c r="Z30" i="28"/>
  <c r="AR20" i="28"/>
  <c r="AJ19" i="28"/>
  <c r="AI19" i="28"/>
  <c r="AB21" i="28"/>
  <c r="AB20" i="28"/>
  <c r="AB19" i="28"/>
  <c r="AB18" i="28"/>
  <c r="AB17" i="28"/>
  <c r="AC21" i="28"/>
  <c r="AA19" i="28"/>
  <c r="D17" i="15"/>
  <c r="W11" i="15"/>
  <c r="I34" i="11"/>
  <c r="F33" i="14"/>
  <c r="E16" i="14"/>
  <c r="D16" i="14"/>
  <c r="E16" i="16"/>
  <c r="AF18" i="28"/>
  <c r="R10" i="28" s="1"/>
  <c r="AA15" i="28"/>
  <c r="AA12" i="28"/>
  <c r="AA13" i="28"/>
  <c r="Y28" i="28"/>
  <c r="AQ21" i="28"/>
  <c r="AQ20" i="28"/>
  <c r="AQ19" i="28"/>
  <c r="AQ18" i="28"/>
  <c r="AQ17" i="28"/>
  <c r="AQ16" i="28"/>
  <c r="AQ15" i="28"/>
  <c r="AQ14" i="28"/>
  <c r="AQ13" i="28"/>
  <c r="AQ12" i="28"/>
  <c r="AI21" i="28"/>
  <c r="AI20" i="28"/>
  <c r="AI18" i="28"/>
  <c r="AI17" i="28"/>
  <c r="AI16" i="28"/>
  <c r="AI15" i="28"/>
  <c r="AI14" i="28"/>
  <c r="AI13" i="28"/>
  <c r="AI12" i="28"/>
  <c r="AA14" i="28"/>
  <c r="AA16" i="28"/>
  <c r="AA20" i="28"/>
  <c r="AA21" i="28"/>
  <c r="I61" i="11"/>
  <c r="W9" i="15"/>
  <c r="X9" i="15" s="1"/>
  <c r="K8" i="16"/>
  <c r="AC18" i="28"/>
  <c r="Z4" i="28"/>
  <c r="Y4" i="28"/>
  <c r="Z3" i="28"/>
  <c r="Y3" i="28"/>
  <c r="Y31" i="28"/>
  <c r="Y30" i="28"/>
  <c r="M4" i="28"/>
  <c r="M5" i="28"/>
  <c r="AC17" i="28"/>
  <c r="M13" i="28"/>
  <c r="M8" i="28"/>
  <c r="AS21" i="28"/>
  <c r="AE31" i="28" s="1"/>
  <c r="AR21" i="28"/>
  <c r="AA31" i="28" s="1"/>
  <c r="AK21" i="28"/>
  <c r="AD31" i="28" s="1"/>
  <c r="AJ21" i="28"/>
  <c r="Z31" i="28" s="1"/>
  <c r="AF21" i="28"/>
  <c r="AN21" i="28" s="1"/>
  <c r="AS16" i="28"/>
  <c r="AR16" i="28"/>
  <c r="AK16" i="28"/>
  <c r="AJ16" i="28"/>
  <c r="AF16" i="28"/>
  <c r="AN16" i="28" s="1"/>
  <c r="AC16" i="28"/>
  <c r="AB16" i="28"/>
  <c r="M7" i="28"/>
  <c r="AS15" i="28"/>
  <c r="AR15" i="28"/>
  <c r="AK15" i="28"/>
  <c r="AJ15" i="28"/>
  <c r="AF15" i="28"/>
  <c r="R7" i="28" s="1"/>
  <c r="AC15" i="28"/>
  <c r="AB15" i="28"/>
  <c r="M6" i="28"/>
  <c r="AS14" i="28"/>
  <c r="AR14" i="28"/>
  <c r="AK14" i="28"/>
  <c r="AJ14" i="28"/>
  <c r="N6" i="28" s="1"/>
  <c r="AF14" i="28"/>
  <c r="R6" i="28" s="1"/>
  <c r="AC14" i="28"/>
  <c r="AB14" i="28"/>
  <c r="M12" i="28"/>
  <c r="B8" i="28" s="1"/>
  <c r="M11" i="28"/>
  <c r="B7" i="28" s="1"/>
  <c r="M10" i="28"/>
  <c r="B6" i="28" s="1"/>
  <c r="AS20" i="28"/>
  <c r="AE30" i="28" s="1"/>
  <c r="AA30" i="28"/>
  <c r="AK20" i="28"/>
  <c r="AD30" i="28" s="1"/>
  <c r="AJ20" i="28"/>
  <c r="AF20" i="28"/>
  <c r="R12" i="28" s="1"/>
  <c r="AC20" i="28"/>
  <c r="AS19" i="28"/>
  <c r="AE29" i="28" s="1"/>
  <c r="AR19" i="28"/>
  <c r="AA29" i="28" s="1"/>
  <c r="AK19" i="28"/>
  <c r="AD29" i="28" s="1"/>
  <c r="Z29" i="28"/>
  <c r="AF19" i="28"/>
  <c r="R11" i="28" s="1"/>
  <c r="AC19" i="28"/>
  <c r="AC29" i="28" s="1"/>
  <c r="Y29" i="28"/>
  <c r="B9" i="28"/>
  <c r="AS18" i="28"/>
  <c r="AE28" i="28" s="1"/>
  <c r="AR18" i="28"/>
  <c r="AA28" i="28" s="1"/>
  <c r="AK18" i="28"/>
  <c r="AD28" i="28" s="1"/>
  <c r="AJ18" i="28"/>
  <c r="Z28" i="28" s="1"/>
  <c r="AC28" i="28"/>
  <c r="AS13" i="28"/>
  <c r="AR13" i="28"/>
  <c r="AK13" i="28"/>
  <c r="AJ13" i="28"/>
  <c r="AF13" i="28"/>
  <c r="R5" i="28" s="1"/>
  <c r="AC13" i="28"/>
  <c r="AB13" i="28"/>
  <c r="M9" i="28"/>
  <c r="B5" i="28" s="1"/>
  <c r="T3" i="28"/>
  <c r="S3" i="28"/>
  <c r="O3" i="28"/>
  <c r="N3" i="28"/>
  <c r="AS17" i="28"/>
  <c r="AE27" i="28" s="1"/>
  <c r="AR17" i="28"/>
  <c r="AA27" i="28" s="1"/>
  <c r="AK17" i="28"/>
  <c r="AD27" i="28" s="1"/>
  <c r="AJ17" i="28"/>
  <c r="Z27" i="28" s="1"/>
  <c r="AF17" i="28"/>
  <c r="R9" i="28" s="1"/>
  <c r="AS12" i="28"/>
  <c r="AR12" i="28"/>
  <c r="AK12" i="28"/>
  <c r="AJ12" i="28"/>
  <c r="AF12" i="28"/>
  <c r="AN12" i="28" s="1"/>
  <c r="AC12" i="28"/>
  <c r="AB12" i="28"/>
  <c r="AS11" i="28"/>
  <c r="AR11" i="28"/>
  <c r="AQ11" i="28"/>
  <c r="AP11" i="28"/>
  <c r="AO11" i="28"/>
  <c r="AK11" i="28"/>
  <c r="AJ11" i="28"/>
  <c r="AI11" i="28"/>
  <c r="AH11" i="28"/>
  <c r="AG11" i="28"/>
  <c r="G3" i="28"/>
  <c r="F3" i="28"/>
  <c r="AA2" i="28"/>
  <c r="M12" i="16"/>
  <c r="M11" i="16"/>
  <c r="M8" i="16"/>
  <c r="K6" i="16"/>
  <c r="K7" i="16"/>
  <c r="O12" i="27"/>
  <c r="B12" i="27"/>
  <c r="C12" i="27"/>
  <c r="B13" i="27"/>
  <c r="C13" i="27"/>
  <c r="B14" i="27"/>
  <c r="C14" i="27"/>
  <c r="P14" i="27"/>
  <c r="O14" i="27"/>
  <c r="P13" i="27"/>
  <c r="O13" i="27"/>
  <c r="P12" i="27"/>
  <c r="P7" i="27"/>
  <c r="O7" i="27"/>
  <c r="C7" i="27"/>
  <c r="B7" i="27"/>
  <c r="P6" i="27"/>
  <c r="O6" i="27"/>
  <c r="C6" i="27"/>
  <c r="B6" i="27"/>
  <c r="P5" i="27"/>
  <c r="O5" i="27"/>
  <c r="C5" i="27"/>
  <c r="B5" i="27"/>
  <c r="N5" i="28" l="1"/>
  <c r="AA4" i="28"/>
  <c r="T10" i="28"/>
  <c r="G6" i="28" s="1"/>
  <c r="AA3" i="28"/>
  <c r="J7" i="28"/>
  <c r="S8" i="28"/>
  <c r="S4" i="28"/>
  <c r="F4" i="28" s="1"/>
  <c r="T4" i="28"/>
  <c r="G4" i="28" s="1"/>
  <c r="T12" i="28"/>
  <c r="G8" i="28" s="1"/>
  <c r="O9" i="28"/>
  <c r="D5" i="28" s="1"/>
  <c r="N9" i="28"/>
  <c r="C5" i="28" s="1"/>
  <c r="I7" i="28"/>
  <c r="O10" i="28"/>
  <c r="D6" i="28" s="1"/>
  <c r="S6" i="28"/>
  <c r="AC30" i="28"/>
  <c r="J8" i="28" s="1"/>
  <c r="T6" i="28"/>
  <c r="S7" i="28"/>
  <c r="T13" i="28"/>
  <c r="G9" i="28" s="1"/>
  <c r="I8" i="28"/>
  <c r="R4" i="28"/>
  <c r="T7" i="28"/>
  <c r="N8" i="28"/>
  <c r="I6" i="28"/>
  <c r="I9" i="28"/>
  <c r="AC31" i="28"/>
  <c r="J9" i="28" s="1"/>
  <c r="O6" i="28"/>
  <c r="J6" i="28"/>
  <c r="O4" i="28"/>
  <c r="D4" i="28" s="1"/>
  <c r="T11" i="28"/>
  <c r="G7" i="28" s="1"/>
  <c r="S13" i="28"/>
  <c r="F9" i="28" s="1"/>
  <c r="R13" i="28"/>
  <c r="N10" i="28"/>
  <c r="C6" i="28" s="1"/>
  <c r="R8" i="28"/>
  <c r="AN17" i="28"/>
  <c r="Y27" i="28"/>
  <c r="I5" i="28" s="1"/>
  <c r="S9" i="28"/>
  <c r="F5" i="28" s="1"/>
  <c r="N4" i="28"/>
  <c r="C4" i="28" s="1"/>
  <c r="T9" i="28"/>
  <c r="G5" i="28" s="1"/>
  <c r="AC27" i="28"/>
  <c r="J5" i="28" s="1"/>
  <c r="S5" i="28"/>
  <c r="AN18" i="28"/>
  <c r="AN19" i="28"/>
  <c r="S10" i="28"/>
  <c r="F6" i="28" s="1"/>
  <c r="O7" i="28"/>
  <c r="T5" i="28"/>
  <c r="O5" i="28"/>
  <c r="AN20" i="28"/>
  <c r="AN14" i="28"/>
  <c r="AN13" i="28"/>
  <c r="S11" i="28"/>
  <c r="F7" i="28" s="1"/>
  <c r="N11" i="28"/>
  <c r="C7" i="28" s="1"/>
  <c r="T8" i="28"/>
  <c r="O8" i="28"/>
  <c r="S12" i="28"/>
  <c r="F8" i="28" s="1"/>
  <c r="N12" i="28"/>
  <c r="C8" i="28" s="1"/>
  <c r="AN15" i="28"/>
  <c r="N13" i="28"/>
  <c r="C9" i="28" s="1"/>
  <c r="O11" i="28"/>
  <c r="D7" i="28" s="1"/>
  <c r="O12" i="28"/>
  <c r="D8" i="28" s="1"/>
  <c r="N7" i="28"/>
  <c r="O13" i="28"/>
  <c r="D9" i="28" s="1"/>
  <c r="L12" i="16" l="1"/>
  <c r="K12" i="16"/>
  <c r="L11" i="16"/>
  <c r="K11" i="16"/>
  <c r="M10" i="16"/>
  <c r="L10" i="16"/>
  <c r="K10" i="16"/>
  <c r="M9" i="16"/>
  <c r="L9" i="16"/>
  <c r="K9" i="16"/>
  <c r="L8" i="16"/>
  <c r="L7" i="16"/>
  <c r="L6" i="16"/>
  <c r="W14" i="15"/>
  <c r="X14" i="15" s="1"/>
  <c r="Z13" i="15"/>
  <c r="W13" i="15"/>
  <c r="X13" i="15" s="1"/>
  <c r="O4" i="15"/>
  <c r="O5" i="15"/>
  <c r="O3" i="15"/>
  <c r="N3" i="15"/>
  <c r="N18" i="15" s="1"/>
  <c r="N19" i="15" s="1"/>
  <c r="M5" i="15"/>
  <c r="M4" i="15"/>
  <c r="M3" i="15"/>
  <c r="D5" i="15"/>
  <c r="AI10" i="15"/>
  <c r="AL10" i="15" s="1"/>
  <c r="AQ10" i="15" s="1"/>
  <c r="AD17" i="15" s="1"/>
  <c r="AH10" i="15"/>
  <c r="AI17" i="15" l="1"/>
  <c r="AL17" i="15" s="1"/>
  <c r="N22" i="15"/>
  <c r="O22" i="15"/>
  <c r="O18" i="15"/>
  <c r="O19" i="15" s="1"/>
  <c r="N21" i="15"/>
  <c r="O21" i="15"/>
  <c r="AK10" i="15"/>
  <c r="AP10" i="15" s="1"/>
  <c r="AC17" i="15" s="1"/>
  <c r="AH17" i="15" s="1"/>
  <c r="AK17" i="15" s="1"/>
  <c r="AP17" i="15" s="1"/>
  <c r="N17" i="15"/>
  <c r="O17" i="15"/>
  <c r="M17" i="15"/>
  <c r="M18" i="15"/>
  <c r="M19" i="15" s="1"/>
  <c r="W12" i="15"/>
  <c r="X12" i="15" s="1"/>
  <c r="W8" i="15"/>
  <c r="X8" i="15" s="1"/>
  <c r="W10" i="15"/>
  <c r="X11" i="15"/>
  <c r="W15" i="15"/>
  <c r="X15" i="15" s="1"/>
  <c r="W16" i="15"/>
  <c r="X16" i="15" s="1"/>
  <c r="AQ17" i="15" l="1"/>
  <c r="X7" i="15" s="1"/>
  <c r="C3" i="15"/>
  <c r="D3" i="15"/>
  <c r="E3" i="15"/>
  <c r="C4" i="15"/>
  <c r="D4" i="15"/>
  <c r="E4" i="15"/>
  <c r="C5" i="15"/>
  <c r="E5" i="15"/>
  <c r="F6" i="15"/>
  <c r="G6" i="15"/>
  <c r="H6" i="15"/>
  <c r="H18" i="15" s="1"/>
  <c r="H19" i="15" s="1"/>
  <c r="F7" i="15"/>
  <c r="G7" i="15"/>
  <c r="F8" i="15"/>
  <c r="G8" i="15"/>
  <c r="F9" i="15"/>
  <c r="J14" i="15"/>
  <c r="K14" i="15"/>
  <c r="J15" i="15"/>
  <c r="K15" i="15"/>
  <c r="J16" i="15"/>
  <c r="K16" i="15"/>
  <c r="B17" i="15"/>
  <c r="B18" i="15"/>
  <c r="B19" i="15" s="1"/>
  <c r="K22" i="15" l="1"/>
  <c r="K21" i="15"/>
  <c r="G22" i="15"/>
  <c r="H22" i="15"/>
  <c r="E21" i="15"/>
  <c r="K18" i="15"/>
  <c r="K19" i="15" s="1"/>
  <c r="J17" i="15"/>
  <c r="C18" i="15"/>
  <c r="C19" i="15" s="1"/>
  <c r="K17" i="15"/>
  <c r="E18" i="15"/>
  <c r="E19" i="15" s="1"/>
  <c r="E17" i="15"/>
  <c r="G21" i="15"/>
  <c r="F18" i="15"/>
  <c r="F19" i="15" s="1"/>
  <c r="C17" i="15"/>
  <c r="G18" i="15"/>
  <c r="G19" i="15" s="1"/>
  <c r="H21" i="15"/>
  <c r="D18" i="15"/>
  <c r="D19" i="15" s="1"/>
  <c r="F17" i="15"/>
  <c r="J18" i="15"/>
  <c r="J19" i="15" s="1"/>
  <c r="H17" i="15"/>
  <c r="G17" i="15"/>
  <c r="D15" i="14"/>
  <c r="E15" i="14"/>
  <c r="D17" i="14"/>
  <c r="E17" i="14"/>
  <c r="D18" i="14"/>
  <c r="E18" i="14"/>
  <c r="D19" i="14"/>
  <c r="E19" i="14"/>
  <c r="D20" i="14"/>
  <c r="E20" i="14"/>
  <c r="E34" i="14"/>
  <c r="F34" i="14"/>
  <c r="D15" i="13"/>
  <c r="E15" i="13"/>
  <c r="D16" i="13"/>
  <c r="E16" i="13"/>
  <c r="D17" i="13"/>
  <c r="E17" i="13"/>
  <c r="D18" i="13"/>
  <c r="E18" i="13"/>
  <c r="D19" i="13"/>
  <c r="E19" i="13"/>
  <c r="D20" i="13"/>
  <c r="E20" i="13"/>
  <c r="D22" i="13"/>
  <c r="E22" i="13"/>
  <c r="F33" i="13" s="1"/>
  <c r="E33" i="13"/>
  <c r="E35" i="13"/>
  <c r="F35" i="13"/>
  <c r="E23" i="13" l="1"/>
  <c r="D23" i="13"/>
  <c r="D22" i="14"/>
  <c r="E32" i="14" s="1"/>
  <c r="E22" i="14"/>
  <c r="F32" i="14" s="1"/>
  <c r="E23" i="14"/>
  <c r="D26" i="14"/>
  <c r="E36" i="14" s="1"/>
  <c r="D23" i="14"/>
  <c r="E25" i="13"/>
  <c r="F36" i="13" s="1"/>
  <c r="F34" i="13"/>
  <c r="E34" i="13"/>
  <c r="D25" i="13"/>
  <c r="E36" i="13" s="1"/>
  <c r="D26" i="13"/>
  <c r="E37" i="13" s="1"/>
  <c r="I62" i="11"/>
  <c r="I60" i="11"/>
  <c r="T58" i="11"/>
  <c r="S58" i="11"/>
  <c r="R58" i="11"/>
  <c r="Q58" i="11"/>
  <c r="P58" i="11"/>
  <c r="O58" i="11"/>
  <c r="N58" i="11"/>
  <c r="M58" i="11"/>
  <c r="L58" i="11"/>
  <c r="K58" i="11"/>
  <c r="J58" i="11"/>
  <c r="H58" i="11"/>
  <c r="T57" i="11"/>
  <c r="S57" i="11"/>
  <c r="R57" i="11"/>
  <c r="Q57" i="11"/>
  <c r="P57" i="11"/>
  <c r="O57" i="11"/>
  <c r="N57" i="11"/>
  <c r="M57" i="11"/>
  <c r="L57" i="11"/>
  <c r="K57" i="11"/>
  <c r="J57" i="11"/>
  <c r="H57" i="11"/>
  <c r="T56" i="11"/>
  <c r="S56" i="11"/>
  <c r="R56" i="11"/>
  <c r="Q56" i="11"/>
  <c r="P56" i="11"/>
  <c r="O56" i="11"/>
  <c r="N56" i="11"/>
  <c r="M56" i="11"/>
  <c r="L56" i="11"/>
  <c r="K56" i="11"/>
  <c r="J56" i="11"/>
  <c r="H56" i="11"/>
  <c r="T55" i="11"/>
  <c r="S55" i="11"/>
  <c r="R55" i="11"/>
  <c r="Q55" i="11"/>
  <c r="P55" i="11"/>
  <c r="O55" i="11"/>
  <c r="N55" i="11"/>
  <c r="M55" i="11"/>
  <c r="L55" i="11"/>
  <c r="K55" i="11"/>
  <c r="J55" i="11"/>
  <c r="G44" i="11"/>
  <c r="G51" i="11" s="1"/>
  <c r="G43" i="11"/>
  <c r="G50" i="11" s="1"/>
  <c r="G42" i="11"/>
  <c r="G49" i="11" s="1"/>
  <c r="G41" i="11"/>
  <c r="G48" i="11" s="1"/>
  <c r="CY26" i="11"/>
  <c r="CX26" i="11"/>
  <c r="CW26" i="11"/>
  <c r="CV26" i="11"/>
  <c r="CU26" i="11"/>
  <c r="CR26" i="11"/>
  <c r="CQ26" i="11"/>
  <c r="CP26" i="11"/>
  <c r="CO26" i="11"/>
  <c r="CN26" i="11"/>
  <c r="CM26" i="11"/>
  <c r="CL26" i="11"/>
  <c r="CK26" i="11"/>
  <c r="CJ26" i="11"/>
  <c r="CI26" i="11"/>
  <c r="CH26" i="11"/>
  <c r="CG26" i="11"/>
  <c r="CF26" i="11"/>
  <c r="CE26" i="11"/>
  <c r="CD26" i="11"/>
  <c r="CC26" i="11"/>
  <c r="CB26" i="11"/>
  <c r="CA26" i="11"/>
  <c r="BZ26" i="11"/>
  <c r="BY26" i="11"/>
  <c r="BX26" i="11"/>
  <c r="BW26" i="11"/>
  <c r="BV26" i="11"/>
  <c r="BU26" i="11"/>
  <c r="BT26" i="11"/>
  <c r="BS26" i="11"/>
  <c r="BR26" i="11"/>
  <c r="BQ26" i="11"/>
  <c r="BP26" i="11"/>
  <c r="BO26" i="11"/>
  <c r="BN26" i="11"/>
  <c r="BM26" i="11"/>
  <c r="BL26" i="11"/>
  <c r="BK26" i="11"/>
  <c r="BJ26" i="11"/>
  <c r="BI26" i="11"/>
  <c r="BH26" i="11"/>
  <c r="BG26" i="11"/>
  <c r="BF26"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CY25" i="11"/>
  <c r="CX25" i="11"/>
  <c r="CW25" i="11"/>
  <c r="CV25" i="11"/>
  <c r="CU25" i="11"/>
  <c r="CR25" i="11"/>
  <c r="CQ25" i="11"/>
  <c r="CP25" i="11"/>
  <c r="CO25" i="11"/>
  <c r="CN25" i="11"/>
  <c r="CM25" i="11"/>
  <c r="CL25" i="11"/>
  <c r="CK25" i="11"/>
  <c r="CJ25" i="11"/>
  <c r="CI25" i="11"/>
  <c r="CH25" i="11"/>
  <c r="CG25" i="11"/>
  <c r="CF25" i="11"/>
  <c r="CE25" i="11"/>
  <c r="CD25" i="11"/>
  <c r="CC25" i="11"/>
  <c r="CB25" i="11"/>
  <c r="CA25" i="11"/>
  <c r="BZ25" i="11"/>
  <c r="BY25" i="11"/>
  <c r="BX25" i="11"/>
  <c r="BW25" i="11"/>
  <c r="BV25" i="11"/>
  <c r="BU25" i="11"/>
  <c r="BT25" i="11"/>
  <c r="BS25" i="11"/>
  <c r="BR25" i="11"/>
  <c r="BQ25" i="11"/>
  <c r="BP25" i="11"/>
  <c r="BO25" i="11"/>
  <c r="BN25" i="11"/>
  <c r="BM25" i="11"/>
  <c r="BL25" i="11"/>
  <c r="BK25" i="11"/>
  <c r="BJ25" i="11"/>
  <c r="BI25" i="11"/>
  <c r="BH25" i="11"/>
  <c r="BG25" i="11"/>
  <c r="BF25"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CY24" i="11"/>
  <c r="CX24" i="11"/>
  <c r="CW24" i="11"/>
  <c r="CV24" i="11"/>
  <c r="CU24" i="11"/>
  <c r="CR24" i="11"/>
  <c r="CQ24" i="11"/>
  <c r="CP24" i="11"/>
  <c r="CO24" i="11"/>
  <c r="CN24" i="11"/>
  <c r="CM24" i="11"/>
  <c r="CL24" i="11"/>
  <c r="CK24" i="11"/>
  <c r="CJ24" i="11"/>
  <c r="CI24" i="11"/>
  <c r="CH24" i="11"/>
  <c r="CG24" i="11"/>
  <c r="CF24" i="11"/>
  <c r="CE24" i="11"/>
  <c r="CD24" i="11"/>
  <c r="CC24" i="11"/>
  <c r="CB24" i="11"/>
  <c r="CA24" i="11"/>
  <c r="BZ24" i="11"/>
  <c r="BY24" i="11"/>
  <c r="BX24" i="11"/>
  <c r="BW24" i="11"/>
  <c r="BV24" i="11"/>
  <c r="BU24" i="11"/>
  <c r="BT24" i="11"/>
  <c r="BS24" i="11"/>
  <c r="BR24" i="11"/>
  <c r="BQ24" i="11"/>
  <c r="BP24" i="11"/>
  <c r="BO24" i="11"/>
  <c r="BN24" i="11"/>
  <c r="BM24" i="11"/>
  <c r="BL24" i="11"/>
  <c r="BK24" i="11"/>
  <c r="BJ24" i="11"/>
  <c r="BI24" i="11"/>
  <c r="BH24" i="11"/>
  <c r="BG24" i="11"/>
  <c r="BF24"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CY23" i="11"/>
  <c r="CX23" i="11"/>
  <c r="CW23" i="11"/>
  <c r="CV23" i="11"/>
  <c r="CU23" i="11"/>
  <c r="CR23" i="11"/>
  <c r="CQ23" i="11"/>
  <c r="CP23" i="11"/>
  <c r="CO23" i="11"/>
  <c r="CN23" i="11"/>
  <c r="CM23" i="11"/>
  <c r="CL23" i="11"/>
  <c r="CK23" i="11"/>
  <c r="CJ23" i="11"/>
  <c r="CI23" i="11"/>
  <c r="CH23" i="11"/>
  <c r="CG23" i="11"/>
  <c r="CF23" i="11"/>
  <c r="CE23" i="11"/>
  <c r="CD23" i="11"/>
  <c r="CC23" i="11"/>
  <c r="CB23" i="11"/>
  <c r="CA23" i="11"/>
  <c r="BZ23" i="11"/>
  <c r="BY23" i="11"/>
  <c r="BX23" i="11"/>
  <c r="BW23" i="11"/>
  <c r="BV23" i="11"/>
  <c r="BU23" i="11"/>
  <c r="BT23" i="11"/>
  <c r="BS23" i="11"/>
  <c r="BR23" i="11"/>
  <c r="BQ23" i="11"/>
  <c r="BP23" i="11"/>
  <c r="BO23" i="11"/>
  <c r="BN23" i="11"/>
  <c r="BM23" i="11"/>
  <c r="BL23" i="11"/>
  <c r="BK23" i="11"/>
  <c r="BJ23" i="11"/>
  <c r="BI23" i="11"/>
  <c r="BH23" i="11"/>
  <c r="BG23" i="11"/>
  <c r="BF23" i="11"/>
  <c r="BE23" i="11"/>
  <c r="BD23" i="11"/>
  <c r="BC23" i="11"/>
  <c r="BB23" i="11"/>
  <c r="BA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T23" i="11"/>
  <c r="S23" i="11"/>
  <c r="R23" i="11"/>
  <c r="Q23" i="11"/>
  <c r="P23" i="11"/>
  <c r="O23" i="11"/>
  <c r="N23" i="11"/>
  <c r="M23" i="11"/>
  <c r="L23" i="11"/>
  <c r="K23" i="11"/>
  <c r="J23" i="11"/>
  <c r="I23" i="11"/>
  <c r="H23" i="11"/>
  <c r="G23" i="11"/>
  <c r="CX2" i="11"/>
  <c r="CU2" i="11"/>
  <c r="CU22" i="11" s="1"/>
  <c r="U33" i="11" s="1"/>
  <c r="CT2" i="11"/>
  <c r="CQ2" i="11"/>
  <c r="CQ22" i="11" s="1"/>
  <c r="T33" i="11" s="1"/>
  <c r="CP2" i="11"/>
  <c r="CM2" i="11"/>
  <c r="CM22" i="11" s="1"/>
  <c r="S33" i="11" s="1"/>
  <c r="CL2" i="11"/>
  <c r="CI2" i="11"/>
  <c r="CI22" i="11" s="1"/>
  <c r="R33" i="11" s="1"/>
  <c r="CH2" i="11"/>
  <c r="CE2" i="11"/>
  <c r="CE22" i="11" s="1"/>
  <c r="Q33" i="11" s="1"/>
  <c r="CD2" i="11"/>
  <c r="CA2" i="11"/>
  <c r="CA22" i="11" s="1"/>
  <c r="P33" i="11" s="1"/>
  <c r="BX2" i="11"/>
  <c r="BU2" i="11"/>
  <c r="BU22" i="11" s="1"/>
  <c r="O33" i="11" s="1"/>
  <c r="BT2" i="11"/>
  <c r="BQ2" i="11"/>
  <c r="BQ22" i="11" s="1"/>
  <c r="N33" i="11" s="1"/>
  <c r="BL2" i="11"/>
  <c r="BI2" i="11"/>
  <c r="BI22" i="11" s="1"/>
  <c r="M33" i="11" s="1"/>
  <c r="BH2" i="11"/>
  <c r="BE2" i="11"/>
  <c r="BE22" i="11" s="1"/>
  <c r="L33" i="11" s="1"/>
  <c r="AZ2" i="11"/>
  <c r="AW2" i="11"/>
  <c r="AW22" i="11" s="1"/>
  <c r="K33" i="11" s="1"/>
  <c r="AL2" i="11"/>
  <c r="AI2" i="11"/>
  <c r="AI22" i="11" s="1"/>
  <c r="J33" i="11" s="1"/>
  <c r="X2" i="11"/>
  <c r="U2" i="11"/>
  <c r="U22" i="11" s="1"/>
  <c r="I33" i="11" s="1"/>
  <c r="J2" i="11"/>
  <c r="G2" i="11"/>
  <c r="G22" i="11" s="1"/>
  <c r="H33" i="11" s="1"/>
  <c r="L35" i="11" l="1"/>
  <c r="J35" i="11"/>
  <c r="U43" i="11"/>
  <c r="U50" i="11" s="1"/>
  <c r="Q37" i="11"/>
  <c r="P41" i="11"/>
  <c r="R41" i="11"/>
  <c r="R48" i="11" s="1"/>
  <c r="S34" i="11"/>
  <c r="T41" i="11"/>
  <c r="T48" i="11" s="1"/>
  <c r="P35" i="11"/>
  <c r="N41" i="11"/>
  <c r="K41" i="11"/>
  <c r="K48" i="11" s="1"/>
  <c r="K42" i="11"/>
  <c r="K49" i="11" s="1"/>
  <c r="M34" i="11"/>
  <c r="Q41" i="11"/>
  <c r="Q48" i="11" s="1"/>
  <c r="O41" i="11"/>
  <c r="O48" i="11" s="1"/>
  <c r="G57" i="11"/>
  <c r="H34" i="11"/>
  <c r="L34" i="11"/>
  <c r="N48" i="11"/>
  <c r="P48" i="11"/>
  <c r="U34" i="11"/>
  <c r="M35" i="11"/>
  <c r="P42" i="11"/>
  <c r="P49" i="11" s="1"/>
  <c r="T42" i="11"/>
  <c r="T49" i="11" s="1"/>
  <c r="T35" i="11"/>
  <c r="I36" i="11"/>
  <c r="N43" i="11"/>
  <c r="N50" i="11" s="1"/>
  <c r="N36" i="11"/>
  <c r="O36" i="11"/>
  <c r="R43" i="11"/>
  <c r="R50" i="11" s="1"/>
  <c r="R36" i="11"/>
  <c r="T36" i="11"/>
  <c r="I44" i="11"/>
  <c r="I51" i="11" s="1"/>
  <c r="N37" i="11"/>
  <c r="O44" i="11"/>
  <c r="O51" i="11" s="1"/>
  <c r="P37" i="11"/>
  <c r="E33" i="14"/>
  <c r="D25" i="14"/>
  <c r="E35" i="14" s="1"/>
  <c r="E25" i="14"/>
  <c r="F35" i="14" s="1"/>
  <c r="P40" i="11"/>
  <c r="R40" i="11"/>
  <c r="O40" i="11"/>
  <c r="M40" i="11"/>
  <c r="T40" i="11"/>
  <c r="H40" i="11"/>
  <c r="J40" i="11"/>
  <c r="L40" i="11"/>
  <c r="N40" i="11"/>
  <c r="Q40" i="11"/>
  <c r="S40" i="11"/>
  <c r="I40" i="11"/>
  <c r="U40" i="11"/>
  <c r="J43" i="11"/>
  <c r="J50" i="11" s="1"/>
  <c r="J36" i="11"/>
  <c r="O34" i="11"/>
  <c r="M41" i="11"/>
  <c r="M48" i="11" s="1"/>
  <c r="I55" i="11"/>
  <c r="I41" i="11"/>
  <c r="I48" i="11" s="1"/>
  <c r="Q34" i="11"/>
  <c r="I56" i="11"/>
  <c r="I42" i="11"/>
  <c r="I49" i="11" s="1"/>
  <c r="I35" i="11"/>
  <c r="M42" i="11"/>
  <c r="M49" i="11" s="1"/>
  <c r="N42" i="11"/>
  <c r="N49" i="11" s="1"/>
  <c r="N35" i="11"/>
  <c r="O42" i="11"/>
  <c r="O49" i="11" s="1"/>
  <c r="O35" i="11"/>
  <c r="Q35" i="11"/>
  <c r="R42" i="11"/>
  <c r="R49" i="11" s="1"/>
  <c r="R35" i="11"/>
  <c r="S42" i="11"/>
  <c r="S49" i="11" s="1"/>
  <c r="L43" i="11"/>
  <c r="L50" i="11" s="1"/>
  <c r="G58" i="11"/>
  <c r="H44" i="11"/>
  <c r="H51" i="11" s="1"/>
  <c r="J37" i="11"/>
  <c r="U37" i="11"/>
  <c r="K34" i="11"/>
  <c r="R34" i="11"/>
  <c r="H36" i="11"/>
  <c r="U36" i="11"/>
  <c r="L42" i="11"/>
  <c r="L49" i="11" s="1"/>
  <c r="Q42" i="11"/>
  <c r="Q49" i="11" s="1"/>
  <c r="U44" i="11"/>
  <c r="U51" i="11" s="1"/>
  <c r="J41" i="11"/>
  <c r="J48" i="11" s="1"/>
  <c r="O43" i="11"/>
  <c r="O50" i="11" s="1"/>
  <c r="T34" i="11"/>
  <c r="K35" i="11"/>
  <c r="H37" i="11"/>
  <c r="J44" i="11"/>
  <c r="J51" i="11" s="1"/>
  <c r="K40" i="11"/>
  <c r="L41" i="11"/>
  <c r="L48" i="11" s="1"/>
  <c r="G56" i="11"/>
  <c r="H42" i="11"/>
  <c r="H49" i="11" s="1"/>
  <c r="H35" i="11"/>
  <c r="J42" i="11"/>
  <c r="J49" i="11" s="1"/>
  <c r="U42" i="11"/>
  <c r="U49" i="11" s="1"/>
  <c r="U35" i="11"/>
  <c r="K36" i="11"/>
  <c r="M36" i="11"/>
  <c r="P36" i="11"/>
  <c r="Q43" i="11"/>
  <c r="Q50" i="11" s="1"/>
  <c r="I58" i="11"/>
  <c r="I37" i="11"/>
  <c r="K44" i="11"/>
  <c r="K51" i="11" s="1"/>
  <c r="K37" i="11"/>
  <c r="M44" i="11"/>
  <c r="M51" i="11" s="1"/>
  <c r="N44" i="11"/>
  <c r="N51" i="11" s="1"/>
  <c r="O37" i="11"/>
  <c r="P44" i="11"/>
  <c r="P51" i="11" s="1"/>
  <c r="Q44" i="11"/>
  <c r="Q51" i="11" s="1"/>
  <c r="R37" i="11"/>
  <c r="R44" i="11"/>
  <c r="R51" i="11" s="1"/>
  <c r="S37" i="11"/>
  <c r="S44" i="11"/>
  <c r="S51" i="11" s="1"/>
  <c r="T44" i="11"/>
  <c r="T51" i="11" s="1"/>
  <c r="T37" i="11"/>
  <c r="N34" i="11"/>
  <c r="P34" i="11"/>
  <c r="S35" i="11"/>
  <c r="L36" i="11"/>
  <c r="Q36" i="11"/>
  <c r="M37" i="11"/>
  <c r="S41" i="11"/>
  <c r="S48" i="11" s="1"/>
  <c r="H43" i="11"/>
  <c r="H50" i="11" s="1"/>
  <c r="G55" i="11"/>
  <c r="H41" i="11"/>
  <c r="H48" i="11" s="1"/>
  <c r="U41" i="11"/>
  <c r="U48" i="11" s="1"/>
  <c r="I57" i="11"/>
  <c r="K43" i="11"/>
  <c r="K50" i="11" s="1"/>
  <c r="M43" i="11"/>
  <c r="M50" i="11" s="1"/>
  <c r="P43" i="11"/>
  <c r="P50" i="11" s="1"/>
  <c r="S43" i="11"/>
  <c r="S50" i="11" s="1"/>
  <c r="T43" i="11"/>
  <c r="T50" i="11" s="1"/>
  <c r="L44" i="11"/>
  <c r="L51" i="11" s="1"/>
  <c r="J34" i="11"/>
  <c r="S36" i="11"/>
  <c r="L37" i="11"/>
  <c r="I43" i="11"/>
  <c r="I50" i="11" s="1"/>
  <c r="K47" i="11" l="1"/>
  <c r="U47" i="11"/>
  <c r="I47" i="11"/>
  <c r="S47" i="11"/>
  <c r="H47" i="11"/>
  <c r="P47" i="11"/>
  <c r="T47" i="11"/>
  <c r="R47" i="11"/>
  <c r="Q47" i="11"/>
  <c r="N47" i="11"/>
  <c r="L47" i="11"/>
  <c r="J47" i="11"/>
  <c r="M47" i="11"/>
  <c r="O47" i="11"/>
  <c r="C2723" i="7" l="1"/>
  <c r="C2722" i="7"/>
  <c r="C2721" i="7"/>
  <c r="C2720" i="7"/>
  <c r="C2719" i="7"/>
  <c r="C2718" i="7"/>
  <c r="C2717" i="7"/>
  <c r="C2716" i="7"/>
  <c r="C2715" i="7"/>
  <c r="C2714" i="7"/>
  <c r="C2713" i="7"/>
  <c r="C2712" i="7"/>
  <c r="C2711" i="7"/>
  <c r="C2710" i="7"/>
  <c r="C2709" i="7"/>
  <c r="C2708" i="7"/>
  <c r="C2707" i="7"/>
  <c r="C2706" i="7"/>
  <c r="C2705" i="7"/>
  <c r="C2704" i="7"/>
  <c r="C2703" i="7"/>
  <c r="C2702" i="7"/>
  <c r="C2701" i="7"/>
  <c r="C2700" i="7"/>
  <c r="C2699" i="7"/>
  <c r="C2698" i="7"/>
  <c r="C2697" i="7"/>
  <c r="C2696" i="7"/>
  <c r="C2695" i="7"/>
  <c r="C2694" i="7"/>
  <c r="C2693" i="7"/>
  <c r="C2692" i="7"/>
  <c r="C2691" i="7"/>
  <c r="C2690" i="7"/>
  <c r="C2689" i="7"/>
  <c r="C2688" i="7"/>
  <c r="C2687" i="7"/>
  <c r="C2686" i="7"/>
  <c r="C2685" i="7"/>
  <c r="C2684" i="7"/>
  <c r="C2683" i="7"/>
  <c r="C2682" i="7"/>
  <c r="C2681" i="7"/>
  <c r="C2680" i="7"/>
  <c r="C2679" i="7"/>
  <c r="C2678" i="7"/>
  <c r="C2677" i="7"/>
  <c r="C2676" i="7"/>
  <c r="C2675" i="7"/>
  <c r="C2674" i="7"/>
  <c r="C2673" i="7"/>
  <c r="C2672" i="7"/>
  <c r="C2671" i="7"/>
  <c r="C2670" i="7"/>
  <c r="C2669" i="7"/>
  <c r="C2668" i="7"/>
  <c r="C2667" i="7"/>
  <c r="C2666" i="7"/>
  <c r="C2665" i="7"/>
  <c r="C2664" i="7"/>
  <c r="C2663" i="7"/>
  <c r="C2662" i="7"/>
  <c r="C2661" i="7"/>
  <c r="C2660" i="7"/>
  <c r="C2659" i="7"/>
  <c r="C2658" i="7"/>
  <c r="C2657" i="7"/>
  <c r="C2656" i="7"/>
  <c r="C2655" i="7"/>
  <c r="C2654" i="7"/>
  <c r="C2653" i="7"/>
  <c r="C2652" i="7"/>
  <c r="C2651" i="7"/>
  <c r="C2650" i="7"/>
  <c r="C2649" i="7"/>
  <c r="C2648" i="7"/>
  <c r="C2647" i="7"/>
  <c r="C2646" i="7"/>
  <c r="C2645" i="7"/>
  <c r="C2644" i="7"/>
  <c r="C2643" i="7"/>
  <c r="C2642" i="7"/>
  <c r="C2641" i="7"/>
  <c r="C2640" i="7"/>
  <c r="C2639" i="7"/>
  <c r="C2638" i="7"/>
  <c r="C2637" i="7"/>
  <c r="C2636" i="7"/>
  <c r="C2635" i="7"/>
  <c r="C2634" i="7"/>
  <c r="C2633" i="7"/>
  <c r="C2632" i="7"/>
  <c r="C2631" i="7"/>
  <c r="C2630" i="7"/>
  <c r="C2629" i="7"/>
  <c r="C2628" i="7"/>
  <c r="C2627" i="7"/>
  <c r="C2626" i="7"/>
  <c r="C2625" i="7"/>
  <c r="C2624" i="7"/>
  <c r="C2623" i="7"/>
  <c r="C2622" i="7"/>
  <c r="C2621" i="7"/>
  <c r="C2620" i="7"/>
  <c r="C2619" i="7"/>
  <c r="C2618" i="7"/>
  <c r="C2617" i="7"/>
  <c r="C2616" i="7"/>
  <c r="C2615" i="7"/>
  <c r="C2614" i="7"/>
  <c r="C2613" i="7"/>
  <c r="C2612" i="7"/>
  <c r="C2611" i="7"/>
  <c r="C2610" i="7"/>
  <c r="C2609" i="7"/>
  <c r="C2608" i="7"/>
  <c r="C2607" i="7"/>
  <c r="C2606" i="7"/>
  <c r="C2605" i="7"/>
  <c r="C2604" i="7"/>
  <c r="C2603" i="7"/>
  <c r="C2602" i="7"/>
  <c r="C2601" i="7"/>
  <c r="C2600" i="7"/>
  <c r="C2599" i="7"/>
  <c r="C2598" i="7"/>
  <c r="C2597" i="7"/>
  <c r="C2596" i="7"/>
  <c r="C2595" i="7"/>
  <c r="C2594" i="7"/>
  <c r="C2593" i="7"/>
  <c r="C2592" i="7"/>
  <c r="C2591" i="7"/>
  <c r="C2590" i="7"/>
  <c r="C2589" i="7"/>
  <c r="C2588" i="7"/>
  <c r="C2587" i="7"/>
  <c r="C2586" i="7"/>
  <c r="C2585" i="7"/>
  <c r="C2584" i="7"/>
  <c r="C2583" i="7"/>
  <c r="C2582" i="7"/>
  <c r="C2581" i="7"/>
  <c r="C2580" i="7"/>
  <c r="C2579" i="7"/>
  <c r="C2578" i="7"/>
  <c r="C2577" i="7"/>
  <c r="C2576" i="7"/>
  <c r="C2575" i="7"/>
  <c r="C2574" i="7"/>
  <c r="C2573" i="7"/>
  <c r="C2572" i="7"/>
  <c r="C2571" i="7"/>
  <c r="C2570" i="7"/>
  <c r="C2569" i="7"/>
  <c r="C2568" i="7"/>
  <c r="C2567" i="7"/>
  <c r="C2566" i="7"/>
  <c r="C2565" i="7"/>
  <c r="C2564" i="7"/>
  <c r="C2563" i="7"/>
  <c r="C2562" i="7"/>
  <c r="C2561" i="7"/>
  <c r="C2560" i="7"/>
  <c r="C2559" i="7"/>
  <c r="C2558" i="7"/>
  <c r="C2557" i="7"/>
  <c r="C2556" i="7"/>
  <c r="C2555" i="7"/>
  <c r="C2554" i="7"/>
  <c r="C2553" i="7"/>
  <c r="C2552" i="7"/>
  <c r="C2551" i="7"/>
  <c r="C2550" i="7"/>
  <c r="C2549" i="7"/>
  <c r="C2548" i="7"/>
  <c r="C2547" i="7"/>
  <c r="C2546" i="7"/>
  <c r="C2545" i="7"/>
  <c r="C2544" i="7"/>
  <c r="C2543" i="7"/>
  <c r="C2542" i="7"/>
  <c r="C2541" i="7"/>
  <c r="C2540" i="7"/>
  <c r="C2539" i="7"/>
  <c r="C2538" i="7"/>
  <c r="C2537" i="7"/>
  <c r="C2536" i="7"/>
  <c r="C2535" i="7"/>
  <c r="C2534" i="7"/>
  <c r="C2533" i="7"/>
  <c r="C2532" i="7"/>
  <c r="C2531" i="7"/>
  <c r="C2530" i="7"/>
  <c r="C2529" i="7"/>
  <c r="C2528" i="7"/>
  <c r="C2527" i="7"/>
  <c r="C2526" i="7"/>
  <c r="C2525" i="7"/>
  <c r="C2524" i="7"/>
  <c r="C2523" i="7"/>
  <c r="C2522" i="7"/>
  <c r="C2521" i="7"/>
  <c r="C2520" i="7"/>
  <c r="C2519" i="7"/>
  <c r="C2518" i="7"/>
  <c r="C2517" i="7"/>
  <c r="C2516" i="7"/>
  <c r="C2515" i="7"/>
  <c r="C2514" i="7"/>
  <c r="C2513" i="7"/>
  <c r="C2512" i="7"/>
  <c r="C2511" i="7"/>
  <c r="C2510" i="7"/>
  <c r="C2509" i="7"/>
  <c r="C2508" i="7"/>
  <c r="C2507" i="7"/>
  <c r="C2506" i="7"/>
  <c r="C2505" i="7"/>
  <c r="C2504" i="7"/>
  <c r="C2503" i="7"/>
  <c r="C2502" i="7"/>
  <c r="C2501" i="7"/>
  <c r="C2500" i="7"/>
  <c r="C2499" i="7"/>
  <c r="C2498" i="7"/>
  <c r="C2497" i="7"/>
  <c r="C2496" i="7"/>
  <c r="C2495" i="7"/>
  <c r="C2494" i="7"/>
  <c r="C2493" i="7"/>
  <c r="C2492" i="7"/>
  <c r="C2491" i="7"/>
  <c r="C2490" i="7"/>
  <c r="C2489" i="7"/>
  <c r="C2488" i="7"/>
  <c r="C2487" i="7"/>
  <c r="C2486" i="7"/>
  <c r="C2485" i="7"/>
  <c r="C2484" i="7"/>
  <c r="C2483" i="7"/>
  <c r="C2482" i="7"/>
  <c r="C2481" i="7"/>
  <c r="C2480" i="7"/>
  <c r="C2479" i="7"/>
  <c r="C2478" i="7"/>
  <c r="C2477" i="7"/>
  <c r="C2476" i="7"/>
  <c r="C2475" i="7"/>
  <c r="C2474" i="7"/>
  <c r="C2473" i="7"/>
  <c r="C2472" i="7"/>
  <c r="C2471" i="7"/>
  <c r="C2470" i="7"/>
  <c r="C2469" i="7"/>
  <c r="C2468" i="7"/>
  <c r="C2467" i="7"/>
  <c r="C2466" i="7"/>
  <c r="C2465" i="7"/>
  <c r="C2464" i="7"/>
  <c r="C2463" i="7"/>
  <c r="C2462" i="7"/>
  <c r="C2461" i="7"/>
  <c r="C2460" i="7"/>
  <c r="C2459" i="7"/>
  <c r="C2458" i="7"/>
  <c r="C2457" i="7"/>
  <c r="C2456" i="7"/>
  <c r="C2455" i="7"/>
  <c r="C2454" i="7"/>
  <c r="C2453" i="7"/>
  <c r="C2452" i="7"/>
  <c r="C2451" i="7"/>
  <c r="C2450" i="7"/>
  <c r="C2449" i="7"/>
  <c r="C2448" i="7"/>
  <c r="C2447" i="7"/>
  <c r="C2446" i="7"/>
  <c r="C2445" i="7"/>
  <c r="C2444" i="7"/>
  <c r="C2443" i="7"/>
  <c r="C2442" i="7"/>
  <c r="C2441" i="7"/>
  <c r="C2440" i="7"/>
  <c r="C2439" i="7"/>
  <c r="C2438" i="7"/>
  <c r="C2437" i="7"/>
  <c r="C2436" i="7"/>
  <c r="C2435" i="7"/>
  <c r="C2434" i="7"/>
  <c r="C2433" i="7"/>
  <c r="C2432" i="7"/>
  <c r="C2431" i="7"/>
  <c r="C2430" i="7"/>
  <c r="C2429" i="7"/>
  <c r="C2428" i="7"/>
  <c r="C2427" i="7"/>
  <c r="C2426" i="7"/>
  <c r="C2425" i="7"/>
  <c r="C2424" i="7"/>
  <c r="C2423" i="7"/>
  <c r="C2422" i="7"/>
  <c r="C2421" i="7"/>
  <c r="C2420" i="7"/>
  <c r="C2419" i="7"/>
  <c r="C2418" i="7"/>
  <c r="C2417" i="7"/>
  <c r="C2416" i="7"/>
  <c r="C2415" i="7"/>
  <c r="C2414" i="7"/>
  <c r="C2413" i="7"/>
  <c r="C2412" i="7"/>
  <c r="C2411" i="7"/>
  <c r="C2410" i="7"/>
  <c r="C2409" i="7"/>
  <c r="C2408" i="7"/>
  <c r="C2407" i="7"/>
  <c r="C2406" i="7"/>
  <c r="C2405" i="7"/>
  <c r="C2404" i="7"/>
  <c r="C2403" i="7"/>
  <c r="C2402" i="7"/>
  <c r="C2401" i="7"/>
  <c r="C2400" i="7"/>
  <c r="C2399" i="7"/>
  <c r="C2398" i="7"/>
  <c r="C2397" i="7"/>
  <c r="C2396" i="7"/>
  <c r="C2395" i="7"/>
  <c r="C2394" i="7"/>
  <c r="C2393" i="7"/>
  <c r="C2392" i="7"/>
  <c r="C2391" i="7"/>
  <c r="C2390" i="7"/>
  <c r="C2389" i="7"/>
  <c r="C2388" i="7"/>
  <c r="C2387" i="7"/>
  <c r="C2386" i="7"/>
  <c r="C2385" i="7"/>
  <c r="C2384" i="7"/>
  <c r="C2383" i="7"/>
  <c r="C2382" i="7"/>
  <c r="C2381" i="7"/>
  <c r="C2380" i="7"/>
  <c r="C2379" i="7"/>
  <c r="C2378" i="7"/>
  <c r="C2377" i="7"/>
  <c r="C2376" i="7"/>
  <c r="C2375" i="7"/>
  <c r="C2374" i="7"/>
  <c r="C2373" i="7"/>
  <c r="C2372" i="7"/>
  <c r="C2371" i="7"/>
  <c r="C2370" i="7"/>
  <c r="C2369" i="7"/>
  <c r="C2368" i="7"/>
  <c r="C2367" i="7"/>
  <c r="C2366" i="7"/>
  <c r="C2365" i="7"/>
  <c r="C2364" i="7"/>
  <c r="C2363" i="7"/>
  <c r="C2362" i="7"/>
  <c r="C2361" i="7"/>
  <c r="C2360" i="7"/>
  <c r="C2359" i="7"/>
  <c r="C2358" i="7"/>
  <c r="C2357" i="7"/>
  <c r="C2356" i="7"/>
  <c r="C2355" i="7"/>
  <c r="C2354" i="7"/>
  <c r="C2353" i="7"/>
  <c r="C2352" i="7"/>
  <c r="C2351" i="7"/>
  <c r="C2350" i="7"/>
  <c r="C2349" i="7"/>
  <c r="C2348" i="7"/>
  <c r="C2347" i="7"/>
  <c r="C2346" i="7"/>
  <c r="C2345" i="7"/>
  <c r="C2344" i="7"/>
  <c r="C2343" i="7"/>
  <c r="C2342" i="7"/>
  <c r="C2341" i="7"/>
  <c r="C2340" i="7"/>
  <c r="C2339" i="7"/>
  <c r="C2338" i="7"/>
  <c r="C2337" i="7"/>
  <c r="C2336" i="7"/>
  <c r="C2335" i="7"/>
  <c r="C2334" i="7"/>
  <c r="C2333" i="7"/>
  <c r="C2332" i="7"/>
  <c r="C2331" i="7"/>
  <c r="C2330" i="7"/>
  <c r="C2329" i="7"/>
  <c r="C2328" i="7"/>
  <c r="C2327" i="7"/>
  <c r="C2326" i="7"/>
  <c r="C2325" i="7"/>
  <c r="C2324" i="7"/>
  <c r="C2323" i="7"/>
  <c r="C2322" i="7"/>
  <c r="C2321" i="7"/>
  <c r="C2320" i="7"/>
  <c r="C2319" i="7"/>
  <c r="C2318" i="7"/>
  <c r="C2317" i="7"/>
  <c r="C2316" i="7"/>
  <c r="C2315" i="7"/>
  <c r="C2314" i="7"/>
  <c r="C2313" i="7"/>
  <c r="C2312" i="7"/>
  <c r="C2311" i="7"/>
  <c r="C2310" i="7"/>
  <c r="C2309" i="7"/>
  <c r="C2308" i="7"/>
  <c r="C2307" i="7"/>
  <c r="C2306" i="7"/>
  <c r="C2305" i="7"/>
  <c r="C2304" i="7"/>
  <c r="C2303" i="7"/>
  <c r="C2302" i="7"/>
  <c r="C2301" i="7"/>
  <c r="C2300" i="7"/>
  <c r="C2299" i="7"/>
  <c r="C2298" i="7"/>
  <c r="C2297" i="7"/>
  <c r="C2296" i="7"/>
  <c r="C2295" i="7"/>
  <c r="C2294" i="7"/>
  <c r="C2293" i="7"/>
  <c r="C2292" i="7"/>
  <c r="C2291" i="7"/>
  <c r="C2290" i="7"/>
  <c r="C2289" i="7"/>
  <c r="C2288" i="7"/>
  <c r="C2287" i="7"/>
  <c r="C2286" i="7"/>
  <c r="C2285" i="7"/>
  <c r="C2284" i="7"/>
  <c r="C2283" i="7"/>
  <c r="C2282" i="7"/>
  <c r="C2281" i="7"/>
  <c r="C2280" i="7"/>
  <c r="C2279" i="7"/>
  <c r="C2278" i="7"/>
  <c r="C2277" i="7"/>
  <c r="C2276" i="7"/>
  <c r="C2275" i="7"/>
  <c r="C2274" i="7"/>
  <c r="C2273" i="7"/>
  <c r="C2272" i="7"/>
  <c r="C2271" i="7"/>
  <c r="C2270" i="7"/>
  <c r="C2269" i="7"/>
  <c r="C2268" i="7"/>
  <c r="C2267" i="7"/>
  <c r="C2266" i="7"/>
  <c r="C2265" i="7"/>
  <c r="C2264" i="7"/>
  <c r="C2263" i="7"/>
  <c r="C2262" i="7"/>
  <c r="C2261" i="7"/>
  <c r="C2260" i="7"/>
  <c r="C2259" i="7"/>
  <c r="C2258" i="7"/>
  <c r="C2257" i="7"/>
  <c r="C2256" i="7"/>
  <c r="C2255" i="7"/>
  <c r="C2254" i="7"/>
  <c r="C2253" i="7"/>
  <c r="C2252" i="7"/>
  <c r="C2251" i="7"/>
  <c r="C2250" i="7"/>
  <c r="C2249" i="7"/>
  <c r="C2248" i="7"/>
  <c r="C2247" i="7"/>
  <c r="C2246" i="7"/>
  <c r="C2245" i="7"/>
  <c r="C2244" i="7"/>
  <c r="C2243" i="7"/>
  <c r="C2242" i="7"/>
  <c r="C2241" i="7"/>
  <c r="C2240" i="7"/>
  <c r="C2239" i="7"/>
  <c r="C2238" i="7"/>
  <c r="C2237" i="7"/>
  <c r="C2236" i="7"/>
  <c r="C2235" i="7"/>
  <c r="C2234" i="7"/>
  <c r="C2233" i="7"/>
  <c r="C2232" i="7"/>
  <c r="C2231" i="7"/>
  <c r="C2230" i="7"/>
  <c r="C2229" i="7"/>
  <c r="C2228" i="7"/>
  <c r="C2227" i="7"/>
  <c r="C2226" i="7"/>
  <c r="C2225" i="7"/>
  <c r="C2224" i="7"/>
  <c r="C2223" i="7"/>
  <c r="C2222" i="7"/>
  <c r="C2221" i="7"/>
  <c r="C2220" i="7"/>
  <c r="C2219" i="7"/>
  <c r="C2218" i="7"/>
  <c r="C2217" i="7"/>
  <c r="C2216" i="7"/>
  <c r="C2215" i="7"/>
  <c r="C2214" i="7"/>
  <c r="C2213" i="7"/>
  <c r="C2212" i="7"/>
  <c r="C2211" i="7"/>
  <c r="C2210" i="7"/>
  <c r="C2209" i="7"/>
  <c r="C2208" i="7"/>
  <c r="C2207" i="7"/>
  <c r="C2206" i="7"/>
  <c r="C2205" i="7"/>
  <c r="C2204" i="7"/>
  <c r="C2203" i="7"/>
  <c r="C2202" i="7"/>
  <c r="C2201" i="7"/>
  <c r="C2200" i="7"/>
  <c r="C2199" i="7"/>
  <c r="C2198" i="7"/>
  <c r="C2197" i="7"/>
  <c r="C2196" i="7"/>
  <c r="C2195" i="7"/>
  <c r="C2194" i="7"/>
  <c r="C2193" i="7"/>
  <c r="C2192" i="7"/>
  <c r="C2191" i="7"/>
  <c r="C2190" i="7"/>
  <c r="C2189" i="7"/>
  <c r="C2188" i="7"/>
  <c r="C2187" i="7"/>
  <c r="C2186" i="7"/>
  <c r="C2185" i="7"/>
  <c r="C2184" i="7"/>
  <c r="C2183" i="7"/>
  <c r="C2182" i="7"/>
  <c r="C2181" i="7"/>
  <c r="C2180" i="7"/>
  <c r="C2179" i="7"/>
  <c r="C2178" i="7"/>
  <c r="C2177" i="7"/>
  <c r="C2176" i="7"/>
  <c r="C2175" i="7"/>
  <c r="C2174" i="7"/>
  <c r="C2173" i="7"/>
  <c r="C2172" i="7"/>
  <c r="C2171" i="7"/>
  <c r="C2170" i="7"/>
  <c r="C2169" i="7"/>
  <c r="C2168" i="7"/>
  <c r="C2167" i="7"/>
  <c r="C2166" i="7"/>
  <c r="C2165" i="7"/>
  <c r="C2164" i="7"/>
  <c r="C2163" i="7"/>
  <c r="C2162" i="7"/>
  <c r="C2161" i="7"/>
  <c r="C2160" i="7"/>
  <c r="C2159" i="7"/>
  <c r="C2158" i="7"/>
  <c r="C2157" i="7"/>
  <c r="C2156" i="7"/>
  <c r="C2155" i="7"/>
  <c r="C2154" i="7"/>
  <c r="C2153" i="7"/>
  <c r="C2152" i="7"/>
  <c r="C2151" i="7"/>
  <c r="C2150" i="7"/>
  <c r="C2149" i="7"/>
  <c r="C2148" i="7"/>
  <c r="C2147" i="7"/>
  <c r="C2146" i="7"/>
  <c r="C2145" i="7"/>
  <c r="C2144" i="7"/>
  <c r="C2143" i="7"/>
  <c r="C2142" i="7"/>
  <c r="C2141" i="7"/>
  <c r="C2140" i="7"/>
  <c r="C2139" i="7"/>
  <c r="C2138" i="7"/>
  <c r="C2137" i="7"/>
  <c r="C2136" i="7"/>
  <c r="C2135" i="7"/>
  <c r="C2134" i="7"/>
  <c r="C2133" i="7"/>
  <c r="C2132" i="7"/>
  <c r="C2131" i="7"/>
  <c r="C2130" i="7"/>
  <c r="C2129" i="7"/>
  <c r="C2128" i="7"/>
  <c r="C2127" i="7"/>
  <c r="C2126" i="7"/>
  <c r="C2125" i="7"/>
  <c r="C2124" i="7"/>
  <c r="C2123" i="7"/>
  <c r="C2122" i="7"/>
  <c r="C2121" i="7"/>
  <c r="C2120" i="7"/>
  <c r="C2119" i="7"/>
  <c r="C2118" i="7"/>
  <c r="C2117" i="7"/>
  <c r="C2116" i="7"/>
  <c r="C2115" i="7"/>
  <c r="C2114" i="7"/>
  <c r="C2113" i="7"/>
  <c r="C2112" i="7"/>
  <c r="C2111" i="7"/>
  <c r="C2110" i="7"/>
  <c r="C2109" i="7"/>
  <c r="C2108" i="7"/>
  <c r="C2107" i="7"/>
  <c r="C2106" i="7"/>
  <c r="C2105" i="7"/>
  <c r="C2104" i="7"/>
  <c r="C2103" i="7"/>
  <c r="C2102" i="7"/>
  <c r="C2101" i="7"/>
  <c r="C2100" i="7"/>
  <c r="C2099" i="7"/>
  <c r="C2098" i="7"/>
  <c r="C2097" i="7"/>
  <c r="C2096" i="7"/>
  <c r="C2095" i="7"/>
  <c r="C2094" i="7"/>
  <c r="C2093" i="7"/>
  <c r="C2092" i="7"/>
  <c r="C2091" i="7"/>
  <c r="C2090" i="7"/>
  <c r="C2089" i="7"/>
  <c r="C2088" i="7"/>
  <c r="C2087" i="7"/>
  <c r="C2086" i="7"/>
  <c r="C2085" i="7"/>
  <c r="C2084" i="7"/>
  <c r="C2083" i="7"/>
  <c r="C2082" i="7"/>
  <c r="C2081" i="7"/>
  <c r="C2080" i="7"/>
  <c r="C2079" i="7"/>
  <c r="C2078" i="7"/>
  <c r="C2077" i="7"/>
  <c r="C2076" i="7"/>
  <c r="C2075" i="7"/>
  <c r="C2074" i="7"/>
  <c r="C2073" i="7"/>
  <c r="C2072" i="7"/>
  <c r="C2071" i="7"/>
  <c r="C2070" i="7"/>
  <c r="C2069" i="7"/>
  <c r="C2068" i="7"/>
  <c r="C2067" i="7"/>
  <c r="C2066" i="7"/>
  <c r="C2065" i="7"/>
  <c r="C2064" i="7"/>
  <c r="C2063" i="7"/>
  <c r="C2062" i="7"/>
  <c r="C2061" i="7"/>
  <c r="C2060" i="7"/>
  <c r="C2059" i="7"/>
  <c r="C2058" i="7"/>
  <c r="C2057" i="7"/>
  <c r="C2056" i="7"/>
  <c r="C2055" i="7"/>
  <c r="C2054" i="7"/>
  <c r="C2053" i="7"/>
  <c r="C2052" i="7"/>
  <c r="C2051" i="7"/>
  <c r="C2050" i="7"/>
  <c r="C2049" i="7"/>
  <c r="C2048" i="7"/>
  <c r="C2047" i="7"/>
  <c r="C2046" i="7"/>
  <c r="C2045" i="7"/>
  <c r="C2044" i="7"/>
  <c r="C2043" i="7"/>
  <c r="C2042" i="7"/>
  <c r="C2041" i="7"/>
  <c r="C2040" i="7"/>
  <c r="C2039" i="7"/>
  <c r="C2038" i="7"/>
  <c r="C2037" i="7"/>
  <c r="C2036" i="7"/>
  <c r="C2035" i="7"/>
  <c r="C2034" i="7"/>
  <c r="C2033" i="7"/>
  <c r="C2032" i="7"/>
  <c r="C2031" i="7"/>
  <c r="C2030" i="7"/>
  <c r="C2029" i="7"/>
  <c r="C2028" i="7"/>
  <c r="C2027" i="7"/>
  <c r="C2026" i="7"/>
  <c r="C2025" i="7"/>
  <c r="C2024" i="7"/>
  <c r="C2023" i="7"/>
  <c r="C2022" i="7"/>
  <c r="C2021" i="7"/>
  <c r="C2020" i="7"/>
  <c r="C2019" i="7"/>
  <c r="C2018" i="7"/>
  <c r="C2017" i="7"/>
  <c r="C2016" i="7"/>
  <c r="C2015" i="7"/>
  <c r="C2014" i="7"/>
  <c r="C2013" i="7"/>
  <c r="C2012" i="7"/>
  <c r="C2011" i="7"/>
  <c r="C2010" i="7"/>
  <c r="C2009" i="7"/>
  <c r="C2008" i="7"/>
  <c r="C2007" i="7"/>
  <c r="C2006" i="7"/>
  <c r="C2005" i="7"/>
  <c r="C2004" i="7"/>
  <c r="C2003" i="7"/>
  <c r="C2002" i="7"/>
  <c r="C2001" i="7"/>
  <c r="C2000" i="7"/>
  <c r="C1999" i="7"/>
  <c r="C1998" i="7"/>
  <c r="C1997" i="7"/>
  <c r="C1996" i="7"/>
  <c r="C1995" i="7"/>
  <c r="C1994" i="7"/>
  <c r="C1993" i="7"/>
  <c r="C1992" i="7"/>
  <c r="C1991" i="7"/>
  <c r="C1990" i="7"/>
  <c r="C1989" i="7"/>
  <c r="C1988" i="7"/>
  <c r="C1987" i="7"/>
  <c r="C1986" i="7"/>
  <c r="C1985" i="7"/>
  <c r="C1984" i="7"/>
  <c r="C1983" i="7"/>
  <c r="C1982" i="7"/>
  <c r="C1981" i="7"/>
  <c r="C1980" i="7"/>
  <c r="C1979" i="7"/>
  <c r="C1978" i="7"/>
  <c r="C1977" i="7"/>
  <c r="C1976" i="7"/>
  <c r="C1975" i="7"/>
  <c r="C1974" i="7"/>
  <c r="C1973" i="7"/>
  <c r="C1972" i="7"/>
  <c r="C1971" i="7"/>
  <c r="C1970" i="7"/>
  <c r="C1969" i="7"/>
  <c r="C1968" i="7"/>
  <c r="C1967" i="7"/>
  <c r="C1966" i="7"/>
  <c r="C1965" i="7"/>
  <c r="C1964" i="7"/>
  <c r="C1963" i="7"/>
  <c r="C1962" i="7"/>
  <c r="C1961" i="7"/>
  <c r="C1960" i="7"/>
  <c r="C1959" i="7"/>
  <c r="C1958" i="7"/>
  <c r="C1957" i="7"/>
  <c r="C1956" i="7"/>
  <c r="C1955" i="7"/>
  <c r="C1954" i="7"/>
  <c r="C1953" i="7"/>
  <c r="C1952" i="7"/>
  <c r="C1951" i="7"/>
  <c r="C1950" i="7"/>
  <c r="C1949" i="7"/>
  <c r="C1948" i="7"/>
  <c r="C1947" i="7"/>
  <c r="C1946" i="7"/>
  <c r="C1945" i="7"/>
  <c r="C1944" i="7"/>
  <c r="C1943" i="7"/>
  <c r="C1942" i="7"/>
  <c r="C1941" i="7"/>
  <c r="C1940" i="7"/>
  <c r="C1939" i="7"/>
  <c r="C1938" i="7"/>
  <c r="C1937" i="7"/>
  <c r="C1936" i="7"/>
  <c r="C1935" i="7"/>
  <c r="C1934" i="7"/>
  <c r="C1933" i="7"/>
  <c r="C1932" i="7"/>
  <c r="C1931" i="7"/>
  <c r="C1930" i="7"/>
  <c r="C1929" i="7"/>
  <c r="C1928" i="7"/>
  <c r="C1927" i="7"/>
  <c r="C1926" i="7"/>
  <c r="C1925" i="7"/>
  <c r="C1924" i="7"/>
  <c r="C1923" i="7"/>
  <c r="C1922" i="7"/>
  <c r="C1921" i="7"/>
  <c r="C1920" i="7"/>
  <c r="C1919" i="7"/>
  <c r="C1918" i="7"/>
  <c r="C1917" i="7"/>
  <c r="C1916" i="7"/>
  <c r="C1915" i="7"/>
  <c r="C1914" i="7"/>
  <c r="C1913" i="7"/>
  <c r="C1912" i="7"/>
  <c r="C1911" i="7"/>
  <c r="C1910" i="7"/>
  <c r="C1909" i="7"/>
  <c r="C1908" i="7"/>
  <c r="C1907" i="7"/>
  <c r="C1906" i="7"/>
  <c r="C1905" i="7"/>
  <c r="C1904" i="7"/>
  <c r="C1903" i="7"/>
  <c r="C1902" i="7"/>
  <c r="C1901" i="7"/>
  <c r="C1900" i="7"/>
  <c r="C1899" i="7"/>
  <c r="C1898" i="7"/>
  <c r="C1897" i="7"/>
  <c r="C1896" i="7"/>
  <c r="C1895" i="7"/>
  <c r="C1894" i="7"/>
  <c r="C1893" i="7"/>
  <c r="C1892" i="7"/>
  <c r="C1891" i="7"/>
  <c r="C1890" i="7"/>
  <c r="C1889" i="7"/>
  <c r="C1888" i="7"/>
  <c r="C1887" i="7"/>
  <c r="C1886" i="7"/>
  <c r="C1885" i="7"/>
  <c r="C1884" i="7"/>
  <c r="C1883" i="7"/>
  <c r="C1882" i="7"/>
  <c r="C1881" i="7"/>
  <c r="C1880" i="7"/>
  <c r="C1879" i="7"/>
  <c r="C1878" i="7"/>
  <c r="C1877" i="7"/>
  <c r="C1876" i="7"/>
  <c r="C1875" i="7"/>
  <c r="C1874" i="7"/>
  <c r="C1873" i="7"/>
  <c r="C1872" i="7"/>
  <c r="C1871" i="7"/>
  <c r="C1870" i="7"/>
  <c r="C1869" i="7"/>
  <c r="C1868" i="7"/>
  <c r="C1867" i="7"/>
  <c r="C1866" i="7"/>
  <c r="C1865" i="7"/>
  <c r="C1864" i="7"/>
  <c r="C1863" i="7"/>
  <c r="C1862" i="7"/>
  <c r="C1861" i="7"/>
  <c r="C1860" i="7"/>
  <c r="C1859" i="7"/>
  <c r="C1858" i="7"/>
  <c r="C1857" i="7"/>
  <c r="C1856" i="7"/>
  <c r="C1855" i="7"/>
  <c r="C1854" i="7"/>
  <c r="C1853" i="7"/>
  <c r="C1852" i="7"/>
  <c r="C1851" i="7"/>
  <c r="C1850" i="7"/>
  <c r="C1849" i="7"/>
  <c r="C1848" i="7"/>
  <c r="C1847" i="7"/>
  <c r="C1846" i="7"/>
  <c r="C1845" i="7"/>
  <c r="C1844" i="7"/>
  <c r="C1843" i="7"/>
  <c r="C1842" i="7"/>
  <c r="C1841" i="7"/>
  <c r="C1840" i="7"/>
  <c r="C1839" i="7"/>
  <c r="C1838" i="7"/>
  <c r="C1837" i="7"/>
  <c r="C1836" i="7"/>
  <c r="C1835" i="7"/>
  <c r="C1834" i="7"/>
  <c r="C1833" i="7"/>
  <c r="C1832" i="7"/>
  <c r="C1831" i="7"/>
  <c r="C1830" i="7"/>
  <c r="C1829" i="7"/>
  <c r="C1828" i="7"/>
  <c r="C1827" i="7"/>
  <c r="C1826" i="7"/>
  <c r="C1825" i="7"/>
  <c r="C1824" i="7"/>
  <c r="C1823" i="7"/>
  <c r="C1822" i="7"/>
  <c r="C1821" i="7"/>
  <c r="C1820" i="7"/>
  <c r="C1819" i="7"/>
  <c r="C1818" i="7"/>
  <c r="C1817" i="7"/>
  <c r="C1816" i="7"/>
  <c r="C1815" i="7"/>
  <c r="C1814" i="7"/>
  <c r="C1813" i="7"/>
  <c r="C1812" i="7"/>
  <c r="C1811" i="7"/>
  <c r="C1810" i="7"/>
  <c r="C1809" i="7"/>
  <c r="C1808" i="7"/>
  <c r="C1807" i="7"/>
  <c r="C1806" i="7"/>
  <c r="C1805" i="7"/>
  <c r="C1804" i="7"/>
  <c r="C1803" i="7"/>
  <c r="C1802" i="7"/>
  <c r="C1801" i="7"/>
  <c r="C1800" i="7"/>
  <c r="C1799" i="7"/>
  <c r="C1798" i="7"/>
  <c r="C1797" i="7"/>
  <c r="C1796" i="7"/>
  <c r="C1795" i="7"/>
  <c r="C1794" i="7"/>
  <c r="C1793" i="7"/>
  <c r="C1792" i="7"/>
  <c r="C1791" i="7"/>
  <c r="C1790" i="7"/>
  <c r="C1789" i="7"/>
  <c r="C1788" i="7"/>
  <c r="C1787" i="7"/>
  <c r="C1786" i="7"/>
  <c r="C1785" i="7"/>
  <c r="C1784" i="7"/>
  <c r="C1783" i="7"/>
  <c r="C1782" i="7"/>
  <c r="C1781" i="7"/>
  <c r="C1780" i="7"/>
  <c r="C1779" i="7"/>
  <c r="C1778" i="7"/>
  <c r="C1777" i="7"/>
  <c r="C1776" i="7"/>
  <c r="C1775" i="7"/>
  <c r="C1774" i="7"/>
  <c r="C1773" i="7"/>
  <c r="C1772" i="7"/>
  <c r="C1771" i="7"/>
  <c r="C1770" i="7"/>
  <c r="C1769" i="7"/>
  <c r="C1768" i="7"/>
  <c r="C1767" i="7"/>
  <c r="C1766" i="7"/>
  <c r="C1765" i="7"/>
  <c r="C1764" i="7"/>
  <c r="C1763" i="7"/>
  <c r="C1762" i="7"/>
  <c r="C1761" i="7"/>
  <c r="C1760" i="7"/>
  <c r="C1759" i="7"/>
  <c r="C1758" i="7"/>
  <c r="C1757" i="7"/>
  <c r="C1756" i="7"/>
  <c r="C1755" i="7"/>
  <c r="C1754" i="7"/>
  <c r="C1753" i="7"/>
  <c r="C1752" i="7"/>
  <c r="C1751" i="7"/>
  <c r="C1750" i="7"/>
  <c r="C1749" i="7"/>
  <c r="C1748" i="7"/>
  <c r="C1747" i="7"/>
  <c r="C1746" i="7"/>
  <c r="C1745" i="7"/>
  <c r="C1744" i="7"/>
  <c r="C1743" i="7"/>
  <c r="C1742" i="7"/>
  <c r="C1741" i="7"/>
  <c r="C1740" i="7"/>
  <c r="C1739" i="7"/>
  <c r="C1738" i="7"/>
  <c r="C1737" i="7"/>
  <c r="C1736" i="7"/>
  <c r="C1735" i="7"/>
  <c r="C1734" i="7"/>
  <c r="C1733" i="7"/>
  <c r="C1732" i="7"/>
  <c r="C1731" i="7"/>
  <c r="C1730" i="7"/>
  <c r="C1729" i="7"/>
  <c r="C1728" i="7"/>
  <c r="C1727" i="7"/>
  <c r="C1726" i="7"/>
  <c r="C1725" i="7"/>
  <c r="C1724" i="7"/>
  <c r="C1723" i="7"/>
  <c r="C1722" i="7"/>
  <c r="C1721" i="7"/>
  <c r="C1720" i="7"/>
  <c r="C1719" i="7"/>
  <c r="C1718" i="7"/>
  <c r="C1717" i="7"/>
  <c r="C1716" i="7"/>
  <c r="C1715" i="7"/>
  <c r="C1714" i="7"/>
  <c r="C1713" i="7"/>
  <c r="C1712" i="7"/>
  <c r="C1711" i="7"/>
  <c r="C1710" i="7"/>
  <c r="C1709" i="7"/>
  <c r="C1708" i="7"/>
  <c r="C1707" i="7"/>
  <c r="C1706" i="7"/>
  <c r="C1705" i="7"/>
  <c r="C1704" i="7"/>
  <c r="C1703" i="7"/>
  <c r="C1702" i="7"/>
  <c r="C1701" i="7"/>
  <c r="C1700" i="7"/>
  <c r="C1699" i="7"/>
  <c r="C1698" i="7"/>
  <c r="C1697" i="7"/>
  <c r="C1696" i="7"/>
  <c r="C1695" i="7"/>
  <c r="C1694" i="7"/>
  <c r="C1693" i="7"/>
  <c r="C1692" i="7"/>
  <c r="C1691" i="7"/>
  <c r="C1690" i="7"/>
  <c r="C1689" i="7"/>
  <c r="C1688" i="7"/>
  <c r="C1687" i="7"/>
  <c r="C1686" i="7"/>
  <c r="C1685" i="7"/>
  <c r="C1684" i="7"/>
  <c r="C1683" i="7"/>
  <c r="C1682" i="7"/>
  <c r="C1681" i="7"/>
  <c r="C1680" i="7"/>
  <c r="C1679" i="7"/>
  <c r="C1678" i="7"/>
  <c r="C1677" i="7"/>
  <c r="C1676" i="7"/>
  <c r="C1675" i="7"/>
  <c r="C1674" i="7"/>
  <c r="C1673" i="7"/>
  <c r="C1672" i="7"/>
  <c r="C1671" i="7"/>
  <c r="C1670" i="7"/>
  <c r="C1669" i="7"/>
  <c r="C1668" i="7"/>
  <c r="C1667" i="7"/>
  <c r="C1666" i="7"/>
  <c r="C1665" i="7"/>
  <c r="C1664" i="7"/>
  <c r="C1663" i="7"/>
  <c r="C1662" i="7"/>
  <c r="C1661" i="7"/>
  <c r="C1660" i="7"/>
  <c r="C1659" i="7"/>
  <c r="C1658" i="7"/>
  <c r="C1657" i="7"/>
  <c r="C1656" i="7"/>
  <c r="C1655" i="7"/>
  <c r="C1654" i="7"/>
  <c r="C1653" i="7"/>
  <c r="C1652" i="7"/>
  <c r="C1651" i="7"/>
  <c r="C1650" i="7"/>
  <c r="C1649" i="7"/>
  <c r="C1648" i="7"/>
  <c r="C1647" i="7"/>
  <c r="C1646" i="7"/>
  <c r="C1645" i="7"/>
  <c r="C1644" i="7"/>
  <c r="C1643" i="7"/>
  <c r="C1642" i="7"/>
  <c r="C1641" i="7"/>
  <c r="C1640" i="7"/>
  <c r="C1639" i="7"/>
  <c r="C1638" i="7"/>
  <c r="C1637" i="7"/>
  <c r="C1636" i="7"/>
  <c r="C1635" i="7"/>
  <c r="C1634" i="7"/>
  <c r="C1633" i="7"/>
  <c r="C1632" i="7"/>
  <c r="C1631" i="7"/>
  <c r="C1630" i="7"/>
  <c r="C1629" i="7"/>
  <c r="C1628" i="7"/>
  <c r="C1627" i="7"/>
  <c r="C1626" i="7"/>
  <c r="C1625" i="7"/>
  <c r="C1624" i="7"/>
  <c r="C1623" i="7"/>
  <c r="C1622" i="7"/>
  <c r="C1621" i="7"/>
  <c r="C1620" i="7"/>
  <c r="C1619" i="7"/>
  <c r="C1618" i="7"/>
  <c r="C1617" i="7"/>
  <c r="C1616" i="7"/>
  <c r="C1615" i="7"/>
  <c r="C1614" i="7"/>
  <c r="C1613" i="7"/>
  <c r="C1612" i="7"/>
  <c r="C1611" i="7"/>
  <c r="C1610" i="7"/>
  <c r="C1609" i="7"/>
  <c r="C1608" i="7"/>
  <c r="C1607" i="7"/>
  <c r="C1606" i="7"/>
  <c r="C1605" i="7"/>
  <c r="C1604" i="7"/>
  <c r="C1603" i="7"/>
  <c r="C1602" i="7"/>
  <c r="C1601" i="7"/>
  <c r="C1600" i="7"/>
  <c r="C1599" i="7"/>
  <c r="C1598" i="7"/>
  <c r="C1597" i="7"/>
  <c r="C1596" i="7"/>
  <c r="C1595" i="7"/>
  <c r="C1594" i="7"/>
  <c r="C1593" i="7"/>
  <c r="C1592" i="7"/>
  <c r="C1591" i="7"/>
  <c r="C1590" i="7"/>
  <c r="C1589" i="7"/>
  <c r="C1588" i="7"/>
  <c r="C1587" i="7"/>
  <c r="C1586" i="7"/>
  <c r="C1585" i="7"/>
  <c r="C1584" i="7"/>
  <c r="C1583" i="7"/>
  <c r="C1582" i="7"/>
  <c r="C1581" i="7"/>
  <c r="C1580" i="7"/>
  <c r="C1579" i="7"/>
  <c r="C1578" i="7"/>
  <c r="C1577" i="7"/>
  <c r="C1576" i="7"/>
  <c r="C1575" i="7"/>
  <c r="C1574" i="7"/>
  <c r="C1573" i="7"/>
  <c r="C1572" i="7"/>
  <c r="C1571" i="7"/>
  <c r="C1570" i="7"/>
  <c r="C1569" i="7"/>
  <c r="C1568" i="7"/>
  <c r="C1567" i="7"/>
  <c r="C1566" i="7"/>
  <c r="C1565" i="7"/>
  <c r="C1564" i="7"/>
  <c r="C1563" i="7"/>
  <c r="C1562" i="7"/>
  <c r="C1561" i="7"/>
  <c r="C1560" i="7"/>
  <c r="C1559" i="7"/>
  <c r="C1558" i="7"/>
  <c r="C1557" i="7"/>
  <c r="C1556" i="7"/>
  <c r="C1555" i="7"/>
  <c r="C1554" i="7"/>
  <c r="C1553" i="7"/>
  <c r="C1552" i="7"/>
  <c r="C1551" i="7"/>
  <c r="C1550" i="7"/>
  <c r="C1549" i="7"/>
  <c r="C1548" i="7"/>
  <c r="C1547" i="7"/>
  <c r="C1546" i="7"/>
  <c r="C1545" i="7"/>
  <c r="C1544" i="7"/>
  <c r="C1543" i="7"/>
  <c r="C1542" i="7"/>
  <c r="C1541" i="7"/>
  <c r="C1540" i="7"/>
  <c r="C1539" i="7"/>
  <c r="C1538" i="7"/>
  <c r="C1537" i="7"/>
  <c r="C1536" i="7"/>
  <c r="C1535" i="7"/>
  <c r="C1534" i="7"/>
  <c r="C1533" i="7"/>
  <c r="C1532" i="7"/>
  <c r="C1531" i="7"/>
  <c r="C1530" i="7"/>
  <c r="C1529" i="7"/>
  <c r="C1528" i="7"/>
  <c r="C1527" i="7"/>
  <c r="C1526" i="7"/>
  <c r="C1525" i="7"/>
  <c r="C1524" i="7"/>
  <c r="C1523" i="7"/>
  <c r="C1522" i="7"/>
  <c r="C1521" i="7"/>
  <c r="C1520" i="7"/>
  <c r="C1519" i="7"/>
  <c r="C1518" i="7"/>
  <c r="C1517" i="7"/>
  <c r="C1516" i="7"/>
  <c r="C1515" i="7"/>
  <c r="C1514" i="7"/>
  <c r="C1513" i="7"/>
  <c r="C1512" i="7"/>
  <c r="C1511" i="7"/>
  <c r="C1510" i="7"/>
  <c r="C1509" i="7"/>
  <c r="C1508" i="7"/>
  <c r="C1507" i="7"/>
  <c r="C1506" i="7"/>
  <c r="C1505" i="7"/>
  <c r="C1504" i="7"/>
  <c r="C1503" i="7"/>
  <c r="C1502" i="7"/>
  <c r="C1501" i="7"/>
  <c r="C1500" i="7"/>
  <c r="C1499" i="7"/>
  <c r="C1498" i="7"/>
  <c r="C1497" i="7"/>
  <c r="C1496" i="7"/>
  <c r="C1495" i="7"/>
  <c r="C1494" i="7"/>
  <c r="C1493" i="7"/>
  <c r="C1492" i="7"/>
  <c r="C1491" i="7"/>
  <c r="C1490" i="7"/>
  <c r="C1489" i="7"/>
  <c r="C1488" i="7"/>
  <c r="C1487" i="7"/>
  <c r="C1486" i="7"/>
  <c r="C1485" i="7"/>
  <c r="C1484" i="7"/>
  <c r="C1483" i="7"/>
  <c r="C1482" i="7"/>
  <c r="C1481" i="7"/>
  <c r="C1480" i="7"/>
  <c r="C1479" i="7"/>
  <c r="C1478" i="7"/>
  <c r="C1477" i="7"/>
  <c r="C1476" i="7"/>
  <c r="C1475" i="7"/>
  <c r="C1474" i="7"/>
  <c r="C1473" i="7"/>
  <c r="C1472" i="7"/>
  <c r="C1471" i="7"/>
  <c r="C1470" i="7"/>
  <c r="C1469" i="7"/>
  <c r="C1468" i="7"/>
  <c r="C1467" i="7"/>
  <c r="C1466" i="7"/>
  <c r="C1465" i="7"/>
  <c r="C1464" i="7"/>
  <c r="C1463" i="7"/>
  <c r="C1462" i="7"/>
  <c r="C1461" i="7"/>
  <c r="C1460" i="7"/>
  <c r="C1459" i="7"/>
  <c r="C1458" i="7"/>
  <c r="C1457" i="7"/>
  <c r="C1456" i="7"/>
  <c r="C1455" i="7"/>
  <c r="C1454" i="7"/>
  <c r="C1453" i="7"/>
  <c r="C1452" i="7"/>
  <c r="C1451" i="7"/>
  <c r="C1450" i="7"/>
  <c r="C1449" i="7"/>
  <c r="C1448" i="7"/>
  <c r="C1447" i="7"/>
  <c r="C1446" i="7"/>
  <c r="C1445" i="7"/>
  <c r="C1444" i="7"/>
  <c r="C1443" i="7"/>
  <c r="C1442" i="7"/>
  <c r="C1441" i="7"/>
  <c r="C1440" i="7"/>
  <c r="C1439" i="7"/>
  <c r="C1438" i="7"/>
  <c r="C1437" i="7"/>
  <c r="C1436" i="7"/>
  <c r="C1435" i="7"/>
  <c r="C1434" i="7"/>
  <c r="C1433" i="7"/>
  <c r="C1432" i="7"/>
  <c r="C1431" i="7"/>
  <c r="C1430" i="7"/>
  <c r="C1429" i="7"/>
  <c r="C1428" i="7"/>
  <c r="C1427" i="7"/>
  <c r="C1426" i="7"/>
  <c r="C1425" i="7"/>
  <c r="C1424" i="7"/>
  <c r="C1423" i="7"/>
  <c r="C1422" i="7"/>
  <c r="C1421" i="7"/>
  <c r="C1420" i="7"/>
  <c r="C1419" i="7"/>
  <c r="C1418" i="7"/>
  <c r="C1417" i="7"/>
  <c r="C1416" i="7"/>
  <c r="C1415" i="7"/>
  <c r="C1414" i="7"/>
  <c r="C1413" i="7"/>
  <c r="C1412" i="7"/>
  <c r="C1411" i="7"/>
  <c r="C1410" i="7"/>
  <c r="C1409" i="7"/>
  <c r="C1408" i="7"/>
  <c r="C1407" i="7"/>
  <c r="C1406" i="7"/>
  <c r="C1405" i="7"/>
  <c r="C1404" i="7"/>
  <c r="C1403" i="7"/>
  <c r="C1402" i="7"/>
  <c r="C1401" i="7"/>
  <c r="C1400" i="7"/>
  <c r="C1399" i="7"/>
  <c r="C1398" i="7"/>
  <c r="C1397" i="7"/>
  <c r="C1396" i="7"/>
  <c r="C1395" i="7"/>
  <c r="C1394" i="7"/>
  <c r="C1393" i="7"/>
  <c r="C1392" i="7"/>
  <c r="C1391" i="7"/>
  <c r="C1390" i="7"/>
  <c r="C1389" i="7"/>
  <c r="C1388" i="7"/>
  <c r="C1387" i="7"/>
  <c r="C1386" i="7"/>
  <c r="C1385" i="7"/>
  <c r="C1384" i="7"/>
  <c r="C1383" i="7"/>
  <c r="C1382" i="7"/>
  <c r="C1381" i="7"/>
  <c r="C1380" i="7"/>
  <c r="C1379" i="7"/>
  <c r="C1378" i="7"/>
  <c r="C1377" i="7"/>
  <c r="C1376" i="7"/>
  <c r="C1375" i="7"/>
  <c r="C1374" i="7"/>
  <c r="C1373" i="7"/>
  <c r="C1372" i="7"/>
  <c r="C1371" i="7"/>
  <c r="C1370" i="7"/>
  <c r="C1369" i="7"/>
  <c r="C1368" i="7"/>
  <c r="C1367" i="7"/>
  <c r="C1366" i="7"/>
  <c r="C1365" i="7"/>
  <c r="C1364" i="7"/>
  <c r="C1363" i="7"/>
  <c r="C1362" i="7"/>
  <c r="C1361" i="7"/>
  <c r="C1360" i="7"/>
  <c r="C1359" i="7"/>
  <c r="C1358" i="7"/>
  <c r="C1357" i="7"/>
  <c r="C1356" i="7"/>
  <c r="C1355" i="7"/>
  <c r="C1354" i="7"/>
  <c r="C1353" i="7"/>
  <c r="C1352" i="7"/>
  <c r="C1351" i="7"/>
  <c r="C1350" i="7"/>
  <c r="C1349" i="7"/>
  <c r="C1348" i="7"/>
  <c r="C1347" i="7"/>
  <c r="C1346" i="7"/>
  <c r="C1345" i="7"/>
  <c r="C1344" i="7"/>
  <c r="C1343" i="7"/>
  <c r="C1342" i="7"/>
  <c r="C1341" i="7"/>
  <c r="C1340" i="7"/>
  <c r="C1339" i="7"/>
  <c r="C1338" i="7"/>
  <c r="C1337" i="7"/>
  <c r="C1336" i="7"/>
  <c r="C1335" i="7"/>
  <c r="C1334" i="7"/>
  <c r="C1333" i="7"/>
  <c r="C1332" i="7"/>
  <c r="C1331" i="7"/>
  <c r="C1330" i="7"/>
  <c r="C1329" i="7"/>
  <c r="C1328" i="7"/>
  <c r="C1327" i="7"/>
  <c r="C1326" i="7"/>
  <c r="C1325" i="7"/>
  <c r="C1324" i="7"/>
  <c r="C1323" i="7"/>
  <c r="C1322" i="7"/>
  <c r="C1321" i="7"/>
  <c r="C1320" i="7"/>
  <c r="C1319" i="7"/>
  <c r="C1318" i="7"/>
  <c r="C1317" i="7"/>
  <c r="C1316" i="7"/>
  <c r="C1315" i="7"/>
  <c r="C1314" i="7"/>
  <c r="C1313" i="7"/>
  <c r="C1312" i="7"/>
  <c r="C1311" i="7"/>
  <c r="C1310" i="7"/>
  <c r="C1309" i="7"/>
  <c r="C1308" i="7"/>
  <c r="C1307" i="7"/>
  <c r="C1306" i="7"/>
  <c r="C1305" i="7"/>
  <c r="C1304" i="7"/>
  <c r="C1303" i="7"/>
  <c r="C1302" i="7"/>
  <c r="C1301" i="7"/>
  <c r="C1300" i="7"/>
  <c r="C1299" i="7"/>
  <c r="C1298" i="7"/>
  <c r="C1297" i="7"/>
  <c r="C1296" i="7"/>
  <c r="C1295" i="7"/>
  <c r="C1294" i="7"/>
  <c r="C1293" i="7"/>
  <c r="C1292" i="7"/>
  <c r="C1291" i="7"/>
  <c r="C1290" i="7"/>
  <c r="C1289" i="7"/>
  <c r="C1288" i="7"/>
  <c r="C1287" i="7"/>
  <c r="C1286" i="7"/>
  <c r="C1285" i="7"/>
  <c r="C1284" i="7"/>
  <c r="C1283" i="7"/>
  <c r="C1282" i="7"/>
  <c r="C1281" i="7"/>
  <c r="C1280" i="7"/>
  <c r="C1279" i="7"/>
  <c r="C1278" i="7"/>
  <c r="C1277" i="7"/>
  <c r="C1276" i="7"/>
  <c r="C1275" i="7"/>
  <c r="C1274" i="7"/>
  <c r="C1273" i="7"/>
  <c r="C1272" i="7"/>
  <c r="C1271" i="7"/>
  <c r="C1270" i="7"/>
  <c r="C1269" i="7"/>
  <c r="C1268" i="7"/>
  <c r="C1267" i="7"/>
  <c r="C1266" i="7"/>
  <c r="C1265" i="7"/>
  <c r="C1264" i="7"/>
  <c r="C1263" i="7"/>
  <c r="C1262" i="7"/>
  <c r="C1261" i="7"/>
  <c r="C1260" i="7"/>
  <c r="C1259" i="7"/>
  <c r="C1258" i="7"/>
  <c r="C1257" i="7"/>
  <c r="C1256" i="7"/>
  <c r="C1255" i="7"/>
  <c r="C1254" i="7"/>
  <c r="C1253" i="7"/>
  <c r="C1252" i="7"/>
  <c r="C1251" i="7"/>
  <c r="C1250" i="7"/>
  <c r="C1249" i="7"/>
  <c r="C1248" i="7"/>
  <c r="C1247" i="7"/>
  <c r="C1246" i="7"/>
  <c r="C1245" i="7"/>
  <c r="C1244" i="7"/>
  <c r="C1243" i="7"/>
  <c r="C1242" i="7"/>
  <c r="C1241" i="7"/>
  <c r="C1240" i="7"/>
  <c r="C1239" i="7"/>
  <c r="C1238" i="7"/>
  <c r="C1237" i="7"/>
  <c r="C1236" i="7"/>
  <c r="C1235" i="7"/>
  <c r="C1234" i="7"/>
  <c r="C1233" i="7"/>
  <c r="C1232" i="7"/>
  <c r="C1231" i="7"/>
  <c r="C1230" i="7"/>
  <c r="C1229" i="7"/>
  <c r="C1228" i="7"/>
  <c r="C1227" i="7"/>
  <c r="C1226" i="7"/>
  <c r="C1225" i="7"/>
  <c r="C1224" i="7"/>
  <c r="C1223" i="7"/>
  <c r="C1222" i="7"/>
  <c r="C1221" i="7"/>
  <c r="C1220" i="7"/>
  <c r="C1219" i="7"/>
  <c r="C1218" i="7"/>
  <c r="C1217" i="7"/>
  <c r="C1216" i="7"/>
  <c r="C1215" i="7"/>
  <c r="C1214" i="7"/>
  <c r="C1213" i="7"/>
  <c r="C1212" i="7"/>
  <c r="C1211" i="7"/>
  <c r="C1210" i="7"/>
  <c r="C1209" i="7"/>
  <c r="C1208" i="7"/>
  <c r="C1207" i="7"/>
  <c r="C1206" i="7"/>
  <c r="C1205" i="7"/>
  <c r="C1204" i="7"/>
  <c r="C1203" i="7"/>
  <c r="C1202" i="7"/>
  <c r="C1201" i="7"/>
  <c r="C1200" i="7"/>
  <c r="C1199" i="7"/>
  <c r="C1198" i="7"/>
  <c r="C1197" i="7"/>
  <c r="C1196" i="7"/>
  <c r="C1195" i="7"/>
  <c r="C1194" i="7"/>
  <c r="C1193" i="7"/>
  <c r="C1192" i="7"/>
  <c r="C1191" i="7"/>
  <c r="C1190" i="7"/>
  <c r="C1189" i="7"/>
  <c r="C1188" i="7"/>
  <c r="C1187" i="7"/>
  <c r="C1186" i="7"/>
  <c r="C1185" i="7"/>
  <c r="C1184" i="7"/>
  <c r="C1183" i="7"/>
  <c r="C1182" i="7"/>
  <c r="C1181" i="7"/>
  <c r="C1180" i="7"/>
  <c r="C1179" i="7"/>
  <c r="C1178" i="7"/>
  <c r="C1177" i="7"/>
  <c r="C1176" i="7"/>
  <c r="C1175" i="7"/>
  <c r="C1174" i="7"/>
  <c r="C1173" i="7"/>
  <c r="C1172" i="7"/>
  <c r="C1171" i="7"/>
  <c r="C1170" i="7"/>
  <c r="C1169" i="7"/>
  <c r="C1168" i="7"/>
  <c r="C1167" i="7"/>
  <c r="C1166" i="7"/>
  <c r="C1165" i="7"/>
  <c r="C1164" i="7"/>
  <c r="C1163" i="7"/>
  <c r="C1162" i="7"/>
  <c r="C1161" i="7"/>
  <c r="C1160" i="7"/>
  <c r="C1159" i="7"/>
  <c r="C1158" i="7"/>
  <c r="C1157" i="7"/>
  <c r="C1156" i="7"/>
  <c r="C1155" i="7"/>
  <c r="C1154" i="7"/>
  <c r="C1153" i="7"/>
  <c r="C1152" i="7"/>
  <c r="C1151" i="7"/>
  <c r="C1150" i="7"/>
  <c r="C1149" i="7"/>
  <c r="C1148" i="7"/>
  <c r="C1147" i="7"/>
  <c r="C1146" i="7"/>
  <c r="C1145" i="7"/>
  <c r="C1144" i="7"/>
  <c r="C1143" i="7"/>
  <c r="C1142" i="7"/>
  <c r="C1141" i="7"/>
  <c r="C1140" i="7"/>
  <c r="C1139" i="7"/>
  <c r="C1138" i="7"/>
  <c r="C1137" i="7"/>
  <c r="C1136" i="7"/>
  <c r="C1135" i="7"/>
  <c r="C1134" i="7"/>
  <c r="C1133" i="7"/>
  <c r="C1132" i="7"/>
  <c r="C1131" i="7"/>
  <c r="C1130" i="7"/>
  <c r="C1129" i="7"/>
  <c r="C1128" i="7"/>
  <c r="C1127" i="7"/>
  <c r="C1126" i="7"/>
  <c r="C1125" i="7"/>
  <c r="C1124" i="7"/>
  <c r="C1123" i="7"/>
  <c r="C1122" i="7"/>
  <c r="C1121" i="7"/>
  <c r="C1120" i="7"/>
  <c r="C1119" i="7"/>
  <c r="C1118" i="7"/>
  <c r="C1117" i="7"/>
  <c r="C1116" i="7"/>
  <c r="C1115" i="7"/>
  <c r="C1114" i="7"/>
  <c r="C1113" i="7"/>
  <c r="C1112" i="7"/>
  <c r="C1111" i="7"/>
  <c r="C1110" i="7"/>
  <c r="C1109" i="7"/>
  <c r="C1108" i="7"/>
  <c r="C1107" i="7"/>
  <c r="C1106" i="7"/>
  <c r="C1105" i="7"/>
  <c r="C1104" i="7"/>
  <c r="C1103" i="7"/>
  <c r="C1102" i="7"/>
  <c r="C1101" i="7"/>
  <c r="C1100" i="7"/>
  <c r="C1099" i="7"/>
  <c r="C1098" i="7"/>
  <c r="C1097" i="7"/>
  <c r="C1096" i="7"/>
  <c r="C1095" i="7"/>
  <c r="C1094" i="7"/>
  <c r="C1093" i="7"/>
  <c r="C1092" i="7"/>
  <c r="C1091" i="7"/>
  <c r="C1090" i="7"/>
  <c r="C1089" i="7"/>
  <c r="C1088" i="7"/>
  <c r="C1087" i="7"/>
  <c r="C1086" i="7"/>
  <c r="C1085" i="7"/>
  <c r="C1084" i="7"/>
  <c r="C1083" i="7"/>
  <c r="C1082" i="7"/>
  <c r="C1081" i="7"/>
  <c r="C1080" i="7"/>
  <c r="C1079" i="7"/>
  <c r="C1078" i="7"/>
  <c r="C1077" i="7"/>
  <c r="C1076" i="7"/>
  <c r="C1075" i="7"/>
  <c r="C1074" i="7"/>
  <c r="C1073" i="7"/>
  <c r="C1072" i="7"/>
  <c r="C1071" i="7"/>
  <c r="C1070" i="7"/>
  <c r="C1069" i="7"/>
  <c r="C1068" i="7"/>
  <c r="C1067" i="7"/>
  <c r="C1066" i="7"/>
  <c r="C1065" i="7"/>
  <c r="C1064" i="7"/>
  <c r="C1063" i="7"/>
  <c r="C1062" i="7"/>
  <c r="C1061" i="7"/>
  <c r="C1060" i="7"/>
  <c r="C1059" i="7"/>
  <c r="C1058" i="7"/>
  <c r="C1057" i="7"/>
  <c r="C1056" i="7"/>
  <c r="C1055" i="7"/>
  <c r="C1054" i="7"/>
  <c r="C1053" i="7"/>
  <c r="C1052" i="7"/>
  <c r="C1051" i="7"/>
  <c r="C1050" i="7"/>
  <c r="C1049" i="7"/>
  <c r="C1048" i="7"/>
  <c r="C1047" i="7"/>
  <c r="C1046" i="7"/>
  <c r="C1045" i="7"/>
  <c r="C1044" i="7"/>
  <c r="C1043" i="7"/>
  <c r="C1042" i="7"/>
  <c r="C1041" i="7"/>
  <c r="C1040" i="7"/>
  <c r="C1039" i="7"/>
  <c r="C1038" i="7"/>
  <c r="C1037" i="7"/>
  <c r="C1036" i="7"/>
  <c r="C1035" i="7"/>
  <c r="C1034" i="7"/>
  <c r="C1033" i="7"/>
  <c r="C1032" i="7"/>
  <c r="C1031" i="7"/>
  <c r="C1030" i="7"/>
  <c r="C1029" i="7"/>
  <c r="C1028" i="7"/>
  <c r="C1027" i="7"/>
  <c r="C1026" i="7"/>
  <c r="C1025" i="7"/>
  <c r="C1024" i="7"/>
  <c r="C1023" i="7"/>
  <c r="C1022" i="7"/>
  <c r="C1021" i="7"/>
  <c r="C1020" i="7"/>
  <c r="C1019" i="7"/>
  <c r="C1018" i="7"/>
  <c r="C1017" i="7"/>
  <c r="C1016" i="7"/>
  <c r="C1015" i="7"/>
  <c r="C1014" i="7"/>
  <c r="C1013" i="7"/>
  <c r="C1012" i="7"/>
  <c r="C1011" i="7"/>
  <c r="C1010" i="7"/>
  <c r="C1009" i="7"/>
  <c r="C1008" i="7"/>
  <c r="C1007" i="7"/>
  <c r="C1006" i="7"/>
  <c r="C1005" i="7"/>
  <c r="C1004" i="7"/>
  <c r="C1003" i="7"/>
  <c r="C1002" i="7"/>
  <c r="C1001" i="7"/>
  <c r="C1000" i="7"/>
  <c r="C999" i="7"/>
  <c r="C998" i="7"/>
  <c r="C997" i="7"/>
  <c r="C996" i="7"/>
  <c r="C995" i="7"/>
  <c r="C994" i="7"/>
  <c r="C993" i="7"/>
  <c r="C992" i="7"/>
  <c r="C991" i="7"/>
  <c r="C990" i="7"/>
  <c r="C989" i="7"/>
  <c r="C988" i="7"/>
  <c r="C987" i="7"/>
  <c r="C986" i="7"/>
  <c r="C985" i="7"/>
  <c r="C984" i="7"/>
  <c r="C983" i="7"/>
  <c r="C982" i="7"/>
  <c r="C981" i="7"/>
  <c r="C980" i="7"/>
  <c r="C979" i="7"/>
  <c r="C978" i="7"/>
  <c r="C977" i="7"/>
  <c r="C976" i="7"/>
  <c r="C975" i="7"/>
  <c r="C974" i="7"/>
  <c r="C973" i="7"/>
  <c r="C972" i="7"/>
  <c r="C971" i="7"/>
  <c r="C970" i="7"/>
  <c r="C969" i="7"/>
  <c r="C968" i="7"/>
  <c r="C967" i="7"/>
  <c r="C966" i="7"/>
  <c r="C965" i="7"/>
  <c r="C964" i="7"/>
  <c r="C963" i="7"/>
  <c r="C962" i="7"/>
  <c r="C961" i="7"/>
  <c r="C960" i="7"/>
  <c r="C959" i="7"/>
  <c r="C958" i="7"/>
  <c r="C957" i="7"/>
  <c r="C956" i="7"/>
  <c r="C955" i="7"/>
  <c r="C954" i="7"/>
  <c r="C953" i="7"/>
  <c r="C952" i="7"/>
  <c r="C951" i="7"/>
  <c r="C950" i="7"/>
  <c r="C949" i="7"/>
  <c r="C948" i="7"/>
  <c r="C947" i="7"/>
  <c r="C946" i="7"/>
  <c r="C945" i="7"/>
  <c r="C944" i="7"/>
  <c r="C943" i="7"/>
  <c r="C942" i="7"/>
  <c r="C941" i="7"/>
  <c r="C940" i="7"/>
  <c r="C939" i="7"/>
  <c r="C938" i="7"/>
  <c r="C937" i="7"/>
  <c r="C936" i="7"/>
  <c r="C935" i="7"/>
  <c r="C934" i="7"/>
  <c r="C933" i="7"/>
  <c r="C932" i="7"/>
  <c r="C931" i="7"/>
  <c r="C930" i="7"/>
  <c r="C929" i="7"/>
  <c r="C928" i="7"/>
  <c r="C927" i="7"/>
  <c r="C926" i="7"/>
  <c r="C925" i="7"/>
  <c r="C924" i="7"/>
  <c r="C923" i="7"/>
  <c r="C922" i="7"/>
  <c r="C921" i="7"/>
  <c r="C920" i="7"/>
  <c r="C919" i="7"/>
  <c r="C918" i="7"/>
  <c r="C917" i="7"/>
  <c r="C916" i="7"/>
  <c r="C915" i="7"/>
  <c r="C914" i="7"/>
  <c r="C913" i="7"/>
  <c r="C912" i="7"/>
  <c r="C911" i="7"/>
  <c r="C910" i="7"/>
  <c r="C909" i="7"/>
  <c r="C908" i="7"/>
  <c r="C907" i="7"/>
  <c r="C906" i="7"/>
  <c r="C905" i="7"/>
  <c r="C904" i="7"/>
  <c r="C903" i="7"/>
  <c r="C902" i="7"/>
  <c r="C901" i="7"/>
  <c r="C900" i="7"/>
  <c r="C899" i="7"/>
  <c r="C898" i="7"/>
  <c r="C897" i="7"/>
  <c r="C896" i="7"/>
  <c r="C895" i="7"/>
  <c r="C894" i="7"/>
  <c r="C893" i="7"/>
  <c r="C892" i="7"/>
  <c r="C891" i="7"/>
  <c r="C890" i="7"/>
  <c r="C889" i="7"/>
  <c r="C888" i="7"/>
  <c r="C887" i="7"/>
  <c r="C886" i="7"/>
  <c r="C885" i="7"/>
  <c r="C884" i="7"/>
  <c r="C883" i="7"/>
  <c r="C882" i="7"/>
  <c r="C881" i="7"/>
  <c r="C880" i="7"/>
  <c r="C879" i="7"/>
  <c r="C878" i="7"/>
  <c r="C877" i="7"/>
  <c r="C876" i="7"/>
  <c r="C875" i="7"/>
  <c r="C874" i="7"/>
  <c r="C873" i="7"/>
  <c r="C872" i="7"/>
  <c r="C871" i="7"/>
  <c r="C870" i="7"/>
  <c r="C869" i="7"/>
  <c r="C868" i="7"/>
  <c r="C867" i="7"/>
  <c r="C866" i="7"/>
  <c r="C865" i="7"/>
  <c r="C864" i="7"/>
  <c r="C863" i="7"/>
  <c r="C862" i="7"/>
  <c r="C861" i="7"/>
  <c r="C860" i="7"/>
  <c r="C859" i="7"/>
  <c r="C858" i="7"/>
  <c r="C857" i="7"/>
  <c r="C856" i="7"/>
  <c r="C855" i="7"/>
  <c r="C854" i="7"/>
  <c r="C853" i="7"/>
  <c r="C852" i="7"/>
  <c r="C851" i="7"/>
  <c r="C850" i="7"/>
  <c r="C849" i="7"/>
  <c r="C848" i="7"/>
  <c r="C847" i="7"/>
  <c r="C846" i="7"/>
  <c r="C845" i="7"/>
  <c r="C844" i="7"/>
  <c r="C843" i="7"/>
  <c r="C842" i="7"/>
  <c r="C841" i="7"/>
  <c r="C840" i="7"/>
  <c r="C839" i="7"/>
  <c r="C838" i="7"/>
  <c r="C837" i="7"/>
  <c r="C836" i="7"/>
  <c r="C835" i="7"/>
  <c r="C834" i="7"/>
  <c r="C833" i="7"/>
  <c r="C832" i="7"/>
  <c r="C831" i="7"/>
  <c r="C830" i="7"/>
  <c r="C829" i="7"/>
  <c r="C828" i="7"/>
  <c r="C827" i="7"/>
  <c r="C826" i="7"/>
  <c r="C825" i="7"/>
  <c r="C824" i="7"/>
  <c r="C823" i="7"/>
  <c r="C822" i="7"/>
  <c r="C821" i="7"/>
  <c r="C820" i="7"/>
  <c r="C819" i="7"/>
  <c r="C818" i="7"/>
  <c r="C817" i="7"/>
  <c r="C816" i="7"/>
  <c r="C815" i="7"/>
  <c r="C814" i="7"/>
  <c r="C813" i="7"/>
  <c r="C812" i="7"/>
  <c r="C811" i="7"/>
  <c r="C810" i="7"/>
  <c r="C809" i="7"/>
  <c r="C808" i="7"/>
  <c r="C807" i="7"/>
  <c r="C806" i="7"/>
  <c r="C805" i="7"/>
  <c r="C804" i="7"/>
  <c r="C803" i="7"/>
  <c r="C802" i="7"/>
  <c r="C801" i="7"/>
  <c r="C800" i="7"/>
  <c r="C799" i="7"/>
  <c r="C798" i="7"/>
  <c r="C797" i="7"/>
  <c r="C796" i="7"/>
  <c r="C795" i="7"/>
  <c r="C794" i="7"/>
  <c r="C793" i="7"/>
  <c r="C792" i="7"/>
  <c r="C791" i="7"/>
  <c r="C790" i="7"/>
  <c r="C789" i="7"/>
  <c r="C788" i="7"/>
  <c r="C787" i="7"/>
  <c r="C786" i="7"/>
  <c r="C785" i="7"/>
  <c r="C784" i="7"/>
  <c r="C783" i="7"/>
  <c r="C782" i="7"/>
  <c r="C781" i="7"/>
  <c r="C780" i="7"/>
  <c r="C779" i="7"/>
  <c r="C778" i="7"/>
  <c r="C777" i="7"/>
  <c r="C776" i="7"/>
  <c r="C775" i="7"/>
  <c r="C774" i="7"/>
  <c r="C773" i="7"/>
  <c r="C772" i="7"/>
  <c r="C771" i="7"/>
  <c r="C770" i="7"/>
  <c r="C769" i="7"/>
  <c r="C768" i="7"/>
  <c r="C767" i="7"/>
  <c r="C766" i="7"/>
  <c r="C765" i="7"/>
  <c r="C764" i="7"/>
  <c r="C763" i="7"/>
  <c r="C762" i="7"/>
  <c r="C761" i="7"/>
  <c r="C760" i="7"/>
  <c r="C759" i="7"/>
  <c r="C758" i="7"/>
  <c r="C757" i="7"/>
  <c r="C756" i="7"/>
  <c r="C755" i="7"/>
  <c r="C754" i="7"/>
  <c r="C753" i="7"/>
  <c r="C752" i="7"/>
  <c r="C751" i="7"/>
  <c r="C750" i="7"/>
  <c r="C749" i="7"/>
  <c r="C748" i="7"/>
  <c r="C747" i="7"/>
  <c r="C746" i="7"/>
  <c r="C745" i="7"/>
  <c r="C744" i="7"/>
  <c r="C743" i="7"/>
  <c r="C742" i="7"/>
  <c r="C741" i="7"/>
  <c r="C740" i="7"/>
  <c r="C739" i="7"/>
  <c r="C738" i="7"/>
  <c r="C737" i="7"/>
  <c r="C736" i="7"/>
  <c r="C735" i="7"/>
  <c r="C734" i="7"/>
  <c r="C733" i="7"/>
  <c r="C732" i="7"/>
  <c r="C731" i="7"/>
  <c r="C730" i="7"/>
  <c r="C729" i="7"/>
  <c r="C728" i="7"/>
  <c r="C727" i="7"/>
  <c r="C726" i="7"/>
  <c r="C725" i="7"/>
  <c r="C724" i="7"/>
  <c r="C723" i="7"/>
  <c r="C722" i="7"/>
  <c r="C721" i="7"/>
  <c r="C720" i="7"/>
  <c r="C719" i="7"/>
  <c r="C718" i="7"/>
  <c r="C717" i="7"/>
  <c r="C716" i="7"/>
  <c r="C715" i="7"/>
  <c r="C714" i="7"/>
  <c r="C713" i="7"/>
  <c r="C712" i="7"/>
  <c r="C711" i="7"/>
  <c r="C710" i="7"/>
  <c r="C709" i="7"/>
  <c r="C708" i="7"/>
  <c r="C707" i="7"/>
  <c r="C706" i="7"/>
  <c r="C705" i="7"/>
  <c r="C704" i="7"/>
  <c r="C703" i="7"/>
  <c r="C702" i="7"/>
  <c r="C701" i="7"/>
  <c r="C700" i="7"/>
  <c r="C699" i="7"/>
  <c r="C698" i="7"/>
  <c r="C697" i="7"/>
  <c r="C696" i="7"/>
  <c r="C695" i="7"/>
  <c r="C694" i="7"/>
  <c r="C693" i="7"/>
  <c r="C692" i="7"/>
  <c r="C691" i="7"/>
  <c r="C690" i="7"/>
  <c r="C689" i="7"/>
  <c r="C688" i="7"/>
  <c r="C687" i="7"/>
  <c r="C686" i="7"/>
  <c r="C685" i="7"/>
  <c r="C684" i="7"/>
  <c r="C683" i="7"/>
  <c r="C682" i="7"/>
  <c r="C681" i="7"/>
  <c r="C680" i="7"/>
  <c r="C679" i="7"/>
  <c r="C678" i="7"/>
  <c r="C677" i="7"/>
  <c r="C676" i="7"/>
  <c r="C675" i="7"/>
  <c r="C674" i="7"/>
  <c r="C673" i="7"/>
  <c r="C672" i="7"/>
  <c r="C671" i="7"/>
  <c r="C670" i="7"/>
  <c r="C669" i="7"/>
  <c r="C668" i="7"/>
  <c r="C667" i="7"/>
  <c r="C666" i="7"/>
  <c r="C665" i="7"/>
  <c r="C664" i="7"/>
  <c r="C663" i="7"/>
  <c r="C662" i="7"/>
  <c r="C661" i="7"/>
  <c r="C660" i="7"/>
  <c r="C659" i="7"/>
  <c r="C658" i="7"/>
  <c r="C657" i="7"/>
  <c r="C656" i="7"/>
  <c r="C655" i="7"/>
  <c r="C654" i="7"/>
  <c r="C653" i="7"/>
  <c r="C652" i="7"/>
  <c r="C651" i="7"/>
  <c r="C650" i="7"/>
  <c r="C649" i="7"/>
  <c r="C648" i="7"/>
  <c r="C647" i="7"/>
  <c r="C646" i="7"/>
  <c r="C645" i="7"/>
  <c r="C644" i="7"/>
  <c r="C643" i="7"/>
  <c r="C642" i="7"/>
  <c r="C641" i="7"/>
  <c r="C640" i="7"/>
  <c r="C639" i="7"/>
  <c r="C638" i="7"/>
  <c r="C637" i="7"/>
  <c r="C636" i="7"/>
  <c r="C635" i="7"/>
  <c r="C634" i="7"/>
  <c r="C633" i="7"/>
  <c r="C632" i="7"/>
  <c r="C631" i="7"/>
  <c r="C630" i="7"/>
  <c r="C629" i="7"/>
  <c r="C628" i="7"/>
  <c r="C627" i="7"/>
  <c r="C626" i="7"/>
  <c r="C625" i="7"/>
  <c r="C624" i="7"/>
  <c r="C623" i="7"/>
  <c r="C622" i="7"/>
  <c r="C621" i="7"/>
  <c r="C620" i="7"/>
  <c r="C619" i="7"/>
  <c r="C618" i="7"/>
  <c r="C617" i="7"/>
  <c r="C616" i="7"/>
  <c r="C615" i="7"/>
  <c r="C614" i="7"/>
  <c r="C613" i="7"/>
  <c r="C612" i="7"/>
  <c r="C611" i="7"/>
  <c r="C610" i="7"/>
  <c r="C609" i="7"/>
  <c r="C608" i="7"/>
  <c r="C607" i="7"/>
  <c r="C606" i="7"/>
  <c r="C605" i="7"/>
  <c r="C604" i="7"/>
  <c r="C603" i="7"/>
  <c r="C602" i="7"/>
  <c r="C601" i="7"/>
  <c r="C600" i="7"/>
  <c r="C599" i="7"/>
  <c r="C598" i="7"/>
  <c r="C597" i="7"/>
  <c r="C596" i="7"/>
  <c r="C595" i="7"/>
  <c r="C594" i="7"/>
  <c r="C593" i="7"/>
  <c r="C592" i="7"/>
  <c r="C591" i="7"/>
  <c r="C590" i="7"/>
  <c r="C589" i="7"/>
  <c r="C588" i="7"/>
  <c r="C587" i="7"/>
  <c r="C586" i="7"/>
  <c r="C585" i="7"/>
  <c r="C584" i="7"/>
  <c r="C583" i="7"/>
  <c r="C582" i="7"/>
  <c r="C581" i="7"/>
  <c r="C580" i="7"/>
  <c r="C579" i="7"/>
  <c r="C578" i="7"/>
  <c r="C577" i="7"/>
  <c r="C576" i="7"/>
  <c r="C575" i="7"/>
  <c r="C574" i="7"/>
  <c r="C573" i="7"/>
  <c r="C572" i="7"/>
  <c r="C571" i="7"/>
  <c r="C570" i="7"/>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alcChain>
</file>

<file path=xl/sharedStrings.xml><?xml version="1.0" encoding="utf-8"?>
<sst xmlns="http://schemas.openxmlformats.org/spreadsheetml/2006/main" count="56458" uniqueCount="29700">
  <si>
    <r>
      <rPr>
        <b/>
        <sz val="10"/>
        <color theme="1"/>
        <rFont val="Arial"/>
        <family val="2"/>
      </rPr>
      <t xml:space="preserve">Inhibitors, Agonists, </t>
    </r>
    <r>
      <rPr>
        <b/>
        <sz val="10"/>
        <color rgb="FFF08300"/>
        <rFont val="Arial"/>
        <family val="2"/>
      </rPr>
      <t>Screening Libraries</t>
    </r>
    <r>
      <rPr>
        <b/>
        <sz val="9"/>
        <color theme="1"/>
        <rFont val="Arial"/>
        <family val="2"/>
      </rPr>
      <t xml:space="preserve">
</t>
    </r>
    <r>
      <rPr>
        <sz val="8"/>
        <color theme="1"/>
        <rFont val="Arial"/>
        <family val="2"/>
      </rPr>
      <t>www.MedChemExpress.com</t>
    </r>
  </si>
  <si>
    <t>MCE USA</t>
  </si>
  <si>
    <r>
      <rPr>
        <b/>
        <sz val="9"/>
        <color theme="1"/>
        <rFont val="Arial"/>
        <family val="2"/>
      </rPr>
      <t>Tel:</t>
    </r>
    <r>
      <rPr>
        <sz val="9"/>
        <color theme="1"/>
        <rFont val="Arial"/>
        <family val="2"/>
      </rPr>
      <t xml:space="preserve">  609-228-6898                                       </t>
    </r>
    <r>
      <rPr>
        <b/>
        <sz val="9"/>
        <color theme="1"/>
        <rFont val="Arial"/>
        <family val="2"/>
      </rPr>
      <t xml:space="preserve">Fax: </t>
    </r>
    <r>
      <rPr>
        <sz val="9"/>
        <color theme="1"/>
        <rFont val="Arial"/>
        <family val="2"/>
      </rPr>
      <t xml:space="preserve">609-228-5909                                       </t>
    </r>
    <r>
      <rPr>
        <b/>
        <sz val="9"/>
        <color theme="1"/>
        <rFont val="Arial"/>
        <family val="2"/>
      </rPr>
      <t xml:space="preserve">E-mail:  </t>
    </r>
    <r>
      <rPr>
        <sz val="9"/>
        <color theme="1"/>
        <rFont val="Arial"/>
        <family val="2"/>
      </rPr>
      <t>sales@MedChemExpress.com</t>
    </r>
  </si>
  <si>
    <r>
      <rPr>
        <b/>
        <sz val="9"/>
        <color theme="1"/>
        <rFont val="Arial"/>
        <family val="2"/>
      </rPr>
      <t xml:space="preserve">Address: </t>
    </r>
    <r>
      <rPr>
        <sz val="9"/>
        <color theme="1"/>
        <rFont val="Arial"/>
        <family val="2"/>
      </rPr>
      <t>1 Deer Park Dr, Suite Q, Monmouth Junction, NJ 08852, USA</t>
    </r>
  </si>
  <si>
    <t>RackCode</t>
  </si>
  <si>
    <t>Plate Location</t>
  </si>
  <si>
    <t xml:space="preserve"> VialCode</t>
  </si>
  <si>
    <t>Cat. No.</t>
  </si>
  <si>
    <t>Product Name</t>
  </si>
  <si>
    <t>Synonyms</t>
  </si>
  <si>
    <t>CAS No.</t>
  </si>
  <si>
    <t>M.Wt</t>
  </si>
  <si>
    <t>Target</t>
  </si>
  <si>
    <t>Saltdata</t>
  </si>
  <si>
    <t>Information</t>
  </si>
  <si>
    <t>Formula</t>
  </si>
  <si>
    <t>Smiles</t>
  </si>
  <si>
    <t>Solubility</t>
  </si>
  <si>
    <t>Solvent</t>
  </si>
  <si>
    <t>Batch No.</t>
  </si>
  <si>
    <t>Quantity</t>
  </si>
  <si>
    <t>URL</t>
  </si>
  <si>
    <t>Pathway</t>
  </si>
  <si>
    <t>Research Area</t>
  </si>
  <si>
    <t>Clinical Information</t>
  </si>
  <si>
    <t>11968</t>
  </si>
  <si>
    <t>A2</t>
  </si>
  <si>
    <t>N/A</t>
  </si>
  <si>
    <t>HY-B0347</t>
  </si>
  <si>
    <t>Lacidipine</t>
  </si>
  <si>
    <t>103890-78-4</t>
  </si>
  <si>
    <t>455.54</t>
  </si>
  <si>
    <t>Apoptosis; Calcium Channel; Reactive Oxygen Species</t>
  </si>
  <si>
    <t>Free Base</t>
  </si>
  <si>
    <t>Lacidipine (Lacipil, Motens) is a L-type calcium channel blocker. 
Target: Calcium Channel
Lacidipine, a novel third-generation dihydropyridine calcium channel blocker, has been demonstrated effective for hypertension. lacidipine protects HKCs against apoptosis induced by ATP depletion and recovery by regulating the caspase-3 pathway [1]. In biological membranes deriving from rat brain tissue, lacidipine showed an activity comparable to reference antioxidant compounds like vitamin E [2]. lacidipine has some important protective effects on liver of hypertensive irradiated albino rats [3].</t>
  </si>
  <si>
    <t>C26H33NO6</t>
  </si>
  <si>
    <t>O=C(C1=C(C)NC(C)=C(C(OCC)=O)C1C2=CC=CC=C2/C=C/C(OC(C)(C)C)=O)OCC</t>
  </si>
  <si>
    <t>H2O : &lt; 0.1 mg/mL (insoluble); DMSO : ≥ 50 mg/mL (109.76 mM)</t>
  </si>
  <si>
    <t>DMSO Solution</t>
  </si>
  <si>
    <t>16248</t>
  </si>
  <si>
    <t>10mM * 30uL</t>
  </si>
  <si>
    <t>https://www.medchemexpress.com/Lacidipine.html</t>
  </si>
  <si>
    <t>Apoptosis; Immunology/Inflammation; Membrane Transporter/Ion Channel; Metabolic Enzyme/Protease; Neuronal Signaling; NF-κB</t>
  </si>
  <si>
    <t>Cardiovascular Disease</t>
  </si>
  <si>
    <t>Launched</t>
  </si>
  <si>
    <t>A3</t>
  </si>
  <si>
    <t>HY-B0713</t>
  </si>
  <si>
    <t>Amlexanox</t>
  </si>
  <si>
    <t>AA673; Amoxanox; CHX3673</t>
  </si>
  <si>
    <t>68302-57-8</t>
  </si>
  <si>
    <t>298.29</t>
  </si>
  <si>
    <t>IKK</t>
  </si>
  <si>
    <t>Free Acid</t>
  </si>
  <si>
    <t>Amlexanox (AA673; Amoxanox; CHX3673) is a specific inhibitor of IKKε and TBK1, and inhibits the IKKε and TBK1 activity determined by MBP phosphorylation with an IC50 of approximately 1-2 μM.</t>
  </si>
  <si>
    <t>C16H14N2O4</t>
  </si>
  <si>
    <t>O=C(C1=C(N)N=C2C(C(C3=CC(C(C)C)=CC=C3O2)=O)=C1)O</t>
  </si>
  <si>
    <t>DMSO : 100 mg/mL (335.24 mM; Need ultrasonic); H2O : &lt; 0.1 mg/mL (insoluble)</t>
  </si>
  <si>
    <t>15060</t>
  </si>
  <si>
    <t>https://www.medchemexpress.com/Amlexanox.html</t>
  </si>
  <si>
    <t>NF-κB</t>
  </si>
  <si>
    <t>Metabolic Disease</t>
  </si>
  <si>
    <t>A4</t>
  </si>
  <si>
    <t>HY-B1610</t>
  </si>
  <si>
    <t>Sodium citrate (dihydrate)</t>
  </si>
  <si>
    <t>Trisodium citrate (dihydrate); Citric acid (trisodium salt dihydrate)</t>
  </si>
  <si>
    <t>6132-04-3</t>
  </si>
  <si>
    <t>294.10</t>
  </si>
  <si>
    <t>Bacterial</t>
  </si>
  <si>
    <t>Sodium</t>
  </si>
  <si>
    <t>Sodium citrate dehydrate is an anticoagulant and also used as a buffer and food preservatives.</t>
  </si>
  <si>
    <t>C6H9Na3O9</t>
  </si>
  <si>
    <t>O=C(CC(C(O[Na])=O)(O)CC(O[Na])=O)O[Na].O.O</t>
  </si>
  <si>
    <t>H2O : 125 mg/mL (425.03 mM; Need ultrasonic)</t>
  </si>
  <si>
    <t>39619</t>
  </si>
  <si>
    <t>https://www.medchemexpress.com/Sodium_citrate_dihydrate.html</t>
  </si>
  <si>
    <t>Anti-infection</t>
  </si>
  <si>
    <t>Infection; Cardiovascular Disease</t>
  </si>
  <si>
    <t>A5</t>
  </si>
  <si>
    <t>HY-A0021</t>
  </si>
  <si>
    <t>Palonosetron (Hydrochloride)</t>
  </si>
  <si>
    <t>135729-62-3</t>
  </si>
  <si>
    <t>332.87</t>
  </si>
  <si>
    <t>5-HT Receptor</t>
  </si>
  <si>
    <t>Hydrochloride</t>
  </si>
  <si>
    <t>Palonosetron Hcl is a 5-HT3 antagonist used in the prevention and treatment of chemotherapy-induced nausea and vomiting (CINV).
IC50 Value:
Target: 5-HT Receptor
Palonosetron is the most effective of the 5-HT3 antagonists in controlling delayed CINV nausea and vomiting that appear more than 24 hours after the first dose of a course of chemotherapy.</t>
  </si>
  <si>
    <t>C19H25ClN2O</t>
  </si>
  <si>
    <t>O=C1N(C[C@@]([H])(CCC2)C3=C2C=CC=C13)[C@@H]4CN5CCC4CC5.[H]Cl</t>
  </si>
  <si>
    <t>DMSO : 3.33 mg/mL (10.00 mM; Need ultrasonic); H2O : 100 mg/mL (300.42 mM; Need ultrasonic)</t>
  </si>
  <si>
    <t>61421</t>
  </si>
  <si>
    <t>https://www.medchemexpress.com/Palonosetron-Hydrochloride.html</t>
  </si>
  <si>
    <t>GPCR/G Protein; Neuronal Signaling</t>
  </si>
  <si>
    <t>A6</t>
  </si>
  <si>
    <t>HY-A0013A</t>
  </si>
  <si>
    <t>Bosentan (hydrate)</t>
  </si>
  <si>
    <t>157212-55-0</t>
  </si>
  <si>
    <t>569.63</t>
  </si>
  <si>
    <t>Endothelin Receptor</t>
  </si>
  <si>
    <t>Bosentan hydrate is a competitive and dual antagonist of endothelin-1 (ET) for the ETA and ETB receptors with Ki of 4.7 nM and 95 nM in human SMC, respectively.</t>
  </si>
  <si>
    <t>C27H31N5O7S</t>
  </si>
  <si>
    <t>O=S(NC1=NC(C2=NC=CC=N2)=NC(OCCO)=C1OC3=CC=CC=C3OC)(C4=CC=C(C(C)(C)C)C=C4)=O.O</t>
  </si>
  <si>
    <t>H2O : &lt; 0.1 mg/mL (insoluble); DMSO : ≥ 100 mg/mL (175.55 mM); Ethanol : 50 mg/mL (87.78 mM; Need ultrasonic)</t>
  </si>
  <si>
    <t>08598</t>
  </si>
  <si>
    <t>https://www.medchemexpress.com/Bosentan-hydrate.html</t>
  </si>
  <si>
    <t>GPCR/G Protein</t>
  </si>
  <si>
    <t>Cardiovascular Disease; Endocrinology</t>
  </si>
  <si>
    <t>A7</t>
  </si>
  <si>
    <t>HY-B1391</t>
  </si>
  <si>
    <t>D-Panthenol</t>
  </si>
  <si>
    <t>Dexpanthenol</t>
  </si>
  <si>
    <t>81-13-0</t>
  </si>
  <si>
    <t>205.25</t>
  </si>
  <si>
    <t>Endogenous Metabolite</t>
  </si>
  <si>
    <t>D-Panthenol is the biologically-active alcohol of pantothenic acid, which leads to an elevation in the amount of coenzyme A in the cell.</t>
  </si>
  <si>
    <t>C9H19NO4</t>
  </si>
  <si>
    <t>O=C(NCCCO)[C@H](O)C(C)(C)CO</t>
  </si>
  <si>
    <t>DMSO : 33 mg/mL (160.78 mM; Need ultrasonic and warming); Ethanol : 110 mg/mL (535.93 mM; Need ultrasonic)</t>
  </si>
  <si>
    <t>27574</t>
  </si>
  <si>
    <t>https://www.medchemexpress.com/D-Panthenol.html</t>
  </si>
  <si>
    <t>Metabolic Enzyme/Protease</t>
  </si>
  <si>
    <t>Inflammation/Immunology; Cancer</t>
  </si>
  <si>
    <t>A8</t>
  </si>
  <si>
    <t>HY-N2146</t>
  </si>
  <si>
    <t>Combretastatin A4</t>
  </si>
  <si>
    <t>CRC 87-09</t>
  </si>
  <si>
    <t>117048-59-6</t>
  </si>
  <si>
    <t>316.35</t>
  </si>
  <si>
    <t>Microtubule/Tubulin</t>
  </si>
  <si>
    <t xml:space="preserve">Combretastatin A4 is a microtubule-targeting agent that binds β-tubulin with Kd of 0.4 μM. </t>
  </si>
  <si>
    <t>C18H20O5</t>
  </si>
  <si>
    <t>OC1=CC(/C=C\C2=CC(OC)=C(OC)C(OC)=C2)=CC=C1OC</t>
  </si>
  <si>
    <t>H2O : &lt; 0.1 mg/mL (insoluble); DMSO : 100 mg/mL (316.11 mM; Need ultrasonic)</t>
  </si>
  <si>
    <t>24623</t>
  </si>
  <si>
    <t>https://www.medchemexpress.com/Combretastatin-A4.html</t>
  </si>
  <si>
    <t>Cell Cycle/DNA Damage; Cytoskeleton</t>
  </si>
  <si>
    <t>Cancer</t>
  </si>
  <si>
    <t>Phase 1</t>
  </si>
  <si>
    <t>A9</t>
  </si>
  <si>
    <t>HY-N0525</t>
  </si>
  <si>
    <t>Ethyl gallate</t>
  </si>
  <si>
    <t>831-61-8</t>
  </si>
  <si>
    <t>198.17</t>
  </si>
  <si>
    <t>Ethyl gallate is a nonflavonoid phenolic compound and also a scavenger of hydrogen peroxide.</t>
  </si>
  <si>
    <t>C9H10O5</t>
  </si>
  <si>
    <t>O=C(OCC)C1=CC(O)=C(O)C(O)=C1</t>
  </si>
  <si>
    <t>DMSO : ≥ 100 mg/mL (504.62 mM)</t>
  </si>
  <si>
    <t>28871</t>
  </si>
  <si>
    <t>https://www.medchemexpress.com/Ethyl_gallate.html</t>
  </si>
  <si>
    <t>Metabolic Disease; Cancer</t>
  </si>
  <si>
    <t>No Development Reported</t>
  </si>
  <si>
    <t>A10</t>
  </si>
  <si>
    <t>HY-50667</t>
  </si>
  <si>
    <t>Apixaban</t>
  </si>
  <si>
    <t>BMS-562247-01</t>
  </si>
  <si>
    <t>503612-47-3</t>
  </si>
  <si>
    <t>459.50</t>
  </si>
  <si>
    <t>Factor Xa</t>
  </si>
  <si>
    <t>Apixaban (BMS-562247-01) is a highly selective, reversible and orally active inhibitor of Factor Xa with Ki of 0.08 nM and 0.17 nM in human and rabbit, respectively[1]. Apixaban is in development for the prevention and treatment of various thromboembolic diseases[2].</t>
  </si>
  <si>
    <t>C25H25N5O4</t>
  </si>
  <si>
    <t>NC(C1=NN(C2=C1CCN(C2=O)C3=CC=C(C=C3)N4CCCCC4=O)C5=CC=C(C=C5)OC)=O</t>
  </si>
  <si>
    <t>DMSO : 14.25 mg/mL (31.01 mM; Need ultrasonic and warming); H2O : &lt; 0.1 mg/mL (insoluble)</t>
  </si>
  <si>
    <t>41718</t>
  </si>
  <si>
    <t>https://www.medchemexpress.com/Apixaban.html</t>
  </si>
  <si>
    <t>A11</t>
  </si>
  <si>
    <t>HY-B0735A</t>
  </si>
  <si>
    <t>Fenoldopam (mesylate)</t>
  </si>
  <si>
    <t>Fenoldopam methanesulfonate; SKF-82526 mesylate</t>
  </si>
  <si>
    <t>67227-57-0</t>
  </si>
  <si>
    <t>401.86</t>
  </si>
  <si>
    <t>Dopamine Receptor</t>
  </si>
  <si>
    <t>Mesylate</t>
  </si>
  <si>
    <t>Fenoldopam(SKF 82526) mesylate is a drug and synthetic benzazepine derivative which acts as a selective D1 receptor partial agonist.
Target: D1 Receptor
Fenoldopam is a selective dopamine-1 (DA1) agonist with natriuretic/diuretic properties. Fenoldopam stimulated cAMP accumulation in LLC-PK1 cells in a dose-dependent manner, an effect which could be blocked by the DA1-selective antagonist Sch 23390. Although fenoldopam was more potent than DA (EC50 55.5 +/- 7.75 nM vs. 1.65 +/- 0.64 microM) in stimulating cAMP accumulation in LLC-PK1 cells, the maximum stimulation obtained by fenoldopam was only 37% of the maximum stimulation obtained by DA(Emax 13.0 +/- 2.95 pmol/mg of protein vs. 35.6 +/- 10.19 pmol/mg of protein) [1]. Fenoldopam is a selective dopamine1 (DA1) receptor agonist. Most of the DA1 receptor agonist activity of fenoldopam resides in the R-enantiomer, which also shows weaker alpha 2-adrenoceptor antagonist activity Fenoldopam produces vasodilation in vascular beds that are rich in vascular DA1 receptors [2].</t>
  </si>
  <si>
    <t>C17H20ClNO6S</t>
  </si>
  <si>
    <t>OC1=C(O)C=C2C(C3=CC=C(O)C=C3)CNCCC2=C1Cl.CS(=O)(O)=O</t>
  </si>
  <si>
    <t>DMSO : ≥ 36 mg/mL (89.58 mM); H2O : 10 mg/mL (24.88 mM; Need ultrasonic)</t>
  </si>
  <si>
    <t>16146</t>
  </si>
  <si>
    <t>https://www.medchemexpress.com/Fenoldopam-mesylate.html</t>
  </si>
  <si>
    <t>B2</t>
  </si>
  <si>
    <t>HY-B0203A</t>
  </si>
  <si>
    <t>Nebivolol (hydrochloride)</t>
  </si>
  <si>
    <t>R 065824 hydrochloride</t>
  </si>
  <si>
    <t>152520-56-4</t>
  </si>
  <si>
    <t>441.90</t>
  </si>
  <si>
    <t>Adrenergic Receptor; Apoptosis</t>
  </si>
  <si>
    <t>Nebivolol hydrochloride selectively inhibits β1- adrenergic receptor with IC50 of 0.8 nM.
Target:  β1- adrenergic receptor
Nebivolol reduces cell proliferation of human coronary smooth muscle cells (haCSMCs) and endothelial cells (haECs) in a concentration- and time-dependent maner. Nebivolol treatment for 7 days causes significant reduction in cell growth of haCSMCs with IC50 of 6.1 μM, and inhibits accelerated haCSMC proliferation stimulated by growth factors PDGF-BB, bFGF, and TGFβ with IC50 values of 6.8 μM, 6.4 μM and 7.7 μM, repectively. Nebivolol treatment (10-5 M) of haCSMCs for 48 hours induces a moderate apoptosis of 23% and a decrease from 16% to 5% in the number of cells in S-phase. During Nebivolol incubation, NO formation of HaCEs increases, while endothelin-1 transcription and secretion are suppressed.
Administratiion of Nebivolol (initially by iv within 10 minutes of reperfusion and then orally) to rats with myocardial infarction (MI) reduces myocardial apoptosis, which is mediated by regulation of NO . Nebivolol, significantly, prevents left ventricular (LV) pressure changes, reduces total and regional apoptotic cardiomyocytes. Nebivolol treatment lowers mean blood pressure (MBP) in rats with MI slightly, but not significantly.</t>
  </si>
  <si>
    <t>C22H26ClF2NO4</t>
  </si>
  <si>
    <t>FC1=CC=C2C(CC[C@]([C@@H](O)CNC[C@H](O)[C@@]3([H])CCC(C=C(F)C=C4)=C4O3)([H])O2)=C1.Cl</t>
  </si>
  <si>
    <t>DMSO : 62.5 mg/mL (141.43 mM; Need ultrasonic)</t>
  </si>
  <si>
    <t>12503</t>
  </si>
  <si>
    <t>https://www.medchemexpress.com/nebivolol-hydrochloride.html</t>
  </si>
  <si>
    <t>Apoptosis; GPCR/G Protein; Neuronal Signaling</t>
  </si>
  <si>
    <t>B3</t>
  </si>
  <si>
    <t>HY-B0716</t>
  </si>
  <si>
    <t>Urapidil</t>
  </si>
  <si>
    <t>34661-75-1</t>
  </si>
  <si>
    <t>387.48</t>
  </si>
  <si>
    <t>5-HT Receptor; Adrenergic Receptor</t>
  </si>
  <si>
    <t>Urapidil is an α1 adrenoreceptor antagonist and a 5-HT1A receptor agonist.</t>
  </si>
  <si>
    <t>C20H29N5O3</t>
  </si>
  <si>
    <t>O=C1N(C)C(C=C(NCCCN2CCN(C3=CC=CC=C3OC)CC2)N1C)=O</t>
  </si>
  <si>
    <t>H2O : &lt; 0.1 mg/mL (insoluble); DMSO : 25 mg/mL (64.52 mM; Need ultrasonic)</t>
  </si>
  <si>
    <t>28527</t>
  </si>
  <si>
    <t>https://www.medchemexpress.com/Urapidil.html</t>
  </si>
  <si>
    <t>Neurological Disease; Endocrinology</t>
  </si>
  <si>
    <t>B4</t>
  </si>
  <si>
    <t>HY-B0371B</t>
  </si>
  <si>
    <t>(R)-Terazosin</t>
  </si>
  <si>
    <t>109351-34-0</t>
  </si>
  <si>
    <t>387.43</t>
  </si>
  <si>
    <t>Adrenergic Receptor</t>
  </si>
  <si>
    <t>(R)-Terazosin is an active R-enantiomer of Terazosin. (R)-Terazosin is a potent α1-adrenoceptor antagonist with Ki values of 6.51 nM, 1.01 nM and 1.97 nM for α1a, α1b and α1d-adrenoceptor, respectively[1].</t>
  </si>
  <si>
    <t>C19H25N5O4</t>
  </si>
  <si>
    <t>O=C(N1CCN(C2=NC(N)=C3C=C(OC)C(OC)=CC3=N2)CC1)[C@@H]4OCCC4</t>
  </si>
  <si>
    <t>DMSO : 75 mg/mL (193.58 mM; Need ultrasonic)</t>
  </si>
  <si>
    <t>61525</t>
  </si>
  <si>
    <t>https://www.medchemexpress.com/r-terazosin.html</t>
  </si>
  <si>
    <t>Endocrinology</t>
  </si>
  <si>
    <t>B5</t>
  </si>
  <si>
    <t>HY-Y1683</t>
  </si>
  <si>
    <t>DL-Menthol</t>
  </si>
  <si>
    <t>Racementhol</t>
  </si>
  <si>
    <t>89-78-1</t>
  </si>
  <si>
    <t>156.27</t>
  </si>
  <si>
    <t>GABA Receptor</t>
  </si>
  <si>
    <t>DL-Menthol is a relative configuration of (-)-Menthol. DL-Menthol induces surgical anesthesia for fish that relates to the activation of GABAA receptor[1].</t>
  </si>
  <si>
    <t>C10H20O</t>
  </si>
  <si>
    <t>C[C@H]1C[C@@H](O)[C@H](C(C)C)CC1</t>
  </si>
  <si>
    <t>DMSO : 100 mg/mL (639.92 mM; Need ultrasonic); H2O : 1 mg/mL (6.40 mM; Need ultrasonic)</t>
  </si>
  <si>
    <t>27520</t>
  </si>
  <si>
    <t>https://www.medchemexpress.com/dl-menthol.html</t>
  </si>
  <si>
    <t>Membrane Transporter/Ion Channel; Neuronal Signaling</t>
  </si>
  <si>
    <t>Others</t>
  </si>
  <si>
    <t>B6</t>
  </si>
  <si>
    <t>HY-B0778</t>
  </si>
  <si>
    <t>Milbemycin oxime</t>
  </si>
  <si>
    <t>129496-10-2</t>
  </si>
  <si>
    <t>1097.38</t>
  </si>
  <si>
    <t>Antibiotic; Parasite</t>
  </si>
  <si>
    <t>Milbemycin oxime is a macrocyclic lactone and has broad-spectrum anti-parasitic activity. Milbemycin oxime is composed of milbemycins A4 and A3. Milbemycin oxime binds glutamate-gated chloride channels. Milbemycin oxime is against intestinal nematodes, pulmonary and cardiac helminths[1][2][3].</t>
  </si>
  <si>
    <t>C63H88N2O14</t>
  </si>
  <si>
    <t>CC1=C[C@@H]2[C@@]3(O)[C@H](OC/C3=C\C=C\[C@H](C)C/C(C)=C/C[C@@H](O[C@@]4(CC[C@H](C)[C@@H](C)O4)C5)C[C@@H]5OC2=O)/C1=N\O.CC6=C[C@@H]7[C@@]8(O)[C@H](OC/C8=C\C=C\[C@H](C)C/C(C)=C/C[C@@H](O[C@@]9(CC[C@H](C)[C@@H](CC)O9)C%10)C[C@@H]%10OC7=O)/C6=N\O</t>
  </si>
  <si>
    <t>DMSO : ≥ 100 mg/mL (91.13 mM); H2O : 1 mg/mL (0.91 mM; ultrasonic and warming and heat to 80°C)</t>
  </si>
  <si>
    <t>16650</t>
  </si>
  <si>
    <t>https://www.medchemexpress.com/Milbemycin-oxime.html</t>
  </si>
  <si>
    <t>Infection</t>
  </si>
  <si>
    <t>B7</t>
  </si>
  <si>
    <t>HY-B0747</t>
  </si>
  <si>
    <t>Eicosapentaenoic acid ethyl ester</t>
  </si>
  <si>
    <t>EPA ethyl ester; Ethyl eicosapentaenoate</t>
  </si>
  <si>
    <t>86227-47-6</t>
  </si>
  <si>
    <t>330.50</t>
  </si>
  <si>
    <t>Eicosapentaenoic acid ethyl ester is an omega-3 fatty acid agent.</t>
  </si>
  <si>
    <t>C22H34O2</t>
  </si>
  <si>
    <t>CC/C=C\C/C=C\C/C=C\C/C=C\C/C=C\CCCC(OCC)=O</t>
  </si>
  <si>
    <t>H2O : &lt; 0.1 mg/mL (insoluble); Ethanol : 50 mg/mL (151.29 mM; Need ultrasonic); DMSO : 33.33 mg/mL (100.85 mM; Need ultrasonic)</t>
  </si>
  <si>
    <t>39125</t>
  </si>
  <si>
    <t>https://www.medchemexpress.com/Eicosapentaenoic-acid-ethyl-ester.html</t>
  </si>
  <si>
    <t>Phase 4</t>
  </si>
  <si>
    <t>B8</t>
  </si>
  <si>
    <t>HY-B0370</t>
  </si>
  <si>
    <t>Tolnaftate</t>
  </si>
  <si>
    <t>NP-27</t>
  </si>
  <si>
    <t>2398-96-1</t>
  </si>
  <si>
    <t>307.41</t>
  </si>
  <si>
    <t>Fungal</t>
  </si>
  <si>
    <t>Tolnaftate (NP-27) is a synthetic thiocarbamate used as an anti-fungal agent. .</t>
  </si>
  <si>
    <t>C19H17NOS</t>
  </si>
  <si>
    <t>S=C(OC1=CC=C2C=CC=CC2=C1)N(C)C3=CC=CC(C)=C3</t>
  </si>
  <si>
    <t>DMSO : 50 mg/mL (162.65 mM; Need ultrasonic); H2O : &lt; 0.1 mg/mL (insoluble)</t>
  </si>
  <si>
    <t>16123</t>
  </si>
  <si>
    <t>https://www.medchemexpress.com/Tolnaftate.html</t>
  </si>
  <si>
    <t>B9</t>
  </si>
  <si>
    <t>HY-B1339</t>
  </si>
  <si>
    <t>Dicyclomine (hydrochloride)</t>
  </si>
  <si>
    <t>Dicycloverine (hydrochloride)</t>
  </si>
  <si>
    <t>67-92-5</t>
  </si>
  <si>
    <t>345.95</t>
  </si>
  <si>
    <t>mAChR</t>
  </si>
  <si>
    <t>Dicyclomine hydrochloride is a potent and orally active muscarinic cholinergic receptors antagonist. Dicyclomine hydrochloride shows high affinity for muscarinic M1 receptor subtype (Ki=5.1 nM) and M2 receptor subtype (Ki=54.6 nM) in brush-border membrane and basal plasma membranes, respectively[1]. Dicyclomine is an antispasmodic agent and relieves smooth muscle spasm of the gastrointestinal tract in vivo[2].</t>
  </si>
  <si>
    <t>C19H36ClNO2</t>
  </si>
  <si>
    <t>O=C(C1(C2CCCCC2)CCCCC1)OCCN(CC)CC.[H]Cl</t>
  </si>
  <si>
    <t>10 mM in DMSO</t>
  </si>
  <si>
    <t>64389</t>
  </si>
  <si>
    <t>https://www.medchemexpress.com/dicyclomine-hydrochloride.html</t>
  </si>
  <si>
    <t>Neurological Disease</t>
  </si>
  <si>
    <t>B10</t>
  </si>
  <si>
    <t>HY-B0167A</t>
  </si>
  <si>
    <t>Sodium Salicylate</t>
  </si>
  <si>
    <t>Salicylic acid (sodium salt); 2-Hydroxybenzoic acid (sodium salt)</t>
  </si>
  <si>
    <t>54-21-7</t>
  </si>
  <si>
    <t>160.10</t>
  </si>
  <si>
    <t>Apoptosis; Autophagy; COX; Ribosomal S6 Kinase (RSK)</t>
  </si>
  <si>
    <t>Sodium Salicylate (Salicylic acid sodium salt) inhibits cyclo-oxygenase-2 (COX-2) activity independently of transcription factor (NF-κB) activation[1]. Sodium Salicylate is also a S6K inhibitor.</t>
  </si>
  <si>
    <t>C7H5NaO3</t>
  </si>
  <si>
    <t>O=C(O[Na])C1=CC=CC=C1O</t>
  </si>
  <si>
    <t>H2O : ≥ 100 mg/mL (624.61 mM); DMSO : 100 mg/mL (624.61 mM; Need ultrasonic)</t>
  </si>
  <si>
    <t>47075</t>
  </si>
  <si>
    <t>https://www.medchemexpress.com/Sodium-Salicylate.html</t>
  </si>
  <si>
    <t>Apoptosis; Autophagy; Immunology/Inflammation; MAPK/ERK Pathway</t>
  </si>
  <si>
    <t>B11</t>
  </si>
  <si>
    <t>HY-N7393</t>
  </si>
  <si>
    <t>Isomalt</t>
  </si>
  <si>
    <t>Palatinitol</t>
  </si>
  <si>
    <t>64519-82-0</t>
  </si>
  <si>
    <t>344.31</t>
  </si>
  <si>
    <t>Lactate Dehydrogenase</t>
  </si>
  <si>
    <t>Isomalt (Palatinitol), a well-tolerated, non-toxic polyol and a protein-stabilizing excipient, stabilizes lactate dehydrogenase (LDH) moderately during freeze-drying, and performs better during storage. Isomalt is traditionally used as a sweetening agent in the food industry and as a tabletting excipient for pharmaceutical purposes[1].</t>
  </si>
  <si>
    <t>C12H24O11</t>
  </si>
  <si>
    <t>O[C@H]([C@@H]([C@H]([C@@H](CO[C@@H]1[C@H](O)[C@H]([C@@H]([C@H](O1)CO)O)O)O)O)O)CO.O[C@H]([C@@H](CO[C@H]([C@@H]([C@@H](O)[C@@H]2O)O)O[C@@H]2CO)O)[C@H](O)[C@@H](CO)O</t>
  </si>
  <si>
    <t>H2O : 250 mg/mL (726.09 mM; Need ultrasonic)</t>
  </si>
  <si>
    <t>63052</t>
  </si>
  <si>
    <t>https://www.medchemexpress.com/isomalt.html</t>
  </si>
  <si>
    <t>C2</t>
  </si>
  <si>
    <t>HY-N0376</t>
  </si>
  <si>
    <t>Liquiritin</t>
  </si>
  <si>
    <t>551-15-5</t>
  </si>
  <si>
    <t>418.39</t>
  </si>
  <si>
    <t>Reactive Oxygen Species</t>
  </si>
  <si>
    <t>Liquiritin, a flavonoid isolated from Glycyrrhiza, is a potent and competitive AKR1C1 inhibitor with IC50s of 0.62 μM, 0.61 μM, and 3.72μM for AKR1C1, AKR1C2 and AKR1C3, respectively. Liquiritin efficiently inhibits progesterone metabolism mediated by AKR1C1 in vivo[1]. Liquiritin acts as an antioxidant and has neuroprotective, anti-cancer and anti-inflammatory activity[2].</t>
  </si>
  <si>
    <t>C21H22O9</t>
  </si>
  <si>
    <t>O=C1C[C@@H](C2=CC=C(O[C@H]3[C@@H]([C@H]([C@@H]([C@@H](CO)O3)O)O)O)C=C2)OC4=CC(O)=CC=C14</t>
  </si>
  <si>
    <t>DMSO : 150 mg/mL (358.52 mM; Need ultrasonic)</t>
  </si>
  <si>
    <t>39942</t>
  </si>
  <si>
    <t>https://www.medchemexpress.com/Liquiritin.html</t>
  </si>
  <si>
    <t>Immunology/Inflammation; Metabolic Enzyme/Protease; NF-κB</t>
  </si>
  <si>
    <t>Cancer; Inflammation/Immunology; Neurological Disease</t>
  </si>
  <si>
    <t>C3</t>
  </si>
  <si>
    <t>HY-B0336</t>
  </si>
  <si>
    <t>Pranoprofen</t>
  </si>
  <si>
    <t>52549-17-4</t>
  </si>
  <si>
    <t>255.27</t>
  </si>
  <si>
    <t>Apoptosis; PGE synthase</t>
  </si>
  <si>
    <t>Pranoprofen is a non-steroidal anti-inflammatory agent (NSAID) for the research of keratitis or other ophthalmology diseases.?Pranoprofen inhibit COX-1 and COX-2 enzymes, thus blocking arachidonic acid converted to eicosanoids and reducing prostaglandin synthesis[1][2].</t>
  </si>
  <si>
    <t>C15H13NO3</t>
  </si>
  <si>
    <t>CC(C(O)=O)C1=CC2=C(C=C1)OC3=NC=CC=C3C2</t>
  </si>
  <si>
    <t>DMSO : ≥ 100 mg/mL (391.74 mM)</t>
  </si>
  <si>
    <t>15958</t>
  </si>
  <si>
    <t>https://www.medchemexpress.com/Pranoprofen.html</t>
  </si>
  <si>
    <t>Apoptosis; Immunology/Inflammation</t>
  </si>
  <si>
    <t>Inflammation/Immunology</t>
  </si>
  <si>
    <t>C4</t>
  </si>
  <si>
    <t>HY-B0333</t>
  </si>
  <si>
    <t>Sulfamethizole</t>
  </si>
  <si>
    <t>144-82-1</t>
  </si>
  <si>
    <t>270.33</t>
  </si>
  <si>
    <t>Antibiotic; Bacterial</t>
  </si>
  <si>
    <t>Sulfamethizole is a sulfathiazole antibacterial agent.
Target: Antibacterial
Sulfamethizole is a sulfathiazole antibacterial agent. Sulfamethizole is a competitive inhibitor of bacterial para-aminobenzoic acid (PABA), a substrate of the enzyme dihydropteroate synthetase. The inhibited reaction is necessary in these organisms for the synthesis of folic acid. Sulfamethizole, an inhibitor of dihydropteroate synthetase and the formation of folic acid, inhibited bioluminescence more than growth [1]. Treatment with sulfamethizole resulted in a significant reduction in bacterial counts in all samples from a susceptible strain (MIC, 128 micro g/ml) and a resistant strain (MIC, 512 micro g/ml). Infection with a sulII gene-positive strain (MIC, &gt;2,048 micro g/ml) could not be treated with sulfamethizole, as no effect could be demonstrated in the urine, bladder, or kidneys [2].</t>
  </si>
  <si>
    <t>C9H10N4O2S2</t>
  </si>
  <si>
    <t>O=S(C1=CC=C(N)C=C1)(NC2=NN=C(C)S2)=O</t>
  </si>
  <si>
    <t>DMSO : ≥ 100 mg/mL (369.92 mM); H2O : &lt; 0.1 mg/mL (insoluble)</t>
  </si>
  <si>
    <t>17146</t>
  </si>
  <si>
    <t>https://www.medchemexpress.com/sulfamethizole.html</t>
  </si>
  <si>
    <t>C5</t>
  </si>
  <si>
    <t>HY-N1428</t>
  </si>
  <si>
    <t>Citric acid</t>
  </si>
  <si>
    <t>77-92-9</t>
  </si>
  <si>
    <t>192.12</t>
  </si>
  <si>
    <t>Antibiotic; Apoptosis; Bacterial; Endogenous Metabolite</t>
  </si>
  <si>
    <t>Citric acid is a weak organic tricarboxylic acid found in citrus fruits. Citric acid is a natural preservative and food tartness enhancer.</t>
  </si>
  <si>
    <t>C6H8O7</t>
  </si>
  <si>
    <t>OC(CC(CC(O)=O)(C(O)=O)O)=O</t>
  </si>
  <si>
    <t>DMSO : 100 mg/mL (520.51 mM; Need ultrasonic)</t>
  </si>
  <si>
    <t>25467</t>
  </si>
  <si>
    <t>https://www.medchemexpress.com/Citric_acid.html</t>
  </si>
  <si>
    <t>Anti-infection; Apoptosis; Metabolic Enzyme/Protease</t>
  </si>
  <si>
    <t>Cancer; Infection; Metabolic Disease; Inflammation/Immunology; Cardiovascular Disease</t>
  </si>
  <si>
    <t>C6</t>
  </si>
  <si>
    <t>HY-18252</t>
  </si>
  <si>
    <t>Avanafil</t>
  </si>
  <si>
    <t>TA1790</t>
  </si>
  <si>
    <t>330784-47-9</t>
  </si>
  <si>
    <t>483.95</t>
  </si>
  <si>
    <t>Phosphodiesterase (PDE)</t>
  </si>
  <si>
    <t>Avanafil(TA-1790) is a potent and highly selective phosphodiesterase-5(PDE-5) inhibitor(IC50=5.2 nM) for erectile dysfunction; lower selectivity against PDE1, PDE6, and PDE11.
IC50 value: 5.2 nM [1]
Target: PDE5
Avanafil is highly selective toward PDE5 and against all other PDE isozymes tested. Lower selectivity against PDE1, PDE6, and PDE11 is consistent with results from randomized, placebo-controlled, phase 3 trials in which musculoskeletal and hemodynamic adverse events were reported in &lt;2% of patients and no color vision-related abnormalities were reported with avanafil doses up to 200mg once daily [2]. Intraduodenal doses of avanafil or sildenafil (0.1 and 1 mg/kg) potentiated the AUC of nitroglycerin induced hypotension. However, the potentiating effect of avanafil at 1 mg/kg was significantly weaker than that of sildenafil (p &lt;0.05) [3].</t>
  </si>
  <si>
    <t>C23H26ClN7O3</t>
  </si>
  <si>
    <t>COC1=C(Cl)C=C(CNC2=C(C(NCC3=NC=CC=N3)=O)C=NC(N4[C@H](CO)CCC4)=N2)C=C1</t>
  </si>
  <si>
    <t>DMSO : 50 mg/mL (103.32 mM; Need ultrasonic)</t>
  </si>
  <si>
    <t>11995</t>
  </si>
  <si>
    <t>https://www.medchemexpress.com/Avanafil.html</t>
  </si>
  <si>
    <t>C7</t>
  </si>
  <si>
    <t>HY-B0363</t>
  </si>
  <si>
    <t>Nimesulide</t>
  </si>
  <si>
    <t>R805</t>
  </si>
  <si>
    <t>51803-78-2</t>
  </si>
  <si>
    <t>308.31</t>
  </si>
  <si>
    <t>COX</t>
  </si>
  <si>
    <t>Nimesulide is a selective COX-2 inhibitor, with IC50s of 70 nM-70 μM in a time-dependent manner, but it shows no effect on COX-1 (IC50 &gt;100 μM). Nimesulide has potent anti-inflammatory, analgesic and antipyretic properties.</t>
  </si>
  <si>
    <t>C13H12N2O5S</t>
  </si>
  <si>
    <t>CS(=O)(NC1=CC=C([N+]([O-])=O)C=C1OC2=CC=CC=C2)=O</t>
  </si>
  <si>
    <t>DMSO : ≥ 100 mg/mL (324.35 mM); H2O : &lt; 0.1 mg/mL (insoluble)</t>
  </si>
  <si>
    <t>16281</t>
  </si>
  <si>
    <t>https://www.medchemexpress.com/nimesulide.html</t>
  </si>
  <si>
    <t>Immunology/Inflammation</t>
  </si>
  <si>
    <t>C8</t>
  </si>
  <si>
    <t>HY-N7139B</t>
  </si>
  <si>
    <t>Penicillin G benzathine (tetrahydrate)</t>
  </si>
  <si>
    <t>Benzathine benzylpenicillin (tetrahydrate)</t>
  </si>
  <si>
    <t>41372-02-5</t>
  </si>
  <si>
    <t>981.18</t>
  </si>
  <si>
    <t>Penicillin G benzathine tetrahydrate (Benzathine benzylpenicillin tetrahydrate) is an antibiotic against many bacterial infections[1].</t>
  </si>
  <si>
    <t>C48H64N6O12S2</t>
  </si>
  <si>
    <t>O=C([C@@H](C(C)(C)S[C@]1([H])[C@@H]2NC(CC3=CC=CC=C3)=O)N1C2=O)O.O=C([C@@H](C(C)(C)S[C@]4([H])[C@@H]5NC(CC6=CC=CC=C6)=O)N4C5=O)O.C7(CNCCNCC8=CC=CC=C8)=CC=CC=C7.O.O.O.O</t>
  </si>
  <si>
    <t>DMSO : ≥ 250 mg/mL (254.80 mM)</t>
  </si>
  <si>
    <t>64073</t>
  </si>
  <si>
    <t>https://www.medchemexpress.com/penicillin-g-benzathine-tetrahydrate.html</t>
  </si>
  <si>
    <t>C9</t>
  </si>
  <si>
    <t>HY-A0043A</t>
  </si>
  <si>
    <t>Cilazapril (monohydrate)</t>
  </si>
  <si>
    <t>Ro 31-2848 monohydrate</t>
  </si>
  <si>
    <t>92077-78-6</t>
  </si>
  <si>
    <t>435.51</t>
  </si>
  <si>
    <t>Angiotensin-converting Enzyme (ACE)</t>
  </si>
  <si>
    <t xml:space="preserve">Cilazapril Monohydrate is a angiotensin-converting enzyme (ACE) inhibitor used for the treatment of hypertension and congestive heart failure.
Target: ACE
Cilazapril is a new nonthiol group containing angiotensin converting enzyme (ACE) inhibitor. Cilazapril has been investigated in more than 4000 patients with all degrees of hypertension, as well as in the special patient groups such as the elderly, renally impaired, and patients with concomitant diseases, such as congestive cardiac failure or chronic obstructive pulmonary disease [1]. Cilazapril is a very potent and highly effective converting enzyme inhibitor. Doses well below 5 mg/day will probably suffice for therapeutic efficacy [2].
</t>
  </si>
  <si>
    <t>C22H33N3O6</t>
  </si>
  <si>
    <t>O=C([C@@H]1CCCN2N1C([C@@H](N[C@H](C(OCC)=O)CCC3=CC=CC=C3)CCC2)=O)O.O</t>
  </si>
  <si>
    <t>DMSO : ≥ 100 mg/mL (229.62 mM)</t>
  </si>
  <si>
    <t>13888</t>
  </si>
  <si>
    <t>https://www.medchemexpress.com/Cilazapril-monohydrate.html</t>
  </si>
  <si>
    <t>C10</t>
  </si>
  <si>
    <t>HY-B1058</t>
  </si>
  <si>
    <t>Benfluorex (hydrochloride)</t>
  </si>
  <si>
    <t>JP-992 (hydrochloride)</t>
  </si>
  <si>
    <t>23642-66-2</t>
  </si>
  <si>
    <t>387.82</t>
  </si>
  <si>
    <t>Benfluorex hydrochloride (JP-992 hydrochloride) is a hepatic nuclear factor 4 alpha (HNF4α) activator.</t>
  </si>
  <si>
    <t>C19H21ClF3NO2</t>
  </si>
  <si>
    <t>FC(C1=CC(CC(NCCOC(C2=CC=CC=C2)=O)C)=CC=C1)(F)F.[H]Cl</t>
  </si>
  <si>
    <t>DMSO : ≥ 100 mg/mL (257.85 mM); H2O : 3.33 mg/mL (8.59 mM; Need ultrasonic)</t>
  </si>
  <si>
    <t>63036</t>
  </si>
  <si>
    <t>https://www.medchemexpress.com/Benfluorex-hydrochloride.html</t>
  </si>
  <si>
    <t>Metabolic Disease; Cardiovascular Disease</t>
  </si>
  <si>
    <t>C11</t>
  </si>
  <si>
    <t>HY-B0152</t>
  </si>
  <si>
    <t>Adenine</t>
  </si>
  <si>
    <t>6-Aminopurine; Vitamin B4</t>
  </si>
  <si>
    <t>73-24-5</t>
  </si>
  <si>
    <t>135.13</t>
  </si>
  <si>
    <t>DNA/RNA Synthesis; Endogenous Metabolite</t>
  </si>
  <si>
    <t>Adenine (6-Aminopurine), a purine, is one of the four nucleobases in the nucleic acid of DNA, with the other three being cytosine (C), guanine (G), and thymine (T). Adenine plays an important role in biochemistry, including cellular respiration and protein synethesis [1][2].</t>
  </si>
  <si>
    <t>C5H5N5</t>
  </si>
  <si>
    <t>NC1=C2N=CNC2=NC=N1</t>
  </si>
  <si>
    <t>DMSO : 20 mg/mL (148.01 mM; Need ultrasonic); 1M HCl : 20 mg/mL (148.01 mM; Need ultrasonic)</t>
  </si>
  <si>
    <t>15877</t>
  </si>
  <si>
    <t>https://www.medchemexpress.com/Adenine.html</t>
  </si>
  <si>
    <t>Cell Cycle/DNA Damage; Metabolic Enzyme/Protease</t>
  </si>
  <si>
    <t>D2</t>
  </si>
  <si>
    <t>HY-B0493</t>
  </si>
  <si>
    <t>Niflumic acid</t>
  </si>
  <si>
    <t>4394-00-7</t>
  </si>
  <si>
    <t>282.22</t>
  </si>
  <si>
    <t>Chloride Channel</t>
  </si>
  <si>
    <t xml:space="preserve">Niflumic acid, a Ca2+-activated Cl- channel blocker, is an analgesic and anti-inflammatory agent used in the treatment of rheumatoid arthritis.
Target: Others
niflumic acid, an inhibitor of calcium-activated chloride currents. Niflumic acid does not block directly calcium channels or activate potassium channels. Niflumic acid selectively reduces a component of noradrenaline- and 5-HT-induced pressor responses by inhibiting a mechanism which leads to the opening of voltage-gated calcium channels [1]. Niflumic acid molecule is completely buried in the substrate-binding hydrophobic channel. The conformations of the binding site in PLA(2) as well as that of niflumic acid are not altered upon binding [2]. Niflumic acid (NFA) produces biphasic behavior on human CLC-K channels that suggests the presence of two functionally different binding sites: an activating site and a blocking site [3].
</t>
  </si>
  <si>
    <t>C13H9F3N2O2</t>
  </si>
  <si>
    <t>O=C(C1=CC=CN=C1NC2=CC=CC(C(F)(F)F)=C2)O</t>
  </si>
  <si>
    <t>DMSO : ≥ 100 mg/mL (354.33 mM); H2O : &lt; 0.1 mg/mL (insoluble)</t>
  </si>
  <si>
    <t>16711</t>
  </si>
  <si>
    <t>https://www.medchemexpress.com/niflumic-acid.html</t>
  </si>
  <si>
    <t>Membrane Transporter/Ion Channel</t>
  </si>
  <si>
    <t>D3</t>
  </si>
  <si>
    <t>HY-N0830</t>
  </si>
  <si>
    <t>Palmitic acid</t>
  </si>
  <si>
    <t>57-10-3</t>
  </si>
  <si>
    <t>256.42</t>
  </si>
  <si>
    <t>Endogenous Metabolite; HSP</t>
  </si>
  <si>
    <t>Palmitic acid is a long-chain saturated fatty acid commonly found in both animals and plants. PA can induce the expression of glucose-regulated protein 78 (GRP78) and CCAAT/enhancer binding protein homologous protein (CHOP) in in mouse granulosa cells[1][2].</t>
  </si>
  <si>
    <t>C16H32O2</t>
  </si>
  <si>
    <t>CCCCCCCCCCCCCCCC(O)=O</t>
  </si>
  <si>
    <t>DMSO : ≥ 50 mg/mL (194.99 mM); H2O : &lt; 0.1 mg/mL (insoluble)</t>
  </si>
  <si>
    <t>27586</t>
  </si>
  <si>
    <t>https://www.medchemexpress.com/Palmitic_acid.html</t>
  </si>
  <si>
    <t>Metabolic Disease; Neurological Disease; Cardiovascular Disease; Cancer</t>
  </si>
  <si>
    <t>D4</t>
  </si>
  <si>
    <t>HY-B0766</t>
  </si>
  <si>
    <t>Bicyclol</t>
  </si>
  <si>
    <t>SY801</t>
  </si>
  <si>
    <t>118159-48-1</t>
  </si>
  <si>
    <t>390.34</t>
  </si>
  <si>
    <t>Autophagy; HBV</t>
  </si>
  <si>
    <t xml:space="preserve">Bicyclol(SY 801) is a anti-hepatitis drug.
Target: HBV
Oral administration of bicyclol normalized the elevated serum transaminases (ALT, AST) by approximately 50% in chronic viral hepatitis B and C, and also showed certain level of inhibiting HBV and HCV replication. No noticeable adverse reaction has been observed. In combination therapy of bicyclol with interferon alpha, lamivudine and adefovir dipivoxil in HBV or HCV, bicyclol may potentiate the anti-viral efficacy and reduce YMDD mutant and side effects. In 2004 China FDA issued license to manufacture bicyclol. Since then bicyclol has been widely used to treat chronic HBV and HCV in China [1].
</t>
  </si>
  <si>
    <t>C19H18O9</t>
  </si>
  <si>
    <t>O=C(C1=CC(OC)=C(OCO2)C2=C1C3=C4OCOC4=C(OC)C=C3CO)OC</t>
  </si>
  <si>
    <t>DMSO : 100 mg/mL (256.19 mM; Need ultrasonic); H2O : &lt; 0.1 mg/mL (insoluble)</t>
  </si>
  <si>
    <t>21457</t>
  </si>
  <si>
    <t>https://www.medchemexpress.com/Bicyclol.html</t>
  </si>
  <si>
    <t>Anti-infection; Autophagy</t>
  </si>
  <si>
    <t>Infection; Cancer</t>
  </si>
  <si>
    <t>D5</t>
  </si>
  <si>
    <t>HY-N3544</t>
  </si>
  <si>
    <t>Caryophyllene oxide</t>
  </si>
  <si>
    <t>(-)-Caryophyllene oxide</t>
  </si>
  <si>
    <t>1139-30-6</t>
  </si>
  <si>
    <t>220.35</t>
  </si>
  <si>
    <t>Caryophyllene oxide, isolated from from Annona squamosa L. bark., possesses analgesic and anti-inflammatory activity[1].</t>
  </si>
  <si>
    <t>C15H24O</t>
  </si>
  <si>
    <t>C=C1CC[C@@]2([H])O[C@]2(C)CC[C@@]3([H])C(C)(C)C[C@]13[H]</t>
  </si>
  <si>
    <t>H2O : 1 mg/mL (4.54 mM; ultrasonic and warming and heat to 80°C); DMSO : 100 mg/mL (453.82 mM; Need ultrasonic)</t>
  </si>
  <si>
    <t>46054</t>
  </si>
  <si>
    <t>https://www.medchemexpress.com/caryophyllene-oxide.html</t>
  </si>
  <si>
    <t>D6</t>
  </si>
  <si>
    <t>HY-B1560</t>
  </si>
  <si>
    <t>Bismuth subgallate</t>
  </si>
  <si>
    <t>99-26-3</t>
  </si>
  <si>
    <t>394.09</t>
  </si>
  <si>
    <t>Bismuth subgallate, a hemostatic agent, acts on coagulation factor XII (Hageman factor), leading to the activation of the coagulation cascade and improving early formation of a fibrin clot[1][2].</t>
  </si>
  <si>
    <t>C7H5BiO6</t>
  </si>
  <si>
    <t>O=C(C1=CC(O)=C(O[Bi](O)O2)C2=C1)O</t>
  </si>
  <si>
    <t>64443</t>
  </si>
  <si>
    <t>https://www.medchemexpress.com/bismuth-subgallate.html</t>
  </si>
  <si>
    <t>D7</t>
  </si>
  <si>
    <t>HY-B0421</t>
  </si>
  <si>
    <t>Mycophenolic acid</t>
  </si>
  <si>
    <t>Mycophenolate</t>
  </si>
  <si>
    <t>24280-93-1</t>
  </si>
  <si>
    <t>320.34</t>
  </si>
  <si>
    <t>Antibiotic; Apoptosis; Bacterial; Endogenous Metabolite; Fungal; Influenza Virus</t>
  </si>
  <si>
    <t>Mycophenolic acid (Mycophenolate) is an an immunosuppresant drug and has potent anti-proliferative activity.</t>
  </si>
  <si>
    <t>C17H20O6</t>
  </si>
  <si>
    <t>O=C(O)CC/C(C)=C/CC1=C(O)C2=C(COC2=O)C(C)=C1OC</t>
  </si>
  <si>
    <t>DMSO : ≥ 100 mg/mL (312.17 mM); H2O : &lt; 0.1 mg/mL (insoluble)</t>
  </si>
  <si>
    <t>15395</t>
  </si>
  <si>
    <t>https://www.medchemexpress.com/Mycophenolic-acid.html</t>
  </si>
  <si>
    <t>Cancer; Infection; Inflammation/Immunology</t>
  </si>
  <si>
    <t>D8</t>
  </si>
  <si>
    <t>HY-30234A</t>
  </si>
  <si>
    <t>Clemizole (hydrochloride)</t>
  </si>
  <si>
    <t>1163-36-6</t>
  </si>
  <si>
    <t>362.30</t>
  </si>
  <si>
    <t>HCV; HCV Protease; Histamine Receptor</t>
  </si>
  <si>
    <t>Clemizole hydrochloride is an H1 histamine receptor antagonist, is found to substantially inhibit HCV replication. The IC50 of Clemizole for RNA binding by NS4B is 24±1 nM, whereas its EC50 for viral replication is 8 μM.</t>
  </si>
  <si>
    <t>C19H21Cl2N3</t>
  </si>
  <si>
    <t>ClC1=CC=C(C=C1)CN2C(CN3CCCC3)=NC4=CC=CC=C24.[H]Cl</t>
  </si>
  <si>
    <t>H2O : 20 mg/mL (55.20 mM; Need ultrasonic); DMSO : 33.33 mg/mL (92.00 mM; Need ultrasonic)</t>
  </si>
  <si>
    <t>09579</t>
  </si>
  <si>
    <t>https://www.medchemexpress.com/Clemizole-hydrochloride.html</t>
  </si>
  <si>
    <t>Anti-infection; GPCR/G Protein; Immunology/Inflammation; Metabolic Enzyme/Protease; Neuronal Signaling</t>
  </si>
  <si>
    <t>Cancer; Inflammation/Immunology; Endocrinology</t>
  </si>
  <si>
    <t>D9</t>
  </si>
  <si>
    <t>HY-A0132</t>
  </si>
  <si>
    <t>N-Acetyl-D-glucosamine</t>
  </si>
  <si>
    <t>N-Acetyl-2-amino-2-deoxy-D-glucose</t>
  </si>
  <si>
    <t>7512-17-6</t>
  </si>
  <si>
    <t>221.21</t>
  </si>
  <si>
    <t>N-Acetyl-D-Glucosamine (N-Acetyl-2-amino-2-deoxy-D-glucose) is a monosaccharide derivative of glucose.</t>
  </si>
  <si>
    <t>C8H15NO6</t>
  </si>
  <si>
    <t>O=C[C@H](NC(C)=O)[C@H]([C@@H]([C@@H](CO)O)O)O</t>
  </si>
  <si>
    <t>DMSO : 130 mg/mL (587.68 mM; Need ultrasonic); H2O : 100 mg/mL (452.06 mM; Need ultrasonic)</t>
  </si>
  <si>
    <t>37807</t>
  </si>
  <si>
    <t>https://www.medchemexpress.com/N-Acetyl-D-glucosamine.html</t>
  </si>
  <si>
    <t>Phase 3</t>
  </si>
  <si>
    <t>D10</t>
  </si>
  <si>
    <t>HY-B0742</t>
  </si>
  <si>
    <t>Hydroxyprogesterone caproate</t>
  </si>
  <si>
    <t>17α-Hydroxyprogesterone hexanoate; 17α-Hydroxyprogesterone caproate</t>
  </si>
  <si>
    <t>630-56-8</t>
  </si>
  <si>
    <t>428.60</t>
  </si>
  <si>
    <t>Hydroxyprogesterone caproate is a synthetic, steroidal progestin; an ester derivative of 17α-hydroxyprogesterone formed from caproic acid.</t>
  </si>
  <si>
    <t>C27H40O4</t>
  </si>
  <si>
    <t>CC([C@@]1(OC(CCCCC)=O)CC[C@@]2([H])[C@]3([H])CCC4=CC(CC[C@]4(C)[C@@]3([H])CC[C@]12C)=O)=O</t>
  </si>
  <si>
    <t>H2O : &lt; 0.1 mg/mL (insoluble); DMSO : 50 mg/mL (116.66 mM; Need ultrasonic)</t>
  </si>
  <si>
    <t>16466</t>
  </si>
  <si>
    <t>https://www.medchemexpress.com/Hydroxyprogesterone-caproate.html</t>
  </si>
  <si>
    <t>D11</t>
  </si>
  <si>
    <t>HY-B1052A</t>
  </si>
  <si>
    <t>Lofexidine</t>
  </si>
  <si>
    <t>31036-80-3</t>
  </si>
  <si>
    <t>259.13</t>
  </si>
  <si>
    <t>Lofexidine is a selective α2-receptor agonist, commonly used to alleviate the physical symptoms of heroin and other types of opioid withdrawal[1][2].</t>
  </si>
  <si>
    <t>C11H12Cl2N2O</t>
  </si>
  <si>
    <t>CC(C1=NCCN1)OC2=C(Cl)C=CC=C2Cl</t>
  </si>
  <si>
    <t>DMSO : 62.5 mg/mL (241.19 mM; Need ultrasonic)</t>
  </si>
  <si>
    <t>38403</t>
  </si>
  <si>
    <t>https://www.medchemexpress.com/Lofexidine.html</t>
  </si>
  <si>
    <t>E2</t>
  </si>
  <si>
    <t>HY-N0188</t>
  </si>
  <si>
    <t>Esculin</t>
  </si>
  <si>
    <t>531-75-9</t>
  </si>
  <si>
    <t>340.28</t>
  </si>
  <si>
    <t>p38 MAPK</t>
  </si>
  <si>
    <t>Esculin, a fluorescent coumarin glucoside, is an active ingredient of ash bark[1]. Esculin ameliorates cognitive impairment in experimental diabetic nephropathy (DN), and exerts anti?oxidative stress and anti?inflammatory effects, via the MAPK signaling pathway[2].</t>
  </si>
  <si>
    <t>C15H16O9</t>
  </si>
  <si>
    <t>O=C1C=CC2=CC(O[C@H]3[C@@H]([C@H]([C@@H]([C@@H](CO)O3)O)O)O)=C(O)C=C2O1</t>
  </si>
  <si>
    <t>45945</t>
  </si>
  <si>
    <t>https://www.medchemexpress.com/esculin.html</t>
  </si>
  <si>
    <t>MAPK/ERK Pathway</t>
  </si>
  <si>
    <t>E3</t>
  </si>
  <si>
    <t>HY-B0338A</t>
  </si>
  <si>
    <t>Rimantadine (hydrochloride)</t>
  </si>
  <si>
    <t>1501-84-4</t>
  </si>
  <si>
    <t>215.76</t>
  </si>
  <si>
    <t>Influenza Virus</t>
  </si>
  <si>
    <t>Rimantadine hydrochloride is an anti-influenza virus drug.
Target: Influenza Virus
Rimantadine hydrochloride are oral antiviral drugs useful in the prophylaxis and treatment of influenza A virus infections. rimantadine has prophylactic efficacy comparable to amantadine but lower potential for causing adverse effects [1]. double-blind study of children with influenza-like illness. 37 received rimantadine for five days. Of the total 37 children in the rimantadine group, 27% were found to have resistant isolated compared with 6% in the total group receiving acetaminophen (P &lt; .04). Furthermore, the mean inhibitory concentration of rimantadine increased with time in the rimantadine group (r = .4, P = .002) [2].</t>
  </si>
  <si>
    <t>C12H22ClN</t>
  </si>
  <si>
    <t>CC(C1(C[C@H](C2)C3)C[C@H]3C[C@H]2C1)N.Cl</t>
  </si>
  <si>
    <t>DMSO : 50 mg/mL (231.74 mM; Need ultrasonic); H2O : 33.33 mg/mL (154.48 mM; Need ultrasonic)</t>
  </si>
  <si>
    <t>11798</t>
  </si>
  <si>
    <t>https://www.medchemexpress.com/Rimantadine-hydrochloride.html</t>
  </si>
  <si>
    <t>E4</t>
  </si>
  <si>
    <t>HY-B0576</t>
  </si>
  <si>
    <t>Sulfacetamide (Sodium)</t>
  </si>
  <si>
    <t>127-56-0</t>
  </si>
  <si>
    <t>236.22</t>
  </si>
  <si>
    <t>Sulfacetamide Sodium is an anti-infective agent that is used topically to treat skin infections and orally for urinary tract infections.
Target: Antibacterial
Sulfacetamide is a sulfonamide antibiotic. Sulfacetamide is able to inhibit the growth of all isolated strains. Depending on the type of bacteria concentrations of 0.006 up to 6.4% sodium sulfacetamide proved to be effective. Simultaneously, all patients were treated with sulfacetamide containing ointment and/or eye drops 4 times daily for maximum of 14 days. With swabs taken at intervals of 7 and 14 days no bacterial growth was detected. Sulfacetamide 10% topical lotion, sold under the brand name Klaron or Ovace, is approved for the treatment of acne and seborrheic dermatitis. Sulfacetamide has been investigated for use in the treatment of pityriasis versicolor and rosacea. It may also have anti-inflammatory properties when used to treat blepharitis or conjunctivitis. It is believed to work by limiting the presence of folic acid which bacteria need to survive. It has been suggested that sulfacetamide may also serve as a treatment for mild forms of hidradenitis suppurativa. Sulfacetamide has antibacterial activity and is used to control acne. Some research indicates that sulfacetamide derivatives may act as antifungals by an CYP51A1-independent mechanism [1-4].</t>
  </si>
  <si>
    <t>C8H9N2NaO3S</t>
  </si>
  <si>
    <t>O=S(C1=CC=C(N)C=C1)(N([Na])C(C)=O)=O</t>
  </si>
  <si>
    <t>H2O : ≥ 50 mg/mL (211.67 mM); DMSO : 33.33 mg/mL (141.10 mM; Need ultrasonic)</t>
  </si>
  <si>
    <t>13418</t>
  </si>
  <si>
    <t>https://www.medchemexpress.com/Sulfacetamide-Sodium.html</t>
  </si>
  <si>
    <t>E5</t>
  </si>
  <si>
    <t>HY-N2041</t>
  </si>
  <si>
    <t>Myristic acid</t>
  </si>
  <si>
    <t>544-63-8</t>
  </si>
  <si>
    <t>228.37</t>
  </si>
  <si>
    <t>Myristic acid is a saturated 14-carbon fatty acid occurring in most animal and vegetable fats, particularly butterfat and coconut, palm, and nutmeg oils.</t>
  </si>
  <si>
    <t>C14H28O2</t>
  </si>
  <si>
    <t>CCCCCCCCCCCCCC(O)=O</t>
  </si>
  <si>
    <t>DMSO : ≥ 250 mg/mL (1094.71 mM)</t>
  </si>
  <si>
    <t>39620</t>
  </si>
  <si>
    <t>https://www.medchemexpress.com/Myristic_acid.html</t>
  </si>
  <si>
    <t>E6</t>
  </si>
  <si>
    <t>HY-B0359</t>
  </si>
  <si>
    <t>Fenticonazole (Nitrate)</t>
  </si>
  <si>
    <t>REC 15-1476</t>
  </si>
  <si>
    <t>73151-29-8</t>
  </si>
  <si>
    <t>518.41</t>
  </si>
  <si>
    <t>Antibiotic; Fungal</t>
  </si>
  <si>
    <t>Nitrate</t>
  </si>
  <si>
    <t xml:space="preserve">Fenticonazole Nitrate is an azole antifungal agent.
Target: Antifungal
Fenticonazole is an azole antifungal drug, used locally as the nitrate in the treatment of vulvovaginal candidiasis. It is active against a range of organisms including dermatophyte pathogens, Malassezia furfur, and Candida albicans. Application of fenticonazole nitrate 1 g intravaginal ovules on 2 alternate days is a suitable first-line treatment of vulvovaginitis with acceptable broad-spectrum efficacy against the most commonly involved pathogens and with a low rate of early relapse, reserving antibiotics for patients with treatment failure or relapse of infection [1].
</t>
  </si>
  <si>
    <t>C24H21Cl2N3O4S</t>
  </si>
  <si>
    <t>[O-][N+](O)=O.ClC1=CC=C(C(OCC2=CC=C(SC3=CC=CC=C3)C=C2)CN4C=CN=C4)C(Cl)=C1</t>
  </si>
  <si>
    <t>DMSO : ≥ 100 mg/mL (192.90 mM)</t>
  </si>
  <si>
    <t>16105</t>
  </si>
  <si>
    <t>https://www.medchemexpress.com/Fenticonazole-Nitrate.html</t>
  </si>
  <si>
    <t>E7</t>
  </si>
  <si>
    <t>HY-B1604</t>
  </si>
  <si>
    <t>Chloroprocaine (hydrochloride)</t>
  </si>
  <si>
    <t>2-Chloroprocaine (hydrochloride)</t>
  </si>
  <si>
    <t>3858-89-7</t>
  </si>
  <si>
    <t>307.22</t>
  </si>
  <si>
    <t>Na+/K+ ATPase</t>
  </si>
  <si>
    <t>Chloroprocaine hydrochloride (2-Chloroprocaine hydrochloride) is a potent inhibitor of Na,K-ATPase activity with an IC50 of 13 mM. Chloroprocaine hydrochloride blocks peripheral nerve[1].</t>
  </si>
  <si>
    <t>C13H20Cl2N2O2</t>
  </si>
  <si>
    <t>O=C(OCCN(CC)CC)C1=CC=C(N)C=C1Cl.[H]Cl</t>
  </si>
  <si>
    <t>DMSO : 83.33 mg/mL (271.24 mM; Need ultrasonic)</t>
  </si>
  <si>
    <t>64226</t>
  </si>
  <si>
    <t>https://www.medchemexpress.com/chloroprocaine-hydrochloride.html</t>
  </si>
  <si>
    <t>E8</t>
  </si>
  <si>
    <t>HY-B0731A</t>
  </si>
  <si>
    <t>Perospirone</t>
  </si>
  <si>
    <t>SM-9018 (free base)</t>
  </si>
  <si>
    <t>150915-41-6</t>
  </si>
  <si>
    <t>426.57</t>
  </si>
  <si>
    <t>5-HT Receptor; Dopamine Receptor</t>
  </si>
  <si>
    <t>Perospirone (SM-9018 free base) is an orally active antagonist of 5-HT2A receptor (Ki=0.6 nM) and dopamine D2 receptor (Ki=1.4 nM), and also a partial agonist of 5-HT1A receptor (Ki=2.9 nM). Perospirone is an atypical antipsychotic agent and has the potential for schizophrenic disease research[1][2].</t>
  </si>
  <si>
    <t>C23H30N4O2S</t>
  </si>
  <si>
    <t>O=C([C@@]1([H])[C@]2([H])CCCC1)N(C2=O)CCCCN3CCN(C4=NSC5=C4C=CC=C5)CC3</t>
  </si>
  <si>
    <t>61413</t>
  </si>
  <si>
    <t>https://www.medchemexpress.com/perospirone.html</t>
  </si>
  <si>
    <t>E9</t>
  </si>
  <si>
    <t>HY-B1053</t>
  </si>
  <si>
    <t>Iotalamic acid</t>
  </si>
  <si>
    <t>Iothalamic acid</t>
  </si>
  <si>
    <t>2276-90-6</t>
  </si>
  <si>
    <t>613.91</t>
  </si>
  <si>
    <t>Lotalamic acid (Iothalamic acid) is a molecule used as a contrast medium.</t>
  </si>
  <si>
    <t>C11H9I3N2O4</t>
  </si>
  <si>
    <t>O=C(O)C1=C(I)C(C(NC)=O)=C(I)C(NC(C)=O)=C1I</t>
  </si>
  <si>
    <t>DMSO : ≥ 25 mg/mL (40.72 mM)</t>
  </si>
  <si>
    <t>27735</t>
  </si>
  <si>
    <t>https://www.medchemexpress.com/Iotalamic-acid.html</t>
  </si>
  <si>
    <t>E10</t>
  </si>
  <si>
    <t>HY-N0256</t>
  </si>
  <si>
    <t>Hederagenin</t>
  </si>
  <si>
    <t>465-99-6</t>
  </si>
  <si>
    <t>472.70</t>
  </si>
  <si>
    <t xml:space="preserve">Hederagenin is a triterpenoid saponin. It can inhibit LPS-stimulated expression of iNOS, COX-2, and NF-κB
Hederagenin can Exhibits multiple pharmacological activities in the treatment of hyperlipidemia, antilipid peroxidation, antiplatelet aggregation, liver protection, antidepression, anti-inflammation.[1]
In vitro:1) Hederagenin can correct the imbalance of endothelial function by inhibiting the release of large amounts of iNOS and increasing eNOS contents and inhibits the IKKβ/NF-κB signaling pathway to reduce the release of IL-6, IFN-γ, TNF-α, and other inflammatory factors. [1]
2) The EC50 of hederagenin is 39 ± 6 μM in A549 cancer cell line, but it's inactive for DLD-1 cells. [2]
3) Hederagenin inhibited LPS-induced production of NO, PGE2and cytokines in cells.[3]
4) Hederagenin had an anti-edema effect on the CA-induced mouse hind paw edema assay. [3]
5) Hederagenin inhibited the CA-induced increase in skin thicknesses. [3]
In vivo: The rats in the hederagenin group were administered hederagenin at 20 mg/kg/d via gavage.(More details please refer to the protocol below). In AS rat models induced by a high-lipid diet plus VD3, hederagenin can effectively reduce serum lipid, ALT, and AST levels, in addition to improving liver function, relieving high blood coagulation, and slowing blood flow and stasis by improving blood rheology. [1]
</t>
  </si>
  <si>
    <t>C30H48O4</t>
  </si>
  <si>
    <t>CC1(C)CC[C@@](CC[C@]2(C)C3=CC[C@@]4([H])[C@@]2(C)CC[C@]5([H])[C@]4(C)CC[C@H](O)[C@]5(CO)C)(C(O)=O)[C@@]3([H])C1</t>
  </si>
  <si>
    <t>DMSO : 50 mg/mL (105.78 mM; Need ultrasonic)</t>
  </si>
  <si>
    <t>26914</t>
  </si>
  <si>
    <t>https://www.medchemexpress.com/Hederagenin.html</t>
  </si>
  <si>
    <t>E11</t>
  </si>
  <si>
    <t>HY-N0543</t>
  </si>
  <si>
    <t>Allantoin</t>
  </si>
  <si>
    <t>5-Ureidohydantoin</t>
  </si>
  <si>
    <t>97-59-6</t>
  </si>
  <si>
    <t>158.12</t>
  </si>
  <si>
    <t>Endogenous Metabolite; Imidazoline Receptor</t>
  </si>
  <si>
    <t xml:space="preserve">Allantoin is a skin conditioning agent that promotes healthy skin, stimulates new and healthy tissue growth. </t>
  </si>
  <si>
    <t>C4H6N4O3</t>
  </si>
  <si>
    <t>O=C(N)NC(C(N1)=O)NC1=O</t>
  </si>
  <si>
    <t>DMSO : 50 mg/mL (316.22 mM; Need ultrasonic); H2O : 3.85 mg/mL (24.35 mM; Need ultrasonic)</t>
  </si>
  <si>
    <t>26321</t>
  </si>
  <si>
    <t>https://www.medchemexpress.com/Allantoin.html</t>
  </si>
  <si>
    <t>GPCR/G Protein; Metabolic Enzyme/Protease; Neuronal Signaling</t>
  </si>
  <si>
    <t>Cancer; Inflammation/Immunology</t>
  </si>
  <si>
    <t>F2</t>
  </si>
  <si>
    <t>HY-B0545</t>
  </si>
  <si>
    <t>Probenecid</t>
  </si>
  <si>
    <t>57-66-9</t>
  </si>
  <si>
    <t>285.36</t>
  </si>
  <si>
    <t>Bacterial; HIV; TRP Channel</t>
  </si>
  <si>
    <t>Probenecid is a potent and selective agonist of transient receptor potential vanilloid 2 (TRPV2) channels. Probenecid also inhibits pannexin 1 channels.</t>
  </si>
  <si>
    <t>C13H19NO4S</t>
  </si>
  <si>
    <t>O=C(O)C1=CC=C(S(=O)(N(CCC)CCC)=O)C=C1</t>
  </si>
  <si>
    <t>DMSO : ≥ 100 mg/mL (350.43 mM); H2O : &lt; 0.1 mg/mL (insoluble)</t>
  </si>
  <si>
    <t>27261</t>
  </si>
  <si>
    <t>https://www.medchemexpress.com/Probenecid.html</t>
  </si>
  <si>
    <t>Anti-infection; Membrane Transporter/Ion Channel; Neuronal Signaling</t>
  </si>
  <si>
    <t>F3</t>
  </si>
  <si>
    <t>HY-B0243</t>
  </si>
  <si>
    <t>Meprednisone</t>
  </si>
  <si>
    <t>1247-42-3</t>
  </si>
  <si>
    <t>372.45</t>
  </si>
  <si>
    <t>Autophagy; Glucocorticoid Receptor</t>
  </si>
  <si>
    <t>Meprednisone is a glucocorticoid and a methylated derivative of prednisone.
Target: Glucocorticoid Receptor
Meprednisone is a glucocorticoid and a methylated derivative of prednisone. The methylprednisone to MPL area under the curve ratio decreased from 0.19 +/- 0.04 in control to 0.14 +/- 0.03 in ketoconazole-treated rats (P less than .05) due to altered interconversion between these steroids. An improved pharmacokinetic/dynamic receptor/gene-mediated model characterized the steroid receptor binding and induction of tyrosine aminotransferase activity after i.v. MPL sodium succinate (10 mg/kg). In contrast to previous in vitro studies, ketoconazole at maximally tolerated doses failed to antagonize the steroid receptor-mediated activity of MPL [1].</t>
  </si>
  <si>
    <t>C22H28O5</t>
  </si>
  <si>
    <t>C[C@@]1(C2)[C@](C(CO)=O)(O)[C@@H](C)C[C@@]1([H])[C@]3([H])CCC4=CC(C=C[C@]4(C)[C@@]3([H])C2=O)=O</t>
  </si>
  <si>
    <t>DMSO : ≥ 100 mg/mL (268.49 mM)</t>
  </si>
  <si>
    <t>16489</t>
  </si>
  <si>
    <t>https://www.medchemexpress.com/meprednisone.html</t>
  </si>
  <si>
    <t>Autophagy; GPCR/G Protein</t>
  </si>
  <si>
    <t>Metabolic Disease; Endocrinology; Cancer</t>
  </si>
  <si>
    <t>F4</t>
  </si>
  <si>
    <t>HY-B0722</t>
  </si>
  <si>
    <t>Histamine (dihydrochloride)</t>
  </si>
  <si>
    <t>56-92-8</t>
  </si>
  <si>
    <t>184.07</t>
  </si>
  <si>
    <t>Histamine dihydrochloride is an endogenous metabolite.</t>
  </si>
  <si>
    <t>C5H11Cl2N3</t>
  </si>
  <si>
    <t>NCCC1=CN=CN1.Cl.Cl</t>
  </si>
  <si>
    <t>61042</t>
  </si>
  <si>
    <t>https://www.medchemexpress.com/histamine-dihydrochloride.html</t>
  </si>
  <si>
    <t>F5</t>
  </si>
  <si>
    <t>HY-B0432A</t>
  </si>
  <si>
    <t>Propafenone (hydrochloride)</t>
  </si>
  <si>
    <t>SA-79 (hydrochloride)</t>
  </si>
  <si>
    <t>34183-22-7</t>
  </si>
  <si>
    <t>377.90</t>
  </si>
  <si>
    <t>Sodium Channel</t>
  </si>
  <si>
    <t>Propafenone (hydrochloride) (SA-79 (hydrochloride)) is a class of anti-arrhythmic medication, which treats illnesses associated with rapid heart beats such as atrial and ventricular arrhythmias.</t>
  </si>
  <si>
    <t>C21H28ClNO3</t>
  </si>
  <si>
    <t>O=C(C1=CC=CC=C1OCC(O)CNCCC)CCC2=CC=CC=C2.[H]Cl</t>
  </si>
  <si>
    <t>H2O : 0.67 mg/mL (1.77 mM; Need ultrasonic); DMSO : 33.33 mg/mL (88.20 mM; Need ultrasonic)</t>
  </si>
  <si>
    <t>14617</t>
  </si>
  <si>
    <t>https://www.medchemexpress.com/Propafenone-hydrochloride.html</t>
  </si>
  <si>
    <t>F6</t>
  </si>
  <si>
    <t>HY-B0368</t>
  </si>
  <si>
    <t>Captopril</t>
  </si>
  <si>
    <t>SQ-14534; SA333</t>
  </si>
  <si>
    <t>62571-86-2</t>
  </si>
  <si>
    <t>217.29</t>
  </si>
  <si>
    <t>Captopril (SQ-14534) is a potent, competitive inhibitor of angiotensin-converting enzyme (ACE).</t>
  </si>
  <si>
    <t>C9H15NO3S</t>
  </si>
  <si>
    <t>O=C(O)[C@H]1N(C([C@H](C)CS)=O)CCC1</t>
  </si>
  <si>
    <t>DMSO : ≥ 50 mg/mL (230.11 mM); H2O : ≥ 50 mg/mL (230.11 mM)</t>
  </si>
  <si>
    <t>13195</t>
  </si>
  <si>
    <t>https://www.medchemexpress.com/Captopril.html</t>
  </si>
  <si>
    <t>Cancer; Metabolic Disease; Cardiovascular Disease</t>
  </si>
  <si>
    <t>F7</t>
  </si>
  <si>
    <t>HY-B1357</t>
  </si>
  <si>
    <t>Digitoxin</t>
  </si>
  <si>
    <t>71-63-6</t>
  </si>
  <si>
    <t>764.94</t>
  </si>
  <si>
    <t>Digitoxin is an effective Na+/K+-ATPase inhibitor, the EC50 value of Digitoxin is 0.78 μM.
IC50 value: 0.78 μM (EC50)
Target: Na+/K+-ATPase
in vitro: Digitoxin shows a significantly cytotoxic effect in H1975 cells by causing G2 phase arrest, also remarkably activates 5' adenosine monophosphate-activated protein kinase (AMPK). Moreover, Digitoxin suppresses microtubule formation through decreasing α-tubulin. Digitoxin effectively depresses the growth of TKI-resistance NSCLC H1975 cells by inhibiting microtubule polymerization and inducing cell cycle arrest. Digitoxin has the highest cytotoxicity in H1975 cells, whose CC50 value was 0.19 ± 0.06 μM. Digitoxin-induced inhibition mechanism is likely due to causing G2/M cell cycle arrest in H1975 cells in dose dependent manners.</t>
  </si>
  <si>
    <t>C41H64O13</t>
  </si>
  <si>
    <t>C[C@H]1O[C@](O[C@@H]2[C@@H](C)O[C@](O[C@H]3[C@@H](O)C[C@@](O[C@@H]4C[C@](CC[C@]5([H])[C@]6([H])CC[C@@]7(C)[C@]5(O)CC[C@@H]7C(CO8)=CC8=O)([H])[C@]6(C)CC4)([H])O[C@@H]3C)([H])C[C@@H]2O)([H])C[C@H](O)[C@@H]1O</t>
  </si>
  <si>
    <t>DMSO : ≥ 100 mg/mL (130.73 mM)</t>
  </si>
  <si>
    <t>63498</t>
  </si>
  <si>
    <t>https://www.medchemexpress.com/Digitoxin.html</t>
  </si>
  <si>
    <t>F8</t>
  </si>
  <si>
    <t>HY-N0538</t>
  </si>
  <si>
    <t>Xylitol</t>
  </si>
  <si>
    <t>Xylite</t>
  </si>
  <si>
    <t>87-99-0</t>
  </si>
  <si>
    <t>152.15</t>
  </si>
  <si>
    <t>Autophagy; Endogenous Metabolite</t>
  </si>
  <si>
    <t>Xylitol is a chemical categorized as a polyalcohol or sugar alcohol.
Target: Others
Xylitol is a chemical categorized as a polyalcohol or sugar alcohol (alditol). Xylitol has the formula (CHOH)3(CH2OH)2 and is an achiral isomer of pentane-1,2,3,4,5-pentol. Xylitol is used as a diabetic sweetener which is roughly as sweet as sucrose with 33% fewer calories. Unlike other natural or synthetic sweeteners, xylitol is actively beneficial for dental health by reducing caries to a third in regular use and helpful to remineralization. Xylitol is naturally found in low concentrations in the fibers of many fruits and vegetables, and can be extracted from various berries, oats, and mushrooms, as well as fibrous material such as corn husks and sugar cane bagasse and birch.</t>
  </si>
  <si>
    <t>C5H12O5</t>
  </si>
  <si>
    <t>OC[C@@H](O)[C@H](O)[C@@H](O)CO</t>
  </si>
  <si>
    <t>H2O : 110 mg/mL (722.97 mM; Need ultrasonic); DMSO : 130 mg/mL (854.42 mM; Need ultrasonic)</t>
  </si>
  <si>
    <t>16414</t>
  </si>
  <si>
    <t>https://www.medchemexpress.com/xylitol.html</t>
  </si>
  <si>
    <t>Autophagy; Metabolic Enzyme/Protease</t>
  </si>
  <si>
    <t>F9</t>
  </si>
  <si>
    <t>HY-B0745</t>
  </si>
  <si>
    <t>Ramatroban</t>
  </si>
  <si>
    <t>BAY u3405</t>
  </si>
  <si>
    <t>116649-85-5</t>
  </si>
  <si>
    <t>416.47</t>
  </si>
  <si>
    <t>Prostaglandin Receptor</t>
  </si>
  <si>
    <t>Ramatroban is a selective thromboxane A2 (TxA2, IC50=14 nM) antagonist, which also antagonizes CRTH2 (IC50=113 nM) by inhibiting PGD2 binding.</t>
  </si>
  <si>
    <t>C21H21FN2O4S</t>
  </si>
  <si>
    <t>O=C(O)CCN1C2=C(C3=C1C=CC=C3)C[C@H](NS(=O)(C4=CC=C(F)C=C4)=O)CC2</t>
  </si>
  <si>
    <t>DMSO : 125 mg/mL (300.14 mM; Need ultrasonic)</t>
  </si>
  <si>
    <t>33620</t>
  </si>
  <si>
    <t>https://www.medchemexpress.com/Ramatroban.html</t>
  </si>
  <si>
    <t>Inflammation/Immunology; Endocrinology; Cancer</t>
  </si>
  <si>
    <t>F10</t>
  </si>
  <si>
    <t>HY-B0360</t>
  </si>
  <si>
    <t>Rebamipide</t>
  </si>
  <si>
    <t>OPC12759; Proamipide</t>
  </si>
  <si>
    <t>90098-04-7</t>
  </si>
  <si>
    <t>370.79</t>
  </si>
  <si>
    <t>COX; Prostaglandin Receptor</t>
  </si>
  <si>
    <t>Rebamipide (OPC12759) is a mucoprotective agent. Rebamipide induces COX-2 expression, increases PGE2 levels, and enhances gastric mucosal defense in a COX-2-dependent manner[1].</t>
  </si>
  <si>
    <t>C19H15ClN2O4</t>
  </si>
  <si>
    <t>OC(C(NC(C1=CC=C(Cl)C=C1)=O)CC(C2=CC=CC=C2N3)=CC3=O)=O</t>
  </si>
  <si>
    <t>H2O : &lt; 0.1 mg/mL (insoluble); DMSO : 50 mg/mL (134.85 mM; Need ultrasonic)</t>
  </si>
  <si>
    <t>14711</t>
  </si>
  <si>
    <t>https://www.medchemexpress.com/rebamipide.html</t>
  </si>
  <si>
    <t>GPCR/G Protein; Immunology/Inflammation</t>
  </si>
  <si>
    <t>F11</t>
  </si>
  <si>
    <t>HY-B0371D</t>
  </si>
  <si>
    <t>(S)-Terazosin</t>
  </si>
  <si>
    <t>109351-33-9</t>
  </si>
  <si>
    <t>(S)-Terazosin is an active S-enantiomer of Terazosin. (S)-Terazosin is a potent and high-affinity α-adrenoceptor antagonist with Ki values of 3.91 nM, 0.79 nM and 1.16 nM for α1a, α1b and α1d-adrenoceptor, respectively. (S)-Terazosin also has high-affinity for α2a, α2B and α2c-adrenoceptor with Ki values of 729 nM, 3.5 nM and 46.4 nM, respectively[1].</t>
  </si>
  <si>
    <t>O=C(N1CCN(C2=NC(N)=C3C=C(OC)C(OC)=CC3=N2)CC1)[C@H]4OCCC4</t>
  </si>
  <si>
    <t>DMSO : 150 mg/mL (387.17 mM; Need ultrasonic)</t>
  </si>
  <si>
    <t>61526</t>
  </si>
  <si>
    <t>https://www.medchemexpress.com/s-terazosin.html</t>
  </si>
  <si>
    <t>G2</t>
  </si>
  <si>
    <t>HY-B1396</t>
  </si>
  <si>
    <t>Nefazodone (hydrochloride)</t>
  </si>
  <si>
    <t>BMY-13754; MJ-13754-1</t>
  </si>
  <si>
    <t>82752-99-6</t>
  </si>
  <si>
    <t>506.47</t>
  </si>
  <si>
    <t>Nefazodone hydrochloride (BMY-13754) is a potent and selective 5HT2A (Ki=5.8 nM) antagonist with moderate inhibition of 5-HT and noradrenaline uptake (IC50 of 290 and 300 nM, respectively). Nefazodone hydrochloride is a phenylpiperazine antidepressant with less alpha-adrenergic blocking activity[1][2].</t>
  </si>
  <si>
    <t>C25H33Cl2N5O2</t>
  </si>
  <si>
    <t>O=C1N(CCCN2CCN(C3=CC=CC(Cl)=C3)CC2)N=C(CC)N1CCOC4=CC=CC=C4.[H]Cl</t>
  </si>
  <si>
    <t>DMSO : 50 mg/mL (98.72 mM; Need ultrasonic); H2O : 2 mg/mL (3.95 mM; Need ultrasonic)</t>
  </si>
  <si>
    <t>17538</t>
  </si>
  <si>
    <t>https://www.medchemexpress.com/Nefazodone-hydrochloride.html</t>
  </si>
  <si>
    <t>G3</t>
  </si>
  <si>
    <t>HY-N0192</t>
  </si>
  <si>
    <t>Arbutin</t>
  </si>
  <si>
    <t>β-Arbutin</t>
  </si>
  <si>
    <t>497-76-7</t>
  </si>
  <si>
    <t>272.25</t>
  </si>
  <si>
    <t>Tyrosinase</t>
  </si>
  <si>
    <t>Arbutin (β-Arbutin) is a competitive inhibitor of tyrosinase in melanocytes, with Kiapp values of 1.42 mM for monophenolase; 0.9 mM for diphenolase. Arbutin is also used as depigmenting agents[1]. Arbutin is a natural polyphenol isolated from the bearberry plant Arctostaphylos uvaursi, possesses with anti-oxidant, anti-inflammatory and anti-tumor properties[2][3].</t>
  </si>
  <si>
    <t>C12H16O7</t>
  </si>
  <si>
    <t>O[C@H]([C@H]([C@@H]([C@@H](CO)O1)O)O)[C@@H]1OC2=CC=C(O)C=C2</t>
  </si>
  <si>
    <t>DMSO : ≥ 50 mg/mL (183.65 mM)</t>
  </si>
  <si>
    <t>16895</t>
  </si>
  <si>
    <t>https://www.medchemexpress.com/Arbutin.html</t>
  </si>
  <si>
    <t>G4</t>
  </si>
  <si>
    <t>HY-B0332</t>
  </si>
  <si>
    <t>Menadione</t>
  </si>
  <si>
    <t>Vitamin K3</t>
  </si>
  <si>
    <t>58-27-5</t>
  </si>
  <si>
    <t>172.18</t>
  </si>
  <si>
    <t>Menadione, a synthetic naphthoquinone, can be converted to active vitamin K2 in vivo.
Target: Others
Menadione (Vitamin K3) is a synthetic analogue of of 1,4-naphthoquinone with a methyl group in the 2-position. Menadione is used as a phosphatase inhibitor and an inhibitor of mitochondrial DNA polymerase γ (pol γ). Menadione can be used as an oxidative injury (free radical generator) inducing agent [1].</t>
  </si>
  <si>
    <t>C11H8O2</t>
  </si>
  <si>
    <t>O=C1C(C)=CC(C2=C1C=CC=C2)=O</t>
  </si>
  <si>
    <t>DMSO : 50 mg/mL (290.39 mM; Need ultrasonic); H2O : &lt; 0.1 mg/mL (insoluble)</t>
  </si>
  <si>
    <t>15374</t>
  </si>
  <si>
    <t>https://www.medchemexpress.com/Menadione.html</t>
  </si>
  <si>
    <t>G5</t>
  </si>
  <si>
    <t>HY-A0034</t>
  </si>
  <si>
    <t>Solifenacin</t>
  </si>
  <si>
    <t>YM905 (free base)</t>
  </si>
  <si>
    <t>242478-37-1</t>
  </si>
  <si>
    <t>362.46</t>
  </si>
  <si>
    <t>Solifenacin (YM905 free base) is a novel muscarinic receptor antagonist with pKis of 7.6, 6.9 and 8.0 for M1, M2 and M3 receptors, respectively.</t>
  </si>
  <si>
    <t>C23H26N2O2</t>
  </si>
  <si>
    <t>O=C(O[C@@]1([H])C[N@]2CC[C@@H]1CC2)N3CCC4=CC=CC=C4[C@@H]3C5=CC=CC=C5</t>
  </si>
  <si>
    <t>H2O : &lt; 0.1 mg/mL (insoluble); DMSO : ≥ 50 mg/mL (137.95 mM)</t>
  </si>
  <si>
    <t>27330</t>
  </si>
  <si>
    <t>https://www.medchemexpress.com/Solifenacin.html</t>
  </si>
  <si>
    <t>G6</t>
  </si>
  <si>
    <t>HY-N0524</t>
  </si>
  <si>
    <t>Propyl gallate</t>
  </si>
  <si>
    <t>121-79-9</t>
  </si>
  <si>
    <t>212.20</t>
  </si>
  <si>
    <t>Propyl gallate is a common food antioxidant. Propyl gallate can inhibit the production of acrolein, glyoxal and methylglyoxal[1][2].</t>
  </si>
  <si>
    <t>C10H12O5</t>
  </si>
  <si>
    <t>O=C(OCCC)C1=CC(O)=C(O)C(O)=C1</t>
  </si>
  <si>
    <t>DMSO : 250 mg/mL (1178.13 mM; Need ultrasonic)</t>
  </si>
  <si>
    <t>62869</t>
  </si>
  <si>
    <t>https://www.medchemexpress.com/propyl-gallate.html</t>
  </si>
  <si>
    <t>G7</t>
  </si>
  <si>
    <t>HY-W018791</t>
  </si>
  <si>
    <t>Bifendate</t>
  </si>
  <si>
    <t>DDB</t>
  </si>
  <si>
    <t>73536-69-3</t>
  </si>
  <si>
    <t>418.35</t>
  </si>
  <si>
    <t>HBV</t>
  </si>
  <si>
    <t>Bifendate (DDB) is a synthetic intermediate of Schisandrin C with anti-HBV efficacy in research of chronic hepatitis B[1].</t>
  </si>
  <si>
    <t>C20H18O10</t>
  </si>
  <si>
    <t>C2=C(OC)C1=C(OCO1)C(=C2C(OC)=O)C3=C(C=C(OC)C4=C3OCO4)C(OC)=O</t>
  </si>
  <si>
    <t>DMSO : 50 mg/mL (119.52 mM; Need ultrasonic); H2O : &lt; 0.1 mg/mL (insoluble)</t>
  </si>
  <si>
    <t>27709</t>
  </si>
  <si>
    <t>https://www.medchemexpress.com/bifendate.html</t>
  </si>
  <si>
    <t>G8</t>
  </si>
  <si>
    <t>HY-W009724</t>
  </si>
  <si>
    <t>2-Aminoethyl diphenylborinate</t>
  </si>
  <si>
    <t>2-APB</t>
  </si>
  <si>
    <t>524-95-8</t>
  </si>
  <si>
    <t>225.09</t>
  </si>
  <si>
    <t>Calcium Channel; TRP Channel</t>
  </si>
  <si>
    <t>2-Aminoethyl diphenylborinate (2-APB) is a cell-permeable inhibitor of IP3R. 2-Aminoethyl diphenylborinate also inhibits the store-operated Ca2+ (SOC) channel and activates some TRP channels (V1, V2 and V3)[1][2][3].</t>
  </si>
  <si>
    <t>C14H16BNO</t>
  </si>
  <si>
    <t>NCCOB(C1=CC=CC=C1)C2=CC=CC=C2</t>
  </si>
  <si>
    <t>DMSO : 250 mg/mL (1110.67 mM; Need ultrasonic)</t>
  </si>
  <si>
    <t>58548</t>
  </si>
  <si>
    <t>https://www.medchemexpress.com/2-aminoethyl-diphenylborinate.html</t>
  </si>
  <si>
    <t>G9</t>
  </si>
  <si>
    <t>HY-A0016</t>
  </si>
  <si>
    <t>Dronedarone</t>
  </si>
  <si>
    <t>SR 33589</t>
  </si>
  <si>
    <t>141626-36-0</t>
  </si>
  <si>
    <t>556.76</t>
  </si>
  <si>
    <t>Adrenergic Receptor; Autophagy; Calcium Channel; Cytochrome P450; mAChR; Sodium Channel</t>
  </si>
  <si>
    <t>Dronedarone (SR 33589), a derivative of amiodarone (HY-14187), is a class III antiarrhythmic agent for the study of atrial fibrillation (AF) and atrial flutter. Dronedarone is a potent blocker of multiple ion currents, including potassium current, sodium current, and L-type calcium current, and exhibits antiadrenergic effects by noncompetitive binding to β-adrenergic receptors. Dronedarone is a substrate for and a moderate inhibitor of CYP3A4[1].</t>
  </si>
  <si>
    <t>C31H44N2O5S</t>
  </si>
  <si>
    <t>CCCCC1=C(C2=C(C=CC(NS(C)(=O)=O)=C2)O1)C(C3=CC=C(C=C3)OCCCN(CCCC)CCCC)=O</t>
  </si>
  <si>
    <t>H2O : &lt; 0.1 mg/mL (insoluble); DMSO : ≥ 100 mg/mL (179.61 mM)</t>
  </si>
  <si>
    <t>02932</t>
  </si>
  <si>
    <t>https://www.medchemexpress.com/Dronedarone.html</t>
  </si>
  <si>
    <t>Autophagy; GPCR/G Protein; Membrane Transporter/Ion Channel; Metabolic Enzyme/Protease; Neuronal Signaling</t>
  </si>
  <si>
    <t>G10</t>
  </si>
  <si>
    <t>HY-P0002A</t>
  </si>
  <si>
    <t>Protirelin (Acetate)</t>
  </si>
  <si>
    <t>TRF Acetate; TRH Acetate; TSH-RF Acetate</t>
  </si>
  <si>
    <t>120876-23-5</t>
  </si>
  <si>
    <t>452.46</t>
  </si>
  <si>
    <t>Thyroid Hormone Receptor</t>
  </si>
  <si>
    <t>Acetate</t>
  </si>
  <si>
    <t>Protirelin Acetate is a highly conserved neuropeptide that exerts the hormonal control of thyroid-stimulating hormone (TSH) levels as well as neuromodulatory functions.</t>
  </si>
  <si>
    <t>C16H22N6O4.3/2C2H4O2</t>
  </si>
  <si>
    <t>O=C(N)[C@H]1N(C([C@H](CC2=CNC=N2)NC([C@H](CC3)NC3=O)=O)=O)CCC1.[1.5 CH3COOH]</t>
  </si>
  <si>
    <t>H2O : 50 mg/mL (110.51 mM; Need ultrasonic)</t>
  </si>
  <si>
    <t>20924</t>
  </si>
  <si>
    <t>https://www.medchemexpress.com/Protirelin-Acetate.html</t>
  </si>
  <si>
    <t>Endocrinology; Inflammation/Immunology</t>
  </si>
  <si>
    <t>G11</t>
  </si>
  <si>
    <t>HY-N6670</t>
  </si>
  <si>
    <t>Cefotetan</t>
  </si>
  <si>
    <t>69712-56-7</t>
  </si>
  <si>
    <t>575.62</t>
  </si>
  <si>
    <t>Cefotetan is a semisynthetic cephamycin antibiotic that exerts its bactericidal effects by inhibition of cell-wall synthesis[1].</t>
  </si>
  <si>
    <t>C17H17N7O8S4</t>
  </si>
  <si>
    <t>O=C(C(N12)=C(CSC3=NN=NN3C)CS[C@]2([H])[C@](OC)(NC(C(S/4)SC4=C(C(O)=O)/C(N)=O)=O)C1=O)O</t>
  </si>
  <si>
    <t>DMSO : 250 mg/mL (434.31 mM; Need ultrasonic)</t>
  </si>
  <si>
    <t>63587</t>
  </si>
  <si>
    <t>https://www.medchemexpress.com/cefotetan.html</t>
  </si>
  <si>
    <t>H2</t>
  </si>
  <si>
    <t>HY-B0990</t>
  </si>
  <si>
    <t>Thiostrepton</t>
  </si>
  <si>
    <t>1393-48-2</t>
  </si>
  <si>
    <t>1664.89</t>
  </si>
  <si>
    <t>Thiostrepton is a thiazole antibiotic which selectively inhibits FOXM1.  FOXM1 binds to YAP/TEAD complex.  YAP/TEAD/FOXM1 complex binding at regulatory regions of genes governing cell cycle may impact cell proliferation[1].</t>
  </si>
  <si>
    <t>C72H85N19O18S5</t>
  </si>
  <si>
    <t>O=C([C@@H](NC(C(NC([C@@H](NC(C(NC(C=C1)C2([H])O)[C@@H](C)CC)=O)C)=O)=C)=O)C)N[C@](C3=NC(C(NC(C(N/C(C4=N[C@]5([H])CS4)=C\C)=O)[C@H](O)C)=O)=CS3)(CCC(C6=NC(C(NC(C(NC(C(N)=O)=C)=O)=C)=O)=CS6)=N7)[C@@]7([H])C8=CSC([C@@]([C@H](OC(C9=CC([C@@H](O)C)=C1C2=N9)=O)C)([H])NC(C%10=CSC([C@](NC5=O)([H])[C@](C)(O)[C@H](O)C)=N%10)=O)=N8</t>
  </si>
  <si>
    <t>DMSO : ≥ 100 mg/mL (60.06 mM); H2O : &lt; 0.1 mg/mL (insoluble)</t>
  </si>
  <si>
    <t>56709</t>
  </si>
  <si>
    <t>https://www.medchemexpress.com/Thiostrepton.html</t>
  </si>
  <si>
    <t>H3</t>
  </si>
  <si>
    <t>HY-13803C</t>
  </si>
  <si>
    <t>Tazemetostat (hydrobromide)</t>
  </si>
  <si>
    <t>EPZ-6438 (hydrobromide); E-7438 (hydrobromide)</t>
  </si>
  <si>
    <t>1467052-75-0</t>
  </si>
  <si>
    <t>653.65</t>
  </si>
  <si>
    <t>Histone Methyltransferase</t>
  </si>
  <si>
    <t>Hydrobromide</t>
  </si>
  <si>
    <t>Tazemetostat hydrobromide (EPZ-6438 hydrobromide) is a potent, selective and orally available EZH2 inhibitor. Tazemetostat hydrobromide inhibits the activity of human polycomb repressive complex 2 (PRC2)-containing wild-type EZH2 with a Ki value of 2.5 nM. Tazemetostat hydrobromide inhibits EZH2 with IC50s of 11 and 16 nM in peptide assay and nucleosome assay, respectively. Tazemetostat hydrobromide inhibits Rat EZH2 with an IC50 of 4 nM. Tazemetostat hydrobromide also inhibits EZH1 with an IC50 of 392 nM.</t>
  </si>
  <si>
    <t>C34H45BrN4O4</t>
  </si>
  <si>
    <t>O=C(C1=CC(C2=CC=C(CN3CCOCC3)C=C2)=CC(N(CC)C4CCOCC4)=C1C)NCC5=C(C)C=C(C)NC5=O.[H]Br</t>
  </si>
  <si>
    <t>DMSO : 100 mg/mL (152.99 mM; Need ultrasonic)</t>
  </si>
  <si>
    <t>45659</t>
  </si>
  <si>
    <t>https://www.medchemexpress.com/tazemetostat-hydrobromide.html</t>
  </si>
  <si>
    <t>Epigenetics</t>
  </si>
  <si>
    <t>H4</t>
  </si>
  <si>
    <t>HY-N0163</t>
  </si>
  <si>
    <t>Magnolol</t>
  </si>
  <si>
    <t>528-43-8</t>
  </si>
  <si>
    <t>266.33</t>
  </si>
  <si>
    <t>Autophagy; Bacterial; PPAR; RAR/RXR</t>
  </si>
  <si>
    <t>Magnolol, a natural lignan isolated from the stem bark of Magnolia officinalis, is a dual agonist of both RXRα and PPARγ, with EC50 values of 10.4 μM and 17.7 μM, respectively.</t>
  </si>
  <si>
    <t>C18H18O2</t>
  </si>
  <si>
    <t>OC1=CC=C(CC=C)C=C1C2=CC(CC=C)=CC=C2O</t>
  </si>
  <si>
    <t>DMSO : 100 mg/mL (375.47 mM; Need ultrasonic)</t>
  </si>
  <si>
    <t>18215</t>
  </si>
  <si>
    <t>https://www.medchemexpress.com/Magnolol.html</t>
  </si>
  <si>
    <t>Anti-infection; Autophagy; Cell Cycle/DNA Damage; Metabolic Enzyme/Protease</t>
  </si>
  <si>
    <t>Cancer; Inflammation/Immunology; Neurological Disease; Cardiovascular Disease</t>
  </si>
  <si>
    <t>H5</t>
  </si>
  <si>
    <t>HY-B0780</t>
  </si>
  <si>
    <t>Fimasartan</t>
  </si>
  <si>
    <t>BR-A-657</t>
  </si>
  <si>
    <t>247257-48-3</t>
  </si>
  <si>
    <t>501.65</t>
  </si>
  <si>
    <t>Angiotensin Receptor; Apoptosis</t>
  </si>
  <si>
    <t>Fimasartan(BR-A-657) is a non-peptide angiotensin II receptor antagonist used for the treatment of hypertension and heart failure.
IC50 value:
Target: AT1 receptor antagonist
in vitro: Fimasartan suppressed the expressions of inducible nitric oxide synthase (iNOS) by down-regulating its transcription, and subsequently inhibited the productions of nitric oxide (NO). In addition, fimasartan attenuated LPS-induced transcriptional and DNA-binding activities of nuclear factor-kappa B (NF-κB) and activator protein-1 (AP-1) [1]. BR-A-657 displaced [125I][Sar1
-Ile8]angiotensin II (Ang II) from its specific binding sites to AT1 subtype receptors in membrane fractions of HEK-293 cells with an IC50 of 0.16 nM [2]. 
in vivo: After oral administration of 240 mg fimasartan, the mean area under the plasma concentration-time curve from time zero to infinity was 2899.0 ng/ml/h in the older, which was significantly greater than in young subjects (1767.4 ng/ml/h; p = 0.03) [3]. Compared with atorvastatin alone, coadministration of fimasartan and atorvastatin increased the atorvastatin acid mean (95% confidence interval) maximum concentration (Cmax,ss) by 1.89-fold (1.49-2.39) and the area under the concentration curve (AUCτ,ss) by 1.19-fold (0.96-1.48). Fimasartan also increased the mean 2-hydroxy atorvastatin acid Cmax,ss and AUCτ,ss by 2.45-fold (1.80-3.35) and 1.42-fold (1.09-1.85), respectively [4].</t>
  </si>
  <si>
    <t>C27H31N7OS</t>
  </si>
  <si>
    <t>O=C1N(C(CCCC)=NC(C)=C1CC(N(C)C)=S)CC2=CC=C(C3=C(C4=NN=NN4)C=CC=C3)C=C2</t>
  </si>
  <si>
    <t>DMSO : ≥ 49 mg/mL (97.68 mM)</t>
  </si>
  <si>
    <t>16507</t>
  </si>
  <si>
    <t>https://www.medchemexpress.com/Fimasartan.html</t>
  </si>
  <si>
    <t>Apoptosis; GPCR/G Protein</t>
  </si>
  <si>
    <t>H6</t>
  </si>
  <si>
    <t>HY-B1019</t>
  </si>
  <si>
    <t>Sulpiride</t>
  </si>
  <si>
    <t>15676-16-1</t>
  </si>
  <si>
    <t>341.43</t>
  </si>
  <si>
    <t>Sulpiride is a D2 receptor a antagonist, an atypical antipsychotic drug of the benzamide class, used mainly in the treatment of psychosis associated with schizophrenia and major depressive disorder, and sometimes used in low dosage to treat anxiety and mild depression.</t>
  </si>
  <si>
    <t>C15H23N3O4S</t>
  </si>
  <si>
    <t>O=C(NCC1N(CC)CCC1)C2=CC(S(=O)(N)=O)=CC=C2OC</t>
  </si>
  <si>
    <t>DMSO : 100 mg/mL (292.89 mM; Need ultrasonic)</t>
  </si>
  <si>
    <t>17274</t>
  </si>
  <si>
    <t>https://www.medchemexpress.com/Sulpiride.html</t>
  </si>
  <si>
    <t>H7</t>
  </si>
  <si>
    <t>HY-B2156</t>
  </si>
  <si>
    <t>Menaquinone-4</t>
  </si>
  <si>
    <t>Vitamin K2(MK-4); Menaquinone K4</t>
  </si>
  <si>
    <t>863-61-6</t>
  </si>
  <si>
    <t>444.65</t>
  </si>
  <si>
    <t>Menaquinone-4 is a vitamin K, used as a hemostatic agent, and also a adjunctive therapy for the pain of osteoporosis.</t>
  </si>
  <si>
    <t>C31H40O2</t>
  </si>
  <si>
    <t>O=C1C(C)=C(C/C=C(C)/CC/C=C(C)/CC/C=C(C)/CC/C=C(C)\C)C(C2=C1C=CC=C2)=O</t>
  </si>
  <si>
    <t>H2O : &lt; 0.1 mg/mL (insoluble); DMSO : 20.83 mg/mL (46.85 mM; Need ultrasonic)</t>
  </si>
  <si>
    <t>40387</t>
  </si>
  <si>
    <t>https://www.medchemexpress.com/Menaquinone-4.html</t>
  </si>
  <si>
    <t>H8</t>
  </si>
  <si>
    <t>HY-A0012</t>
  </si>
  <si>
    <t>Darifenacin (hydrobromide)</t>
  </si>
  <si>
    <t>UK-88525 (hydrobromide)</t>
  </si>
  <si>
    <t>133099-07-7</t>
  </si>
  <si>
    <t>507.46</t>
  </si>
  <si>
    <t>Darifenacin hydrobromide (UK-88525 hydrobromide) is a selective M3 muscarinic receptor antagonist with pKi of 8.9.
IC50 value: 8.9 (pKi) [1]
Target: M3 receptor
in vitro: Darifenacin exerts non-parallel rightward displacement of the agonist curve and also significant depression of the maximum response (+)-cis-Dioxolane produced concentration-dependent contraction of the isolated bladder of rat [1]. Darifenacin produces a concentration dependent increase in R123 (P-gp probe) accumulation in MDCK cells. Darifenacin stimulates ATPase activity in P-gp membrane in a clear concentration dependent response manner with an estimated ED50 value of 1.6 μM. Darifenacin (100 nM) shows a significantly greater permeability for darifenacin in the basolateral to apical direction resulting in an efflux ratio in BBMEC monolayers of approximately 2.6 [2].
in vivo: Darifenacin produces dose-dependent inhibition of amplitude of volume-induced bladder contractions(VIBCAMP), producing 35% inhibition at dose of 283.3 nmol/kg and maximal inhibition of approximately 50–55% [1]. Darifenacin (0.1 mg/kg i.v.) reduces bladder afferent activity in both Aδ and C fibers in female Sprague-Dawley rats, the decrease in afferent spikes in C fibers may be more pronounced than that in Aδ fibers [3].</t>
  </si>
  <si>
    <t>C28H31BrN2O2</t>
  </si>
  <si>
    <t>O=C(C(C1=CC=CC=C1)([C@@H]2CCN(CCC3=CC4=C(OCC4)C=C3)C2)C5=CC=CC=C5)N.Br</t>
  </si>
  <si>
    <t>DMSO : 33.33 mg/mL (65.68 mM; Need ultrasonic); H2O : &lt; 0.1 mg/mL (insoluble)</t>
  </si>
  <si>
    <t>01219</t>
  </si>
  <si>
    <t>https://www.medchemexpress.com/Darifenacin-hydrobromide.html</t>
  </si>
  <si>
    <t>Neurological Disease; Cancer</t>
  </si>
  <si>
    <t>H9</t>
  </si>
  <si>
    <t>HY-B0753</t>
  </si>
  <si>
    <t>Gliclazide</t>
  </si>
  <si>
    <t>S1702; SE1702</t>
  </si>
  <si>
    <t>21187-98-4</t>
  </si>
  <si>
    <t>323.41</t>
  </si>
  <si>
    <t>Potassium Channel</t>
  </si>
  <si>
    <t>Gliclazide (S1702) is a whole-cell beta-cell ATP-sensitive potassium currents blocker with an IC50 of 184 nM. Gliclazide is used as an antidiabetic[1].</t>
  </si>
  <si>
    <t>C15H21N3O3S</t>
  </si>
  <si>
    <t>O=S(C1=CC=C(C)C=C1)(NC(NN2CC3C(CCC3)C2)=O)=O</t>
  </si>
  <si>
    <t>DMSO : ≥ 100 mg/mL (309.21 mM); H2O : &lt; 0.1 mg/mL (insoluble)</t>
  </si>
  <si>
    <t>16579</t>
  </si>
  <si>
    <t>https://www.medchemexpress.com/gliclazide.html</t>
  </si>
  <si>
    <t>H10</t>
  </si>
  <si>
    <t>HY-B1542A</t>
  </si>
  <si>
    <t>Benactyzine hydrochloride</t>
  </si>
  <si>
    <t>57-37-4</t>
  </si>
  <si>
    <t>363.88</t>
  </si>
  <si>
    <t>AChE</t>
  </si>
  <si>
    <t>Benactyzine hydrochloride is a butyrylcholinesterase (BChE) inhibitor with a Ki of 0.010 mM.</t>
  </si>
  <si>
    <t>C20H26ClNO3</t>
  </si>
  <si>
    <t>O=C(OCCN(CC)CC)C(C1=CC=CC=C1)(O)C2=CC=CC=C2.[H]Cl</t>
  </si>
  <si>
    <t>DMSO : 150 mg/mL (412.22 mM; Need ultrasonic and warming)</t>
  </si>
  <si>
    <t>27242</t>
  </si>
  <si>
    <t>https://www.medchemexpress.com/Benactyzine_hydrochloride.html</t>
  </si>
  <si>
    <t>Neuronal Signaling</t>
  </si>
  <si>
    <t>H11</t>
  </si>
  <si>
    <t>HY-B1236</t>
  </si>
  <si>
    <t>Sulfacarbamide</t>
  </si>
  <si>
    <t>547-44-4</t>
  </si>
  <si>
    <t>215.23</t>
  </si>
  <si>
    <t>Sulfacarbamide is a blood sugar-lowering drug, also acting on the vegetative nervous system.</t>
  </si>
  <si>
    <t>C7H9N3O3S</t>
  </si>
  <si>
    <t>O=S(C1=CC=C(N)C=C1)(NC(N)=O)=O</t>
  </si>
  <si>
    <t>DMSO : ≥ 28 mg/mL (130.09 mM)</t>
  </si>
  <si>
    <t>23862</t>
  </si>
  <si>
    <t>https://www.medchemexpress.com/Sulfacarbamide.html</t>
  </si>
  <si>
    <t>11969</t>
  </si>
  <si>
    <t>HY-N1913</t>
  </si>
  <si>
    <t>Danshensu</t>
  </si>
  <si>
    <t>Dan shen suan A; Salvianic acid A</t>
  </si>
  <si>
    <t>76822-21-4</t>
  </si>
  <si>
    <t>Apoptosis; Autophagy; Keap1-Nrf2</t>
  </si>
  <si>
    <t>Danshensu, an active ingredient of?Salvia miltiorrhiza, shows wide cardiovascular benefit by activating Nrf2 signaling pathway.</t>
  </si>
  <si>
    <t>OC1=C(O)C=CC(C[C@@H](O)C(O)=O)=C1</t>
  </si>
  <si>
    <t>H2O : 5 mg/mL (25.23 mM; Need ultrasonic); DMSO : &lt; 1 mg/mL (insoluble or slightly soluble)</t>
  </si>
  <si>
    <t>20639</t>
  </si>
  <si>
    <t>https://www.medchemexpress.com/Danshensu.html</t>
  </si>
  <si>
    <t>Apoptosis; Autophagy; NF-κB</t>
  </si>
  <si>
    <t>Cardiovascular Disease; Cancer</t>
  </si>
  <si>
    <t>HY-90006</t>
  </si>
  <si>
    <t>5-Fluorouracil</t>
  </si>
  <si>
    <t>5-FU</t>
  </si>
  <si>
    <t>51-21-8</t>
  </si>
  <si>
    <t>130.08</t>
  </si>
  <si>
    <t>Apoptosis; Endogenous Metabolite; HIV; Nucleoside Antimetabolite/Analog</t>
  </si>
  <si>
    <t>5-Fluorouracil (5-FU) is an analogue of uracil and a potent antitumor agent. 5-Fluorouracil affects pyrimidine synthesis by inhibiting thymidylate synthetase thus depleting intracellular dTTP pools. 5-Fluorouracil induces apoptosis and can be used as a chemical sensitizer[1][2]. 5-Fluorouracil also inhibits HIV[3].</t>
  </si>
  <si>
    <t>C4H3FN2O2</t>
  </si>
  <si>
    <t>O=C(N1)NC=C(F)C1=O</t>
  </si>
  <si>
    <t>DMSO : 15 mg/mL (115.31 mM; Need ultrasonic and warming); H2O : 16.67 mg/mL (128.15 mM; Need ultrasonic)</t>
  </si>
  <si>
    <t>22009</t>
  </si>
  <si>
    <t>https://www.medchemexpress.com/5-Fluorouracil.html</t>
  </si>
  <si>
    <t>Anti-infection; Apoptosis; Cell Cycle/DNA Damage; Metabolic Enzyme/Protease</t>
  </si>
  <si>
    <t>HY-A0003B</t>
  </si>
  <si>
    <t>Lenalidomide (hemihydrate)</t>
  </si>
  <si>
    <t>CC-5013 hemihydrate</t>
  </si>
  <si>
    <t>847871-99-2</t>
  </si>
  <si>
    <t>268.27</t>
  </si>
  <si>
    <t>Apoptosis; Ligand for E3 Ligase</t>
  </si>
  <si>
    <t>Lenalidomide hemihydrate (CC-5013 hemihydrate) is a derivative of Thalidomide and an orally active immunomodulator. Lenalidomide hemihydrate (CC-5013 hemihydrate) is a ligand of ubiquitin E3 ligase cereblon (CRBN), and it causes selective ubiquitination and degradation of two lymphoid transcription factors, IKZF1 and IKZF3, by the CRBN-CRL4 ubiquitin ligase. Lenalidomide hemihydrate (CC-5013 hemihydrate) specifically inhibits growth of mature B-cell lymphomas, including multiple myeloma, and induces IL-2 release from T cells[1][2].</t>
  </si>
  <si>
    <t>C13H14N3O3.5</t>
  </si>
  <si>
    <t>O=C1N(C2C(NC(CC2)=O)=O)CC3=C(N)C=CC=C31.[0.5 H2O]</t>
  </si>
  <si>
    <t>H2O : &lt; 0.1 mg/mL (insoluble); DMSO : 50 mg/mL (186.38 mM; Need ultrasonic)</t>
  </si>
  <si>
    <t>11054</t>
  </si>
  <si>
    <t>https://www.medchemexpress.com/Lenalidomide-hemihydrate.html</t>
  </si>
  <si>
    <t>Apoptosis; PROTAC</t>
  </si>
  <si>
    <t>HY-B1030</t>
  </si>
  <si>
    <t>Lanatoside C</t>
  </si>
  <si>
    <t>17575-22-3</t>
  </si>
  <si>
    <t>985.12</t>
  </si>
  <si>
    <t>Autophagy; Enterovirus</t>
  </si>
  <si>
    <t>Lanatoside C is a cardiac glycoside, can be used in the treatment of congestive heart failure and cardiac arrhythmia.Lanatoside C has an IC50 of 0.19 μM for dengue virus infection in HuH-7 cells. Lanatoside C can effectively inhibit all four serotypes of dengue virus, flavivirus Kunjin, alphavirus Chikungunya, Sindbis virus and the human enterovirus 71[1][2].</t>
  </si>
  <si>
    <t>C49H76O20</t>
  </si>
  <si>
    <t>O[C@]([C@@](CC[C@@]1([H])[C@@]2(CC[C@H](O[C@@](O[C@H](C)[C@H]3O[C@@](O[C@H](C)[C@H]4O[C@@](O[C@H](C)[C@H]5O[C@]([C@@H]([C@@H](O)[C@@H]6O)O)([H])O[C@@H]6CO)([H])C[C@@H]5OC(C)=O)([H])C[C@@H]4O)([H])C[C@@H]3O)C1)C)([H])[C@]2([H])C[C@H]7O)(CC[C@@H]8C(CO9)=CC9=O)[C@]78C</t>
  </si>
  <si>
    <t>Ethanol : 2 mg/mL (2.03 mM; Need ultrasonic); DMSO : 50 mg/mL (50.76 mM; Need ultrasonic)</t>
  </si>
  <si>
    <t>22137</t>
  </si>
  <si>
    <t>https://www.medchemexpress.com/Lanatoside-C.html</t>
  </si>
  <si>
    <t>HY-B0891</t>
  </si>
  <si>
    <t>17-Hydroxyprogesterone</t>
  </si>
  <si>
    <t>17α-Hydroxyprogesterone; 17-OHP</t>
  </si>
  <si>
    <t>68-96-2</t>
  </si>
  <si>
    <t>330.46</t>
  </si>
  <si>
    <t>Endogenous Metabolite; Progesterone Receptor</t>
  </si>
  <si>
    <t>17-Hydroxyprogesterone (17-OHP) is an endogenous progestogen as well as chemical intermediate in the biosynthesis of other steroid hormones, including the corticosteroids and the androgens and the estrogens.</t>
  </si>
  <si>
    <t>C21H30O3</t>
  </si>
  <si>
    <t>CC([C@@]1(O)CC[C@@]2([H])[C@]3([H])CCC4=CC(CC[C@]4(C)[C@@]3([H])CC[C@]12C)=O)=O</t>
  </si>
  <si>
    <t>DMSO : 50 mg/mL (151.30 mM; Need ultrasonic); H2O : &lt; 0.1 mg/mL (insoluble)</t>
  </si>
  <si>
    <t>17150</t>
  </si>
  <si>
    <t>https://www.medchemexpress.com/17-Hydroxyprogesterone.html</t>
  </si>
  <si>
    <t>Metabolic Enzyme/Protease; Others</t>
  </si>
  <si>
    <t>HY-B0439</t>
  </si>
  <si>
    <t>Sulfadoxine</t>
  </si>
  <si>
    <t>Sulphadoxine</t>
  </si>
  <si>
    <t>2447-57-6</t>
  </si>
  <si>
    <t>310.33</t>
  </si>
  <si>
    <t>Antibiotic; HIV; Parasite</t>
  </si>
  <si>
    <t>Sulfadoxine(Sulphadoxine) is a long acting sulfonamide that is used, usually in combination with other drugs, for respiratory, urinary tract and malarial infections. Sulfadoxine inhibits HIV replication in peripheral blood mononuclear cells.</t>
  </si>
  <si>
    <t>C12H14N4O4S</t>
  </si>
  <si>
    <t>O=S(NC1=NC=NC(OC)=C1OC)(C2=CC=C(N)C=C2)=O</t>
  </si>
  <si>
    <t>DMSO : ≥ 100 mg/mL (322.24 mM); H2O : &lt; 0.1 mg/mL (insoluble)</t>
  </si>
  <si>
    <t>15059</t>
  </si>
  <si>
    <t>https://www.medchemexpress.com/Sulfadoxine.html</t>
  </si>
  <si>
    <t>HY-B0467A</t>
  </si>
  <si>
    <t>Amoxicillin</t>
  </si>
  <si>
    <t>Amoxycillin</t>
  </si>
  <si>
    <t>26787-78-0</t>
  </si>
  <si>
    <t>365.40</t>
  </si>
  <si>
    <t>Amoxicillin is an antibiotic with good oral absorption and broad spectrum antimicrobial activity[1][2].</t>
  </si>
  <si>
    <t>C16H19N3O5S</t>
  </si>
  <si>
    <t>OC([C@@H]1N(C2=O)[C@]([C@@H]2NC([C@@H](C3=CC=C(O)C=C3)N)=O)([H])SC1(C)C)=O</t>
  </si>
  <si>
    <t>DMSO : 100 mg/mL (273.67 mM; Need ultrasonic); H2O : 2 mg/mL (5.47 mM; Need ultrasonic)</t>
  </si>
  <si>
    <t>33616</t>
  </si>
  <si>
    <t>https://www.medchemexpress.com/amoxicillin.html</t>
  </si>
  <si>
    <t>HY-B1218</t>
  </si>
  <si>
    <t>Sulfaphenazole</t>
  </si>
  <si>
    <t>526-08-9</t>
  </si>
  <si>
    <t>314.36</t>
  </si>
  <si>
    <t>Sulfaphenazole is a specific inhibitor of CYP2C9 which blocks atherogenic and pro-inflammatory effects of linoleic acid (increase in oxidative stress and activation of AP-1) mediated by CYP2C9. Acts as an antibacterial and antimicrobial.</t>
  </si>
  <si>
    <t>C15H14N4O2S</t>
  </si>
  <si>
    <t>O=S(C1=CC=C(N)C=C1)(NC2=CC=NN2C3=CC=CC=C3)=O</t>
  </si>
  <si>
    <t>DMSO : ≥ 100 mg/mL (318.11 mM)</t>
  </si>
  <si>
    <t>61554</t>
  </si>
  <si>
    <t>https://www.medchemexpress.com/Sulfaphenazole.html</t>
  </si>
  <si>
    <t>HY-N0474</t>
  </si>
  <si>
    <t>Tyrosol</t>
  </si>
  <si>
    <t>501-94-0</t>
  </si>
  <si>
    <t>138.16</t>
  </si>
  <si>
    <t>Endogenous Metabolite; NF-κB</t>
  </si>
  <si>
    <t>Tyrosol is a derivative of phenethyl alcohol. Tyrosol attenuates pro-inflammatory cytokines from cultured astrocytes and NF-κB activation. Anti-oxidative and anti-inflammatory effects[1].</t>
  </si>
  <si>
    <t>C8H10O2</t>
  </si>
  <si>
    <t>OCCC1=CC=C(O)C=C1</t>
  </si>
  <si>
    <t>DMSO : ≥ 100 mg/mL (723.80 mM)</t>
  </si>
  <si>
    <t>44034</t>
  </si>
  <si>
    <t>https://www.medchemexpress.com/Tyrosol.html</t>
  </si>
  <si>
    <t>Metabolic Enzyme/Protease; NF-κB</t>
  </si>
  <si>
    <t>HY-15258</t>
  </si>
  <si>
    <t>Lesinurad</t>
  </si>
  <si>
    <t>RDEA594</t>
  </si>
  <si>
    <t>878672-00-5</t>
  </si>
  <si>
    <t>404.28</t>
  </si>
  <si>
    <t>URAT1</t>
  </si>
  <si>
    <t>Lesinurad is a URAT1 and OAT inhibitor, is determined to be a substrate for the kidney transporters OAT1 and OAT3 with Km values of 0.85 and 2 μM, respectively.</t>
  </si>
  <si>
    <t>C17H14BrN3O2S</t>
  </si>
  <si>
    <t>BrC1=NN=C(SCC(O)=O)N1C2=C3C(C=CC=C3)=C(C4CC4)C=C2</t>
  </si>
  <si>
    <t>DMSO : ≥ 100 mg/mL (247.35 mM)</t>
  </si>
  <si>
    <t>28938</t>
  </si>
  <si>
    <t>https://www.medchemexpress.com/Lesinurad.html</t>
  </si>
  <si>
    <t>HY-B1013</t>
  </si>
  <si>
    <t>Flurandrenolide</t>
  </si>
  <si>
    <t>Fludroxycortide; Flurandrenolone</t>
  </si>
  <si>
    <t>1524-88-5</t>
  </si>
  <si>
    <t>436.51</t>
  </si>
  <si>
    <t>Fludroxycortide is a synthetic topical steroid and is used as an anti-inflammatory treatment for use on skin irritations.</t>
  </si>
  <si>
    <t>C24H33FO6</t>
  </si>
  <si>
    <t>C[C@@]12[C@@]3(C(CO)=O)[C@@](OC(C)(O3)C)([H])C[C@@]1([H])[C@]4([H])C[C@H](F)C5=CC(CC[C@]5(C)[C@@]4([H])[C@@H](O)C2)=O</t>
  </si>
  <si>
    <t>44940</t>
  </si>
  <si>
    <t>https://www.medchemexpress.com/Flurandrenolide.html</t>
  </si>
  <si>
    <t>HY-B1407</t>
  </si>
  <si>
    <t>Phthalylsulfathiazole</t>
  </si>
  <si>
    <t>N4-Phthalylsulfathiazole</t>
  </si>
  <si>
    <t>85-73-4</t>
  </si>
  <si>
    <t>403.43</t>
  </si>
  <si>
    <t>Phthalylsulfathiazole is a kind of sulfonamides used as an antibacterial drug.</t>
  </si>
  <si>
    <t>C17H13N3O5S2</t>
  </si>
  <si>
    <t>O=C(O)C1=CC=CC=C1C(NC2=CC=C(S(=O)(NC3=NC=CS3)=O)C=C2)=O</t>
  </si>
  <si>
    <t>DMSO : ≥ 40 mg/mL (99.15 mM)</t>
  </si>
  <si>
    <t>17716</t>
  </si>
  <si>
    <t>https://www.medchemexpress.com/Phthalylsulfathiazole.html</t>
  </si>
  <si>
    <t>HY-B1790</t>
  </si>
  <si>
    <t>Terconazole</t>
  </si>
  <si>
    <t>R42470</t>
  </si>
  <si>
    <t>67915-31-5</t>
  </si>
  <si>
    <t>532.46</t>
  </si>
  <si>
    <t>Terconazole is a broad-spectrum antifungal medication for the treatment of vaginal yeast infection.</t>
  </si>
  <si>
    <t>C26H31Cl2N5O3</t>
  </si>
  <si>
    <t>CC(N1CCN(C2=CC=C(OC[C@@H]3O[C@@](CN4N=CN=C4)(C5=CC=C(Cl)C=C5Cl)OC3)C=C2)CC1)C</t>
  </si>
  <si>
    <t>DMSO : ≥ 30 mg/mL (56.34 mM)</t>
  </si>
  <si>
    <t>24487</t>
  </si>
  <si>
    <t>https://www.medchemexpress.com/Terconazole.html</t>
  </si>
  <si>
    <t>HY-15244</t>
  </si>
  <si>
    <t>Alpelisib</t>
  </si>
  <si>
    <t>BYL-719</t>
  </si>
  <si>
    <t>1217486-61-7</t>
  </si>
  <si>
    <t>441.47</t>
  </si>
  <si>
    <t>PI3K</t>
  </si>
  <si>
    <t>Alpelisib (BYL-719) is a potent, selective, and orally active PI3Kα inhibitor. Alpelisib (BYL-719) shows efficacy in targeting PIK3CA-mutated cancer. Alpelisib (BYL-719) also inhibits p110α/p110γ/p110δ/p110β with IC50s of 5/250/290/1200 nM, respectively. Antineoplastic activity[1][2][3].</t>
  </si>
  <si>
    <t>C19H22F3N5O2S</t>
  </si>
  <si>
    <t>CC(N=C(S1)NC(N2CCC[C@H]2C(N)=O)=O)=C1C3=CC(C(C)(C(F)(F)F)C)=NC=C3</t>
  </si>
  <si>
    <t>DMSO : ≥ 100 mg/mL (226.52 mM)</t>
  </si>
  <si>
    <t>65404</t>
  </si>
  <si>
    <t>https://www.medchemexpress.com/BYL-719.html</t>
  </si>
  <si>
    <t>PI3K/Akt/mTOR</t>
  </si>
  <si>
    <t>HY-10984</t>
  </si>
  <si>
    <t>Pomalidomide</t>
  </si>
  <si>
    <t>CC-4047</t>
  </si>
  <si>
    <t>19171-19-8</t>
  </si>
  <si>
    <t>273.24</t>
  </si>
  <si>
    <t>Pomalidomide is the third-generation immunomodulatory agent, functions through interacting with the E3 ligase cereblon and induces degradation of essential Ikaros transcription factors.</t>
  </si>
  <si>
    <t>C13H11N3O4</t>
  </si>
  <si>
    <t>O=C1N(C(C2=C1C=CC=C2N)=O)C(C(N3)=O)CCC3=O</t>
  </si>
  <si>
    <t>DMSO : ≥ 100 mg/mL (365.98 mM)</t>
  </si>
  <si>
    <t>55722</t>
  </si>
  <si>
    <t>https://www.medchemexpress.com/Pomalidomide.html</t>
  </si>
  <si>
    <t>HY-12882A</t>
  </si>
  <si>
    <t>Ifenprodil (tartrate)</t>
  </si>
  <si>
    <t>23210-58-4</t>
  </si>
  <si>
    <t>400.49</t>
  </si>
  <si>
    <t>iGluR; Potassium Channel</t>
  </si>
  <si>
    <t>Tartrate</t>
  </si>
  <si>
    <t>Ifenprodil tartrate is a typical noncompetitive NMDA receptor antagonist. Ifenprodil tartrate exerts high affinity at NR1A/NR2B receptors (IC50=0.34 μM) over 400-fold than at NR1A/NR2A receptors (IC50=146 μM)[1]. Ifenprodil tartrate inhibits GIRK (Kir3), reduces inward currents through the basal GIRK activity. Ifenprodil tartrate has the potential to be a cerebral vasodilator[2].</t>
  </si>
  <si>
    <t>C21H27NO2 . 1/2C4H6O6</t>
  </si>
  <si>
    <t>OC(C1=CC=C(O)C=C1)C(C)N(CC2)CCC2CC3=CC=CC=C3.O=C(O)[C@H](O)[C@@H](O)C(O)=O.OC(C4=CC=C(O)C=C4)C(C)N(CC5)CCC5CC6=CC=CC=C6</t>
  </si>
  <si>
    <t>DMSO : ≥ 500 mg/mL (1248.47 mM); H2O : 5 mg/mL (12.48 mM; Need ultrasonic)</t>
  </si>
  <si>
    <t>46903</t>
  </si>
  <si>
    <t>https://www.medchemexpress.com/Ifenprodil-tartrate.html</t>
  </si>
  <si>
    <t>HY-B0471</t>
  </si>
  <si>
    <t>Phenylephrine (hydrochloride)</t>
  </si>
  <si>
    <t>(R)-(-)-Phenylephrine (hydrochloride); L-Phenylephrine (hydrochloride)</t>
  </si>
  <si>
    <t>61-76-7</t>
  </si>
  <si>
    <t>203.67</t>
  </si>
  <si>
    <t>Adrenergic Receptor; Endogenous Metabolite</t>
  </si>
  <si>
    <t>(R)-(-)-Phenylephrine hydrochloride is a selective α1-adrenoceptor agonist with pKis of 5.86, 4.87 and 4.70 for α1D, α1B and α1A receptors respectively.</t>
  </si>
  <si>
    <t>C9H14ClNO2</t>
  </si>
  <si>
    <t>OC1=CC([C@@H](O)CNC)=CC=C1.Cl</t>
  </si>
  <si>
    <t>DMSO : ≥ 150 mg/mL (736.49 mM); H2O : 50 mg/mL (245.50 mM; Need ultrasonic)</t>
  </si>
  <si>
    <t>24964</t>
  </si>
  <si>
    <t>https://www.medchemexpress.com/_r_-_-_-phenylephrine-hydrochloride.html</t>
  </si>
  <si>
    <t>HY-B1022</t>
  </si>
  <si>
    <t>Dimesna</t>
  </si>
  <si>
    <t>BNP-7787</t>
  </si>
  <si>
    <t>16208-51-8</t>
  </si>
  <si>
    <t>326.34</t>
  </si>
  <si>
    <t>Dimesna is an protective agent used to decrease urotoxicity.
IC50 value:
Target:
in vitro: Dimesna modulates paclitaxel-induced hyperpolymerization of MTP in a dose-dependent manner, and mesna, an in vivo metabolite of Dimesna, protects against time-dependent cisplatin-induced inactivation of MTP. [1] Dimesna -mediated prevention or mitigation of cisplatin-induced nephrotoxicity may involve aminopeptidase N (APN) inhibition by certain Dimesna -derived esna-disulfide heteroconjugates and appears correlated to the presence of a glycinate moiety and/or an anionic group. Two general mechanisms for Dimesna -mediated nephroprotection of cisplatin-induced nephrotoxicity involving the gamma-glutamyl transpeptidase (GGT), APN and cysteine-conjugated-β-lyase (CCBL) nephrotoxigenic pathway are proposed which acting in a concerted and/or synergistic manner, and thereby prevent or mitigate cisplatin-induced renal toxicity. [2] Mesna and its dimer, Dimesna, are coadministered for mitigation of ifosfamide- and cisplatin-induced toxicities, respectively. Dimesna is selectively reduced to mesna in the kidney, producing its protective effects. In vitro screens of uptake and efflux transporters reveal renal organic anion transporters OAT1, OAT3, and OAT4 are responsible for kidney-specific uptake of Dimesna. Uptake of Dimesna by OAT1, OAT3, and OAT4 is determined to be saturable with KM of 636 μM, 390 μM and 590 μM, respectively. [3]
in vivo: Tumors of urinary bladder induced by cyclophosphamide (CP) in rats can be significantly reduced by Dimesna administration in a dose-related manner. [4]</t>
  </si>
  <si>
    <t>C4H8Na2O6S4</t>
  </si>
  <si>
    <t>O=S(CCSSCCS(=O)(O[Na])=O)(O[Na])=O</t>
  </si>
  <si>
    <t>DMSO : 68 mg/mL (208.37 mM; Need ultrasonic and warming)</t>
  </si>
  <si>
    <t>17966</t>
  </si>
  <si>
    <t>https://www.medchemexpress.com/Dimesna.html</t>
  </si>
  <si>
    <t>HY-B0877</t>
  </si>
  <si>
    <t>Halcinonide</t>
  </si>
  <si>
    <t>SQ-18566</t>
  </si>
  <si>
    <t>3093-35-4</t>
  </si>
  <si>
    <t>454.96</t>
  </si>
  <si>
    <t>Smo</t>
  </si>
  <si>
    <t>Halcinonide (SQ-18566) is a high potency corticosteroid used topically in the treatment of certain skin conditions.</t>
  </si>
  <si>
    <t>C24H32ClFO5</t>
  </si>
  <si>
    <t>C[C@@]12[C@@]3(C(CCl)=O)[C@@](OC(C)(O3)C)([H])C[C@@]1([H])[C@]4([H])CCC5=CC(CC[C@]5(C)[C@@]4(F)[C@@H](O)C2)=O</t>
  </si>
  <si>
    <t>DMSO : ≥ 48 mg/mL (105.50 mM)</t>
  </si>
  <si>
    <t>16357</t>
  </si>
  <si>
    <t>https://www.medchemexpress.com/Halcinonide.html</t>
  </si>
  <si>
    <t>Stem Cell/Wnt</t>
  </si>
  <si>
    <t>HY-B0463</t>
  </si>
  <si>
    <t>Clomiphene (citrate)</t>
  </si>
  <si>
    <t>Clomifene citrate</t>
  </si>
  <si>
    <t>50-41-9</t>
  </si>
  <si>
    <t>598.08</t>
  </si>
  <si>
    <t>Estrogen Receptor/ERR</t>
  </si>
  <si>
    <t>Citrate</t>
  </si>
  <si>
    <t>Clomiphene citrate (Clomifene citrate) is a selective estrogen receptor modulator.
Target: Estrogen Receptor/ERR
Clomifene citrate (CC) acted as an estrogen antagonist regardless of the concentration of E2 added together. In conclusion, CC acts as an estrogen agonist/antagonist via ER alpha in a coexisting estrogen concentration-dependent way whereas it acts as an estrogen antagonist via ER beta whether or not estrogen is present [1]. Clomiphene was effective in increasing pregnancy rate compared to placebo (OR 5.8, 95% CI 1.6 to 21.5) as was clomiphene plus dexamethasone treatment (OR 9.46, 95% CI 5.1 to 17.7) compared to clomiphene alone. A significant improvement in the pregnancy rate was reported for clomiphene plus combined oral contraceptives versus clomiphene alone. No evidence of a difference in effect on pregnancy rate was found with any of the other comparisons [2].</t>
  </si>
  <si>
    <t>C32H36ClNO8</t>
  </si>
  <si>
    <t>Cl/C(C1=CC=CC=C1)=C(C2=CC=CC=C2)/C3=CC=C(OCCN(CC)CC)C=C3.OC(CC(O)=O)(C(O)=O)CC(O)=O</t>
  </si>
  <si>
    <t>H2O : 1 mg/mL (1.67 mM; Need ultrasonic); DMSO : ≥ 50 mg/mL (83.60 mM)</t>
  </si>
  <si>
    <t>12851</t>
  </si>
  <si>
    <t>https://www.medchemexpress.com/clomiphene-citrate.html</t>
  </si>
  <si>
    <t>HY-B1833</t>
  </si>
  <si>
    <t>Afloqualone</t>
  </si>
  <si>
    <t>HQ-495</t>
  </si>
  <si>
    <t>56287-74-2</t>
  </si>
  <si>
    <t>283.30</t>
  </si>
  <si>
    <t>Afloqualone (HQ-495) is a GABAergic agent and has agonist activity at the β subtype of the?GABAα receptor. Afloqualone has antivertiginous and sedative effects thought to be attributable to the increased sensitivity of GABA receptors of the LVN neuron site[1].</t>
  </si>
  <si>
    <t>C16H14FN3O</t>
  </si>
  <si>
    <t>O=C1N(C2=CC=CC=C2C)C(CF)=NC3=C1C=C(N)C=C3</t>
  </si>
  <si>
    <t>DMSO : ≥ 33 mg/mL (116.48 mM)</t>
  </si>
  <si>
    <t>18417</t>
  </si>
  <si>
    <t>https://www.medchemexpress.com/Afloqualone.html</t>
  </si>
  <si>
    <t>HY-17367A</t>
  </si>
  <si>
    <t>Atazanavir (sulfate)</t>
  </si>
  <si>
    <t>BMS-232632 sulfate</t>
  </si>
  <si>
    <t>229975-97-7</t>
  </si>
  <si>
    <t>802.93</t>
  </si>
  <si>
    <t>Cytochrome P450; HIV; HIV Protease; P-glycoprotein</t>
  </si>
  <si>
    <t>Sulfate</t>
  </si>
  <si>
    <t>Atazanavir sulfate (BMS-232632 sulfate) is a highly selective HIV-1 protease inhibitor for the treatment of HIV infection, and is the first protease inhibitor approved for once-daily administration[1]. Atazanavir sulfate (BMS-232632 sulfate) is a substrate and inhibitor of CYP3A4, and an inhibitor and inducer of P-glycoprotein (P-gp)[2].</t>
  </si>
  <si>
    <t>C38H54N6O11S</t>
  </si>
  <si>
    <t>O=C(OC)N[C@@H](C(C)(C)C)C(NN(CC1=CC=C(C2=NC=CC=C2)C=C1)C[C@H](O)[C@H](CC3=CC=CC=C3)NC([C@H](C(C)(C)C)NC(OC)=O)=O)=O.O=S(O)(O)=O</t>
  </si>
  <si>
    <t>H2O : &lt; 0.1 mg/mL (insoluble); DMSO : 166 mg/mL (206.74 mM; Need ultrasonic and warming)</t>
  </si>
  <si>
    <t>60684</t>
  </si>
  <si>
    <t>https://www.medchemexpress.com/Atazanavir-sulfate.html</t>
  </si>
  <si>
    <t>Anti-infection; Membrane Transporter/Ion Channel; Metabolic Enzyme/Protease</t>
  </si>
  <si>
    <t>Cancer; Infection</t>
  </si>
  <si>
    <t>HY-B0108</t>
  </si>
  <si>
    <t>Daptomycin</t>
  </si>
  <si>
    <t>LY146032</t>
  </si>
  <si>
    <t>103060-53-3</t>
  </si>
  <si>
    <t>1620.67</t>
  </si>
  <si>
    <t>Daptomycin is a lipopeptide antibiotic with rapid in vitro bactericidal activity against gram-positive organisms.</t>
  </si>
  <si>
    <t>C72H101N17O26</t>
  </si>
  <si>
    <t>O=C(N[C@H](CC(N)=O)C(N[C@@H](CC(O)=O)C(N[C@H](C(NCC(N[C@H](C(N[C@@](C(N[C@@H](C(N[C@H]1CC(O)=O)=O)C)=O)([H])CC(O)=O)=O)CCCN)=O)=O)[C@H](OC([C@](NC([C@](NC([C@@](NC(CNC1=O)=O)([H])CO)=O)([H])[C@H](C)CC(O)=O)=O)([H])CC(C(C=CC=C2)=C2N)=O)=O)C)=O)=O)[C@@H](NC(CCCCCCCCC)=O)CC3=CNC4=CC=CC=C34</t>
  </si>
  <si>
    <t>DMSO : ≥ 100 mg/mL (61.70 mM); H2O : 100 mg/mL (61.70 mM; Need ultrasonic)</t>
  </si>
  <si>
    <t>15457</t>
  </si>
  <si>
    <t>https://www.medchemexpress.com/daptomycin.html</t>
  </si>
  <si>
    <t>HY-B1227</t>
  </si>
  <si>
    <t>Carprofen</t>
  </si>
  <si>
    <t>53716-49-7</t>
  </si>
  <si>
    <t>273.71</t>
  </si>
  <si>
    <t>Autophagy; COX; FAAH</t>
  </si>
  <si>
    <t>Carprofen is a nonsteroid anti-inflammatory agent, acts as a multi-target FAAH/COX inhibitor, with IC50s of 3.9 μM, 22.3 μM and 78.6 μM for COX-2, COX-1 and FAAH, respectively.</t>
  </si>
  <si>
    <t>C15H12ClNO2</t>
  </si>
  <si>
    <t>O=C(O)C(C)C1=CC(NC2=C3C=C(Cl)C=C2)=C3C=C1</t>
  </si>
  <si>
    <t>DMSO : 100 mg/mL (365.35 mM; Need ultrasonic)</t>
  </si>
  <si>
    <t>24545</t>
  </si>
  <si>
    <t>https://www.medchemexpress.com/Carprofen.html</t>
  </si>
  <si>
    <t>Autophagy; Immunology/Inflammation; Metabolic Enzyme/Protease; Neuronal Signaling</t>
  </si>
  <si>
    <t>HY-B0896</t>
  </si>
  <si>
    <t>Triacetin</t>
  </si>
  <si>
    <t>Glyceryl triacetate; 1,2,3-Triacetoxypropane</t>
  </si>
  <si>
    <t>102-76-1</t>
  </si>
  <si>
    <t>218.20</t>
  </si>
  <si>
    <t>Endogenous Metabolite; Fungal</t>
  </si>
  <si>
    <t>Triacetin is an artificial chemical compound, is the triester of glycerol and acetic acid, and is the second simplest fat after triformin.</t>
  </si>
  <si>
    <t>C9H14O6</t>
  </si>
  <si>
    <t>CC(OCC(OC(C)=O)COC(C)=O)=O</t>
  </si>
  <si>
    <t>DMSO : ≥ 2.3 mg/mL (10.54 mM)</t>
  </si>
  <si>
    <t>17218</t>
  </si>
  <si>
    <t>https://www.medchemexpress.com/Triacetin.html</t>
  </si>
  <si>
    <t>Anti-infection; Metabolic Enzyme/Protease</t>
  </si>
  <si>
    <t>HY-B1041</t>
  </si>
  <si>
    <t>Aminoguanidine (hydrochloride)</t>
  </si>
  <si>
    <t>Pimagedine hydrochloride; GER-11; Aminoguanidinium chloride</t>
  </si>
  <si>
    <t>1937-19-5</t>
  </si>
  <si>
    <t>110.55</t>
  </si>
  <si>
    <t>Aminoguanidine hydrochloride is a diamine oxidase and NO synthase inhibitor, reduces levels of advanced glycation end products (AGEs) through interacting with 3-deoxyglucosone,  is an investigational drug for the treatment of diabetic nephropathy.</t>
  </si>
  <si>
    <t>CH7ClN4</t>
  </si>
  <si>
    <t>NNC(N)=N.[H]Cl</t>
  </si>
  <si>
    <t>H2O : ≥ 100 mg/mL (904.57 mM); DMSO : 100 mg/mL (904.57 mM; Need ultrasonic)</t>
  </si>
  <si>
    <t>17273</t>
  </si>
  <si>
    <t>https://www.medchemexpress.com/Aminoguanidine-hydrochloride.html</t>
  </si>
  <si>
    <t>HY-B0474</t>
  </si>
  <si>
    <t>Tetracycline (hydrochloride)</t>
  </si>
  <si>
    <t>64-75-5</t>
  </si>
  <si>
    <t>480.90</t>
  </si>
  <si>
    <t>Tetracycline (hydrochloride) is a broad-spectrum antibiotic, exhibiting activity against a wide range of gram-positive and gram-negative bacteria.</t>
  </si>
  <si>
    <t>C22H25ClN2O8</t>
  </si>
  <si>
    <t>O[C@@]1(C(C(C(N)=O)=C2O)=O)[C@@]([C@@H]2N(C)C)([H])C[C@@]([C@](O)(C3=CC=C4)C)([H])C(C(C3=C4O)=O)=C1O.Cl</t>
  </si>
  <si>
    <t>DMSO : 62.5 mg/mL (129.96 mM; Need ultrasonic); H2O : 50 mg/mL (103.97 mM; Need ultrasonic)</t>
  </si>
  <si>
    <t>42443</t>
  </si>
  <si>
    <t>https://www.medchemexpress.com/Tetracycline-hydrochloride.html</t>
  </si>
  <si>
    <t>HY-N1944</t>
  </si>
  <si>
    <t>Nerolidol</t>
  </si>
  <si>
    <t>7212-44-4</t>
  </si>
  <si>
    <t>222.37</t>
  </si>
  <si>
    <t>Bacterial; Endogenous Metabolite; Fungal; Parasite</t>
  </si>
  <si>
    <t>Nerolidol is a natural membrane-active sesquiterpene, with antitumor, antibacterial, antifungal and antiparasitic activity[1].</t>
  </si>
  <si>
    <t>C15H26O</t>
  </si>
  <si>
    <t>C=CC(O)(C)CC/C=C(C)/CC/C=C(C)/C</t>
  </si>
  <si>
    <t>DMSO : 100 mg/mL (449.70 mM; Need ultrasonic)</t>
  </si>
  <si>
    <t>46116</t>
  </si>
  <si>
    <t>https://www.medchemexpress.com/nerolidol.html</t>
  </si>
  <si>
    <t>HY-13600</t>
  </si>
  <si>
    <t>Clobetasol propionate</t>
  </si>
  <si>
    <t>25122-46-7</t>
  </si>
  <si>
    <t>466.97</t>
  </si>
  <si>
    <t>Cytochrome P450</t>
  </si>
  <si>
    <t>Clobetasol propionate is a potent and selective CYP3A5 inhibitor with an IC50 of 0.206 μM. Clobetasol propionate has no inhibiting on CYP3A4 or other major CYPs. Clobetasol propionate is a corticosteroid and has the potential for psoriasis and other dermatoses research[1][2][3].</t>
  </si>
  <si>
    <t>C25H32ClFO5</t>
  </si>
  <si>
    <t>C[C@@]12[C@](C(CCl)=O)(OC(CC)=O)[C@@H](C)C[C@@]1([H])[C@]3([H])CCC4=CC(C=C[C@]4(C)[C@@]3(F)[C@@H](O)C2)=O</t>
  </si>
  <si>
    <t>DMSO : ≥ 100 mg/mL (214.15 mM)</t>
  </si>
  <si>
    <t>15251</t>
  </si>
  <si>
    <t>https://www.medchemexpress.com/Clobetasol-propionate.html</t>
  </si>
  <si>
    <t>Inflammation/Immunology; Endocrinology</t>
  </si>
  <si>
    <t>HY-Y1311</t>
  </si>
  <si>
    <t>Malic acid</t>
  </si>
  <si>
    <t>E 296; FDA 2018; Hydroxybutanedioic acid</t>
  </si>
  <si>
    <t>6915-15-7</t>
  </si>
  <si>
    <t>134.09</t>
  </si>
  <si>
    <t>Malic acid is a dicarboxylic acid that is naturally found in fruits such as apples and pears. It plays a role in many sour or tart foods.</t>
  </si>
  <si>
    <t>C4H6O5</t>
  </si>
  <si>
    <t>O=C(O)C(O)CC(O)=O</t>
  </si>
  <si>
    <t>DMSO : 100 mg/mL (745.77 mM; Need ultrasonic); H2O : 100 mg/mL (745.77 mM; Need ultrasonic)</t>
  </si>
  <si>
    <t>51751</t>
  </si>
  <si>
    <t>https://www.medchemexpress.com/Malic_acid.html</t>
  </si>
  <si>
    <t>HY-17372</t>
  </si>
  <si>
    <t>Rofecoxib</t>
  </si>
  <si>
    <t>MK 966</t>
  </si>
  <si>
    <t>162011-90-7</t>
  </si>
  <si>
    <t>Rofecoxib is a potent, specific and orally active COX-2 inhibitor, with IC50s of 26 and 18 nM for human COX-2 in human osteosarcoma cells and Chinese hamster ovary cells, with a 1000-fold selectivity for COX-2 over human COX-1 (IC50 &gt; 50 μM in U937 cells and &gt; 15 μM in Chinese hamster ovary cells).</t>
  </si>
  <si>
    <t>C17H14O4S</t>
  </si>
  <si>
    <t>O=C1OCC(C2=CC=C(S(=O)(C)=O)C=C2)=C1C3=CC=CC=C3</t>
  </si>
  <si>
    <t>DMSO : 33.33 mg/mL (106.02 mM; Need ultrasonic); H2O : &lt; 0.1 mg/mL (insoluble)</t>
  </si>
  <si>
    <t>34542</t>
  </si>
  <si>
    <t>https://www.medchemexpress.com/Rofecoxib.html</t>
  </si>
  <si>
    <t>HY-B1448</t>
  </si>
  <si>
    <t>Benidipine (hydrochloride)</t>
  </si>
  <si>
    <t>KW-3049</t>
  </si>
  <si>
    <t>91599-74-5</t>
  </si>
  <si>
    <t>542.02</t>
  </si>
  <si>
    <t>Calcium Channel</t>
  </si>
  <si>
    <t>Benidipine hydrochloride is a dihydropyridine calcium channel blocker for the treatment of high blood pressure (hypertension).</t>
  </si>
  <si>
    <t>C28H32ClN3O6</t>
  </si>
  <si>
    <t>O=C(C1=C(C)NC(C)=C(C(O[C@H]2CN(CC3=CC=CC=C3)CCC2)=O)[C@@H]1C4=CC=CC([N+]([O-])=O)=C4)OC.[H]Cl</t>
  </si>
  <si>
    <t>DMSO : 33.33 mg/mL (61.49 mM; Need ultrasonic); H2O : &lt; 0.1 mg/mL (insoluble)</t>
  </si>
  <si>
    <t>18658</t>
  </si>
  <si>
    <t>https://www.medchemexpress.com/Benidipine-hydrochloride.html</t>
  </si>
  <si>
    <t>HY-B1888B</t>
  </si>
  <si>
    <t>Bromfenac (sodium hydrate)</t>
  </si>
  <si>
    <t>Bromfenac (monosodium salt sesquihydrate)</t>
  </si>
  <si>
    <t>120638-55-3</t>
  </si>
  <si>
    <t>383.17</t>
  </si>
  <si>
    <t>Bromfenac sodium hydrate (Bromfenac monosodium salt sesquihydrate) is a potent and orally active inhibitor of COX, with IC50s of 5.56 and 7.45 nM for COX-1 and COX-2, respectively. Bromfenac sodium hydrate is a brominated non-steroidal anti-inflammatory/analgesic drug (NSAID), and it is commonly used for the research of postoperative inflammation and pain following cataract surgery, and pseudophakic cystoid macular edema (CME)[1][2].</t>
  </si>
  <si>
    <t>C15H14BrNNaO4.5</t>
  </si>
  <si>
    <t>O=C(O[Na])CC1=CC=CC(C(C2=CC=C(Br)C=C2)=O)=C1N.[1.5H2O]</t>
  </si>
  <si>
    <t>DMSO : ≥ 100 mg/mL (260.98 mM); H2O : ≥ 100 mg/mL (260.98 mM)</t>
  </si>
  <si>
    <t>21231</t>
  </si>
  <si>
    <t>https://www.medchemexpress.com/Bromfenac-sodium-hydrate.html</t>
  </si>
  <si>
    <t>HY-14650</t>
  </si>
  <si>
    <t>DHEA</t>
  </si>
  <si>
    <t>Prasterone; Dehydroisoandrosterone; Dehydroepiandrosterone</t>
  </si>
  <si>
    <t>53-43-0</t>
  </si>
  <si>
    <t>288.42</t>
  </si>
  <si>
    <t>Androgen Receptor; Endogenous Metabolite</t>
  </si>
  <si>
    <t>DHEA (Prasterone) is one of the most abundant steroid hormones. DHEA (Prasterone) mediates its action via multiple signaling pathways involving specific membrane receptors and via transformation into androgen and estrogen derivatives (e.g., androgens, estrogens, 7α and 7β DHEA, and 7α and 7β epiandrosterone derivatives) acting through their specific receptors.</t>
  </si>
  <si>
    <t>C19H28O2</t>
  </si>
  <si>
    <t>O=C1CC[C@@]2([H])[C@]3([H])CC=C4C[C@@H](O)CC[C@]4(C)[C@@]3([H])CC[C@@]21C</t>
  </si>
  <si>
    <t>Ethanol : 50 mg/mL (173.36 mM; Need ultrasonic); H2O : &lt; 0.1 mg/mL (insoluble); DMSO : 50 mg/mL (173.36 mM; Need ultrasonic)</t>
  </si>
  <si>
    <t>09520</t>
  </si>
  <si>
    <t>https://www.medchemexpress.com/DHEA.html</t>
  </si>
  <si>
    <t>Endocrinology; Cancer</t>
  </si>
  <si>
    <t>HY-14803</t>
  </si>
  <si>
    <t>Tasimelteon</t>
  </si>
  <si>
    <t>BMS-214778; VEC-162</t>
  </si>
  <si>
    <t>609799-22-6</t>
  </si>
  <si>
    <t>245.32</t>
  </si>
  <si>
    <t>Melatonin Receptor</t>
  </si>
  <si>
    <t>Tasimelteon (BMS-214778) is an orally active and selective dual melatonin receptor agonist (DMRA). Tasimelteon has 2.1-4.4 times greater affinity for the MT2 receptor than for the MT1 receptor. Tasimelteon is a  circadian regulator and has the potential for Non-24-Hour  Sleep-Wake  Disorder  (Non-24)[1][2].</t>
  </si>
  <si>
    <t>C15H19NO2</t>
  </si>
  <si>
    <t>[H][C@]1(C2=C3C(OCC3)=CC=C2)[C@@](CNC(CC)=O)([H])C1</t>
  </si>
  <si>
    <t>DMSO : ≥ 33 mg/mL (134.52 mM)</t>
  </si>
  <si>
    <t>20202</t>
  </si>
  <si>
    <t>https://www.medchemexpress.com/Tasimelteon.html</t>
  </si>
  <si>
    <t>HY-13669</t>
  </si>
  <si>
    <t>Lomustine</t>
  </si>
  <si>
    <t>CCNU; NSC 79037</t>
  </si>
  <si>
    <t>13010-47-4</t>
  </si>
  <si>
    <t>233.70</t>
  </si>
  <si>
    <t>Apoptosis; Autophagy; DNA Alkylator/Crosslinker</t>
  </si>
  <si>
    <t>Lomustine (CCNU; NSC 79037) is a DNA alkylating agent, with antitumor activity.</t>
  </si>
  <si>
    <t>C9H16ClN3O2</t>
  </si>
  <si>
    <t>O=C(NC1CCCCC1)N(CCCl)N=O</t>
  </si>
  <si>
    <t>DMSO : ≥ 100 mg/mL (427.90 mM)</t>
  </si>
  <si>
    <t>46208</t>
  </si>
  <si>
    <t>https://www.medchemexpress.com/Lomustine.html</t>
  </si>
  <si>
    <t>Apoptosis; Autophagy; Cell Cycle/DNA Damage</t>
  </si>
  <si>
    <t>HY-105634A</t>
  </si>
  <si>
    <t>Nomegestrol acetate</t>
  </si>
  <si>
    <t>58652-20-3</t>
  </si>
  <si>
    <t>370.48</t>
  </si>
  <si>
    <t>Progesterone Receptor</t>
  </si>
  <si>
    <t>Nomegestrol acetate is a potent, highly selective progestogen, which is characterized as a full agonist at the progesterone receptor, with no or minimal binding to other steroid receptors, including the androgen and glucocorticoid receptors[1].</t>
  </si>
  <si>
    <t>C23H30O4</t>
  </si>
  <si>
    <t>CC([C@@]1(OC(C)=O)CC[C@@]2([H])[C@]3([H])C=C(C)C4=CC(CC[C@]4([H])[C@@]3([H])CC[C@]12C)=O)=O</t>
  </si>
  <si>
    <t>DMSO : 62.5 mg/mL (168.70 mM; Need ultrasonic)</t>
  </si>
  <si>
    <t>56236</t>
  </si>
  <si>
    <t>https://www.medchemexpress.com/nomegestrol-acetate.html</t>
  </si>
  <si>
    <t>HY-B0396</t>
  </si>
  <si>
    <t>Tebipenem pivoxil</t>
  </si>
  <si>
    <t>L084</t>
  </si>
  <si>
    <t>161715-24-8</t>
  </si>
  <si>
    <t>497.63</t>
  </si>
  <si>
    <t>Tebipenem Pivoxil is a novel oral carbapenem antibiotic.
Target: Antibacterial
Tebipenem is a broad spectrum orally administered antibiotic, from the carbapenem subgroup of beta-lactam antibiotics. It was developed as a replacement drug to combat bacteria that had acquired antibiotic resistance to commonly used antibiotics. Tebipenem is formulated as the ester tebipenem pivoxil due to the better absorption and improved bioavailability of this form. It has performed well in clinical trials for ear infection and looks likely to be further developed in future [1-3].</t>
  </si>
  <si>
    <t>C22H31N3O6S2</t>
  </si>
  <si>
    <t>O=C(C(N1C2=O)=C(SC3CN(C4=NCCS4)C3)[C@H](C)[C@]1([H])[C@@]2([H])[C@H](O)C)OCOC(C(C)(C)C)=O</t>
  </si>
  <si>
    <t>DMSO : ≥ 150 mg/mL (301.43 mM)</t>
  </si>
  <si>
    <t>25326</t>
  </si>
  <si>
    <t>https://www.medchemexpress.com/tebipenem-pivoxil.html</t>
  </si>
  <si>
    <t>HY-B0394</t>
  </si>
  <si>
    <t>Atropine (sulfate monohydrate)</t>
  </si>
  <si>
    <t>Atropine sulfate hydrate</t>
  </si>
  <si>
    <t>5908-99-6</t>
  </si>
  <si>
    <t>347.43</t>
  </si>
  <si>
    <t>Autophagy; mAChR</t>
  </si>
  <si>
    <t>Atropine sulfate monohydrate (Atropine sulfate hydrate) is a broad-spectrum and competitive muscarinic acetylcholine receptor (mAChR) antagonist with anti-myopia effect[1].</t>
  </si>
  <si>
    <t>C17H23NO3.1/2H2O4S.1/2H2O</t>
  </si>
  <si>
    <t>O=[S](O)(O)=O.O=C(C(C1=CC=CC=C1)CO)O[C@H]2C[C@@H](CC3)N(C)[C@@H]3C2.[1/2].O.[1/2]</t>
  </si>
  <si>
    <t>DMSO : 50 mg/mL (143.91 mM; Need ultrasonic); H2O : 33.33 mg/mL (95.93 mM; Need ultrasonic)</t>
  </si>
  <si>
    <t>16822</t>
  </si>
  <si>
    <t>https://www.medchemexpress.com/Atropine-sulfate-monohydrate.html</t>
  </si>
  <si>
    <t>Autophagy; GPCR/G Protein; Neuronal Signaling</t>
  </si>
  <si>
    <t>HY-B0397</t>
  </si>
  <si>
    <t>Dichlorphenamide</t>
  </si>
  <si>
    <t>Diclofenamide</t>
  </si>
  <si>
    <t>120-97-8</t>
  </si>
  <si>
    <t>305.16</t>
  </si>
  <si>
    <t>Carbonic Anhydrase</t>
  </si>
  <si>
    <t xml:space="preserve">Dichlorphenamide(Diclofenamide) is a carbonic anhydrase inhibitor that is used in the treatment of glaucoma. 
Target: Carbonic Anhydrase
Dichlorphenamide is a sulfonamide and a carbonic anhydrase inhibitor of the meta-Disulfamoylbenzene class. This drug has the same side-effects as acetazolamide, for which it is a useful substitute, except for a lesser tendency to cause dermatitis, renal calculi and metabolic acidosis. It may induce a more pronounced renal loss of potassium [1]. An average daily dose of 33 mg of diclofenamide, a carbonic-anhydrase inhibitor, was added to the anti-epileptic medication already employed in 105 cases of severe epilepsy which had shown insufficient clinical improvement. A favourable action on seizures, often accompanied by an improvement in the EEG tracing, was observed in 83 cases. The effect was of long duration in 47 cases in that it lasted for more than a year. It persisted for one to twelve months in a further 17 cases, while in 19 patients, who had reacted favourably to the treatment, medication had to be suspended because of intolerance [2].
</t>
  </si>
  <si>
    <t>C6H6Cl2N2O4S2</t>
  </si>
  <si>
    <t>O=S(C1=CC(Cl)=C(Cl)C(S(=O)(N)=O)=C1)(N)=O</t>
  </si>
  <si>
    <t>DMSO : 100 mg/mL (327.70 mM; Need ultrasonic); H2O : &lt; 0.1 mg/mL (insoluble)</t>
  </si>
  <si>
    <t>21570</t>
  </si>
  <si>
    <t>https://www.medchemexpress.com/Dichlorphenamide.html</t>
  </si>
  <si>
    <t>HY-10571A</t>
  </si>
  <si>
    <t>Delavirdine (mesylate)</t>
  </si>
  <si>
    <t>U 90152 (mesylate); BHAP-U 90152 (mesylate)</t>
  </si>
  <si>
    <t>147221-93-0</t>
  </si>
  <si>
    <t>552.67</t>
  </si>
  <si>
    <t>HIV; Reverse Transcriptase</t>
  </si>
  <si>
    <t>Delavirdine (U 90152; BHAP-U 90152) mesylate is a potent, highly specific and orally active non-nucleoside reverse transcriptase inhibitor (NNRTI). Delavirdine mesylate selectively inhibits HIV-1 reverse transcriptase (RT) (IC50=0.26?μM) over DNA polymerase?α?(IC50=440 μM) and polymerase?δ (IC50&gt;550?μM). Delavirdine mesylate is an inhibitor of HIV-1 replication and can can be used for the study of AIDs[1].</t>
  </si>
  <si>
    <t>C23H32N6O6S2</t>
  </si>
  <si>
    <t>O=S(NC1=CC=C(NC(C(N2CCN(C3=C(NC(C)C)C=CC=N3)CC2)=O)=C4)C4=C1)(C)=O.O=S(O)(C)=O</t>
  </si>
  <si>
    <t>DMSO : ≥ 40.3 mg/mL (72.92 mM)</t>
  </si>
  <si>
    <t>14767</t>
  </si>
  <si>
    <t>https://www.medchemexpress.com/Delavirdine-mesylate.html</t>
  </si>
  <si>
    <t>HY-Y0507</t>
  </si>
  <si>
    <t>DL-Serine</t>
  </si>
  <si>
    <t>302-84-1</t>
  </si>
  <si>
    <t>105.09</t>
  </si>
  <si>
    <t>DL-Serine is a mixture of D-Serine and L-Serine.</t>
  </si>
  <si>
    <t>C3H7NO3</t>
  </si>
  <si>
    <t>NC(CO)C(O)=O</t>
  </si>
  <si>
    <t>61028</t>
  </si>
  <si>
    <t>https://www.medchemexpress.com/DL-Serine.html</t>
  </si>
  <si>
    <t>HY-Y0337A</t>
  </si>
  <si>
    <t>L-Cysteine (hydrochloride)</t>
  </si>
  <si>
    <t>52-89-1</t>
  </si>
  <si>
    <t>157.62</t>
  </si>
  <si>
    <t>L-Cysteine hydrochloride is a conditionally essential amino acid, which acts as a precursor for biologically active molecules such as hydrogen sulphide (H2S), glutathione and taurine. L-Cysteine hydrochloride suppresses ghrelin and reduces appetite in rodents and humans[1].</t>
  </si>
  <si>
    <t>C3H8ClNO2S</t>
  </si>
  <si>
    <t>N[C@@H](CS)C(O)=O.[H]Cl</t>
  </si>
  <si>
    <t>H2O : 100 mg/mL (634.44 mM; Need ultrasonic)</t>
  </si>
  <si>
    <t>61064</t>
  </si>
  <si>
    <t>https://www.medchemexpress.com/l-cysteine-hydrochloride.html</t>
  </si>
  <si>
    <t>HY-A0089</t>
  </si>
  <si>
    <t>Colistin (sulfate)</t>
  </si>
  <si>
    <t>Polymyxin E Sulfate</t>
  </si>
  <si>
    <t>1264-72-8</t>
  </si>
  <si>
    <t>1253.51</t>
  </si>
  <si>
    <t>Antibiotic; Autophagy; Bacterial</t>
  </si>
  <si>
    <t>Colistin sulfate is a polypeptide antibiotic which inhibits gram-negative bacteria by binding to lipopolysaccharides and phospholipids in the outer cell membrane of gram-negative bacteria.</t>
  </si>
  <si>
    <t>C52H100N16O17S</t>
  </si>
  <si>
    <t>CCC(C)CCCC(N[C@@H](CCN)C(N[C@H](C(N[C@H](C(N[C@@H](CCNC([C@H]([C@H](O)C)N1)=O)C(N[C@@H](CCN)C(N[C@H](CC(C)C)C(N[C@@H](CC(C)C)C(N[C@@H](CCN)C(N[C@@H](CCN)C1=O)=O)=O)=O)=O)=O)=O)CCN)=O)[C@H](O)C)=O)=O.O=S(O)(O)=O</t>
  </si>
  <si>
    <t>DMSO : &lt; 1 mg/mL (insoluble or slightly soluble); H2O : 100 mg/mL (79.78 mM; Need ultrasonic)</t>
  </si>
  <si>
    <t>62961</t>
  </si>
  <si>
    <t>https://www.medchemexpress.com/Colistin-sulfate.html</t>
  </si>
  <si>
    <t>HY-N0593A</t>
  </si>
  <si>
    <t>Deoxycholic acid sodium salt</t>
  </si>
  <si>
    <t>Sodium deoxycholate</t>
  </si>
  <si>
    <t>302-95-4</t>
  </si>
  <si>
    <t>414.55</t>
  </si>
  <si>
    <t>Endogenous Metabolite; GPCR19</t>
  </si>
  <si>
    <t>Deoxycholic acid sodium salt is specifically responsible for activating the G protein-coupled bile acid receptor TGR5 that stimulates brown adipose tissue (BAT) thermogenic activity.</t>
  </si>
  <si>
    <t>C24H39NaO4</t>
  </si>
  <si>
    <t>C[C@@]1([C@@]2([H])[C@H](C)CCC(O[Na])=O)[C@](CC2)([H])[C@@](CC[C@@]3([H])[C@@]4(CC[C@@H](O)C3)C)([H])[C@]4([H])C[C@@H]1O</t>
  </si>
  <si>
    <t>DMSO : 6.25 mg/mL (15.08 mM; Need ultrasonic)</t>
  </si>
  <si>
    <t>27168</t>
  </si>
  <si>
    <t>https://www.medchemexpress.com/Deoxycholic_acid_sodium_salt.html</t>
  </si>
  <si>
    <t>GPCR/G Protein; Metabolic Enzyme/Protease</t>
  </si>
  <si>
    <t>HY-12089</t>
  </si>
  <si>
    <t>Torcetrapib</t>
  </si>
  <si>
    <t>CP-529414</t>
  </si>
  <si>
    <t>262352-17-0</t>
  </si>
  <si>
    <t>600.47</t>
  </si>
  <si>
    <t>CETP</t>
  </si>
  <si>
    <t>Torcetrapib(CP-529414) is a CETP inhibitor with IC50 of 37 nM, elevates HDL-C and reduces nonHDL-C in plasma.
IC50 value: 37 nM [1]
Target: CETP inhibitor
in vitro: Torcetrapib dose-dependently increases aldosterone release from H295R cells after either 24 or 48 h of treatment with an EC50 of approximately 80 nM, this effect is mediated by calcium channel as calcium channel blockers completely blocks torcetrapib-induced corticoid release and calcium increase. Torcetrapib (1 μM) significantly increases the expression of steroidogenic gene, CYP11B2 and CYP11B1, in H295R cell lines [2].
in vivo: Torcetrapib (&lt; 100 mg, daily) changes the plasma distribution of CETP, as the apparent molecular weight of the CETP has shifted to a larger form, by 2 hours after the dose in healthy young subjects. Torcetrapib treatment with 10 mg, 30 mg, 60 mg, and 120 mg daily and 120 mg twice daily results in 16%, 28%, 62%, 73%, and 91% increases in plasma HDL-C, respectively, with no significant changes in TPC in healthy young subjects. [1] Torcetrapib results in an increase of 72.1% in high-density lipoprotein cholesterol and a decrease of 24.9% in low-density lipoprotein cholesterol, in addition to an increase of 5.4 mm Hg in systolic blood pressure, a decrease in serum potassium, and increases in serum sodium, bicarbonate, and aldosterone, in patients at high cardiovascular risk after 12 months' treatment [3]. Torcetrapib (90 mg/kg/day) results in a 70% inhibition of CE transfer in rabbits fed an atherogenic diet. Torcetrapib (90 mg/kg/day) increases mean HDL-C levels by above 3-fold and apoA-I levels by 2.5-fold in plasma in rabbits fed an atherogenic diet. Torcetrapib-treated animal has a multiple-fold increase in HDL-C AUC and a corresponding reduction in aortic lesion area with 60% reduction of aortic free cholesterol (FC) and cholesteryl ester (EC) in rabbits fed an atherogenic diet. Torcetrapib-treated rabbits stimulate free cholesterol efflux to a significantly greater extent than does sera from control rabbits [4].</t>
  </si>
  <si>
    <t>C26H25F9N2O4</t>
  </si>
  <si>
    <t>O=C(N1[C@H](CC)C[C@H](N(CC2=CC(C(F)(F)F)=CC(C(F)(F)F)=C2)C(OC)=O)C3=C1C=CC(C(F)(F)F)=C3)OCC</t>
  </si>
  <si>
    <t>DMSO : ≥ 100 mg/mL (166.54 mM)</t>
  </si>
  <si>
    <t>14028</t>
  </si>
  <si>
    <t>https://www.medchemexpress.com/Torcetrapib.html</t>
  </si>
  <si>
    <t>HY-12085</t>
  </si>
  <si>
    <t>Apremilast</t>
  </si>
  <si>
    <t>CC-10004</t>
  </si>
  <si>
    <t>608141-41-9</t>
  </si>
  <si>
    <t>460.50</t>
  </si>
  <si>
    <t>Apoptosis; Phosphodiesterase (PDE); TNF Receptor</t>
  </si>
  <si>
    <t>Apremilast (CC-10004) is an orally available inhibitor of type-4 cyclic nucleotide phosphodiesterase (PDE-4) with an IC50 of 74 nM. Apremilast inhibits TNF-α release by lipopolysaccharide (LPS) with an IC50 of 104 nM[1].</t>
  </si>
  <si>
    <t>C22H24N2O7S</t>
  </si>
  <si>
    <t>CC(NC1=CC=CC(C(N2[C@@H](C3=CC=C(OC)C(OCC)=C3)CS(=O)(C)=O)=O)=C1C2=O)=O</t>
  </si>
  <si>
    <t>DMSO : ≥ 50 mg/mL (108.58 mM); H2O : &lt; 0.1 mg/mL (insoluble)</t>
  </si>
  <si>
    <t>12877</t>
  </si>
  <si>
    <t>https://www.medchemexpress.com/Apremilast.html</t>
  </si>
  <si>
    <t>Apoptosis; Metabolic Enzyme/Protease</t>
  </si>
  <si>
    <t>HY-101405</t>
  </si>
  <si>
    <t>Gestrinone</t>
  </si>
  <si>
    <t>R 2323</t>
  </si>
  <si>
    <t>16320-04-0</t>
  </si>
  <si>
    <t>308.41</t>
  </si>
  <si>
    <t>Gestrinone (R2323) is a synthetic steroid hormone used to treat endometriosis. It inhibits leiomyoma cells with an IC50 of 43.67 μM.</t>
  </si>
  <si>
    <t>C21H24O2</t>
  </si>
  <si>
    <t>C#C[C@]1(O)CC[C@@]2([H])[C@]3([H])CCC4=CC(CCC4=C3C=C[C@]12CC)=O</t>
  </si>
  <si>
    <t>H2O : &lt; 0.1 mg/mL (insoluble); DMSO : ≥ 50 mg/mL (162.12 mM)</t>
  </si>
  <si>
    <t>39753</t>
  </si>
  <si>
    <t>https://www.medchemexpress.com/Gestrinone.html</t>
  </si>
  <si>
    <t>HY-122537A</t>
  </si>
  <si>
    <t>Arotinolol</t>
  </si>
  <si>
    <t>68377-92-4</t>
  </si>
  <si>
    <t>371.54</t>
  </si>
  <si>
    <t>Arotinolol is a nonselective α/β-adrenergic receptor blocker and a vasodilating β-blocker[1]. Arotinolol also shows potency for  inhibiting the binding of the radioligand 125I-ICYP to 5HT1B-serotonergic receptor sites[2]. Arotinolol is an antihypertensive agent for the treatment of a variety of cardiovascular pathologies as well as non-cardiovascular diseases[1].</t>
  </si>
  <si>
    <t>C15H21N3O2S3</t>
  </si>
  <si>
    <t>O=C(C1=CC=C(C2=CSC(SCC(O)CNC(C)(C)C)=N2)S1)N</t>
  </si>
  <si>
    <t>DMSO : 250 mg/mL (672.88 mM; Need ultrasonic)</t>
  </si>
  <si>
    <t>58347</t>
  </si>
  <si>
    <t>https://www.medchemexpress.com/arotinolol.html</t>
  </si>
  <si>
    <t>HY-B0126</t>
  </si>
  <si>
    <t>Marbofloxacin</t>
  </si>
  <si>
    <t>115550-35-1</t>
  </si>
  <si>
    <t>362.36</t>
  </si>
  <si>
    <t>Marbofloxacin is a third generation fluoroquinolone and orally active antimicrobial agent, which has a broad spectrum bactericidal activity and good efficacy. Marbofloxacin can be used for the research of infections by Gram-positive and Gram-negative bacteria and Mycoplasma[1][2][3].</t>
  </si>
  <si>
    <t>C17H19FN4O4</t>
  </si>
  <si>
    <t>O=C(C(C1=O)=CN2N(C)COC3=C(N4CCN(C)CC4)C(F)=CC1=C32)O</t>
  </si>
  <si>
    <t>DMSO : ≥ 3.8 mg/mL (10.49 mM)</t>
  </si>
  <si>
    <t>11750</t>
  </si>
  <si>
    <t>https://www.medchemexpress.com/Marbofloxacin.html</t>
  </si>
  <si>
    <t>HY-N0140</t>
  </si>
  <si>
    <t>Ursolic acid</t>
  </si>
  <si>
    <t>Prunol; Urson; Malol</t>
  </si>
  <si>
    <t>77-52-1</t>
  </si>
  <si>
    <t>456.70</t>
  </si>
  <si>
    <t>Ursolic acid (Prunol) is a natural pentacyclic triterpenoid carboxylic acid, exerts anti-tumor effects and is an effective compound for cancer prevention and therapy.</t>
  </si>
  <si>
    <t>C30H48O3</t>
  </si>
  <si>
    <t>CC1(C)[C@@H](O)CC[C@]2(C)[C@@]3([H])CC=C4[C@]5([H])[C@@H](C)[C@H](C)CC[C@@](C(O)=O)5CC[C@](C)4[C@@](C)3CC[C@@]12[H]</t>
  </si>
  <si>
    <t>DMSO : 33.33 mg/mL (72.98 mM; Need ultrasonic); H2O : &lt; 0.1 mg/mL (insoluble)</t>
  </si>
  <si>
    <t>27713</t>
  </si>
  <si>
    <t>https://www.medchemexpress.com/Ursolic-acid.html</t>
  </si>
  <si>
    <t>Phase 2</t>
  </si>
  <si>
    <t>HY-10999A</t>
  </si>
  <si>
    <t>Trametinib (DMSO solvate)</t>
  </si>
  <si>
    <t>GSK-1120212 (DMSO solvate); JTP-74057 (DMSO solvate)</t>
  </si>
  <si>
    <t>1187431-43-1</t>
  </si>
  <si>
    <t>693.53</t>
  </si>
  <si>
    <t>Apoptosis; MEK</t>
  </si>
  <si>
    <t>Trametinib (DMSO solvate) (GSK-1120212 (DMSO solvate);JTP-74057 (DMSO solvate)) is an orally active MEK inhibitor that inhibits MEK1 and MEK2 with IC50s of about 2 nM. Trametinib (DMSO solvate) activates autophagy and induces apoptosis[1][2].</t>
  </si>
  <si>
    <t>C28H29FIN5O5S</t>
  </si>
  <si>
    <t>CN1C(C(C)=C(N(C(N(C2=O)C3CC3)=O)C4=CC=CC(NC(C)=O)=C4)C2=C1NC5=CC=C(C=C5F)I)=O.CS(C)=O</t>
  </si>
  <si>
    <t>DMSO : 69 mg/mL (99.49 mM; Need ultrasonic); H2O : &lt; 0.1 mg/mL (insoluble)</t>
  </si>
  <si>
    <t>07558</t>
  </si>
  <si>
    <t>https://www.medchemexpress.com/Trametinib-DMSO-solvate.html</t>
  </si>
  <si>
    <t>Apoptosis; MAPK/ERK Pathway</t>
  </si>
  <si>
    <t>HY-100549</t>
  </si>
  <si>
    <t>(S)-Crizotinib</t>
  </si>
  <si>
    <t>1374356-45-2</t>
  </si>
  <si>
    <t>450.34</t>
  </si>
  <si>
    <t>Apoptosis; DNA/RNA Synthesis</t>
  </si>
  <si>
    <t>(S)-Crizotinib is a potent and selective MTH1 (mutT homologue) inhibitor with an IC50 of 330 nM. (S)-Crizotinib disrupts nucleotide pool homeostasis via MTH1 inhibition, induces an increase in DNA single strand breaks, activates DNA repair in human colon carcinoma cells, and effectively suppresses tumour growth in animal models[1].</t>
  </si>
  <si>
    <t>C21H22Cl2FN5O</t>
  </si>
  <si>
    <t>NC1=NC=C(C2=CN(C3CCNCC3)N=C2)C=C1O[C@H](C4=C(Cl)C=CC(F)=C4Cl)C</t>
  </si>
  <si>
    <t>DMSO : 12.5 mg/mL (27.76 mM; Need ultrasonic)</t>
  </si>
  <si>
    <t>49945</t>
  </si>
  <si>
    <t>https://www.medchemexpress.com/_S_-Crizotinib.html</t>
  </si>
  <si>
    <t>Apoptosis; Cell Cycle/DNA Damage</t>
  </si>
  <si>
    <t>HY-32721</t>
  </si>
  <si>
    <t>Neratinib</t>
  </si>
  <si>
    <t>HKI-272</t>
  </si>
  <si>
    <t>698387-09-6</t>
  </si>
  <si>
    <t>557.04</t>
  </si>
  <si>
    <t>EGFR</t>
  </si>
  <si>
    <t>Neratinib is an orally available, irreversible tyrosine kinase inhibitor with IC50s of 59 nM and 92 nM for HER2 and EGFR, respectively.</t>
  </si>
  <si>
    <t>C30H29ClN6O3</t>
  </si>
  <si>
    <t>ClC1=C(OCC2=NC=CC=C2)C=CC(NC3=C(C#N)C=NC4=CC(OCC)=C(NC(/C=C/CN(C)C)=O)C=C43)=C1</t>
  </si>
  <si>
    <t>DMSO : 20 mg/mL (35.90 mM; Need ultrasonic); H2O : &lt; 0.1 mg/mL (insoluble)</t>
  </si>
  <si>
    <t>30434</t>
  </si>
  <si>
    <t>https://www.medchemexpress.com/Neratinib.html</t>
  </si>
  <si>
    <t>JAK/STAT Signaling; Protein Tyrosine Kinase/RTK</t>
  </si>
  <si>
    <t>HY-B0428</t>
  </si>
  <si>
    <t>Ozagrel</t>
  </si>
  <si>
    <t>OKY-046</t>
  </si>
  <si>
    <t>82571-53-7</t>
  </si>
  <si>
    <t>228.25</t>
  </si>
  <si>
    <t>Ozagrel (OKY-046) is a thromboxane A2 (TXA2) synthase inhibitor. Ozagrel is an antiplatelet agent, which selectively inhibits human platelet aggregation with an IC50 of 53.12 μM[1].</t>
  </si>
  <si>
    <t>C13H12N2O2</t>
  </si>
  <si>
    <t>O=C(O)/C=C/C1=CC=C(CN2C=CN=C2)C=C1</t>
  </si>
  <si>
    <t>DMSO : 50 mg/mL (219.06 mM; Need ultrasonic)</t>
  </si>
  <si>
    <t>14984</t>
  </si>
  <si>
    <t>https://www.medchemexpress.com/Ozagrel.html</t>
  </si>
  <si>
    <t>HY-N7067</t>
  </si>
  <si>
    <t>Revaprazan (hydrochloride)</t>
  </si>
  <si>
    <t>178307-42-1</t>
  </si>
  <si>
    <t>398.90</t>
  </si>
  <si>
    <t>Bacterial; COX</t>
  </si>
  <si>
    <t>Revaprazan hydrochloride is a novel acid pump antagonist (APA). Revaprazan hydrochloride reduces COX-2 expression and has significant anti-inflammatory actions activities in H. pylori infection[1].</t>
  </si>
  <si>
    <t>C22H24ClFN4</t>
  </si>
  <si>
    <t>CC1=C(C)C(N2C(C)C3=C(C=CC=C3)CC2)=NC(NC4=CC=C(F)C=C4)=N1.[H]Cl</t>
  </si>
  <si>
    <t>DMSO : 8.33 mg/mL (20.88 mM; Need ultrasonic)</t>
  </si>
  <si>
    <t>48558</t>
  </si>
  <si>
    <t>https://www.medchemexpress.com/revaprazan-hydrochloride.html</t>
  </si>
  <si>
    <t>Anti-infection; Immunology/Inflammation</t>
  </si>
  <si>
    <t>HY-B1654A</t>
  </si>
  <si>
    <t>Flavin Adenine Dinucleotide Disodium</t>
  </si>
  <si>
    <t>FAD-Na2; FAD sodium salt</t>
  </si>
  <si>
    <t>84366-81-4</t>
  </si>
  <si>
    <t>829.51</t>
  </si>
  <si>
    <t>Flavin Adenine Dinucleotide Disodium is a redox cofactor, more specifically a prosthetic group of a protein, involved in several important enzymatic reactions in metabolism.</t>
  </si>
  <si>
    <t>C27H31N9Na2O15P2</t>
  </si>
  <si>
    <t>CC1=CC(N=C2C(N3)=O)=C(C=C1C)N(C[C@@H]([C@@H]([C@@H](COP(OP(OC[C@H]4O[C@@H](N5C=NC6=C(N=CN=C56)N)[C@@H]([C@@H]4O)O)(O[Na])=O)(O[Na])=O)O)O)O)C2=NC3=O</t>
  </si>
  <si>
    <t>H2O : 33.33 mg/mL (40.18 mM; Need ultrasonic); DMSO : 5 mg/mL (6.03 mM; ultrasonic and warming and heat to 60°C)</t>
  </si>
  <si>
    <t>37790</t>
  </si>
  <si>
    <t>https://www.medchemexpress.com/Flavin_Adenine_Dinucleotide_Disodium.html</t>
  </si>
  <si>
    <t>HY-N0793</t>
  </si>
  <si>
    <t>Protopine</t>
  </si>
  <si>
    <t>Corydinine</t>
  </si>
  <si>
    <t>130-86-9</t>
  </si>
  <si>
    <t>353.37</t>
  </si>
  <si>
    <t>Protopine, an isoquinoline alkaloid contained in plants in northeast Asia.
IC50 Value:
Target:
In vitro: Protopine was found to reduce nitric oxide (NO), cyclooxygenase-2 (COX-2), and prostaglandin E(2) (PGE(2)) production by LPS-stimulated Raw 264.7 cells, without a cytotoxic effect. Pre-treatment of Raw 264.7 cells with protopine reduced the production of pro-inflammatory cytokines [2]. Protopine is a novel microtubule stabilizer with anticancer activity in HRPC cells through apoptotic pathway by modulating Cdk1 activity and Bcl-2 family of proteins [3]. In HepG2 cells, protopine significantly increased CYP1A1 mRNA levels after 24h exposure at concentrations from 25 and 10 μM. Protopine also dose-dependently increased CYP1A1 and CYP1A2 mRNA levels in human hepatocytes [4].
In vivo: Assays were performed on MDA-MB-231 human breast cancer cells, and the result showed that protopine exhibited anti-adhesive and anti-invasion effects in MDA-MB-231 cells; after treatment with protopine for 90 min, the expression of EGFR, ICAM-1, αv-integrin, β1-integrin and β5-integrin were remarkably reduced [1].</t>
  </si>
  <si>
    <t>C20H19NO5</t>
  </si>
  <si>
    <t>O=C1CC2=CC=C3C(OCO3)=C2CN(C)CCC4=CC5=C(OCO5)C=C41</t>
  </si>
  <si>
    <t>DMSO : 12.5 mg/mL (35.37 mM; Need ultrasonic)</t>
  </si>
  <si>
    <t>23154</t>
  </si>
  <si>
    <t>https://www.medchemexpress.com/Protopine.html</t>
  </si>
  <si>
    <t>HY-B0078</t>
  </si>
  <si>
    <t>Dacarbazine</t>
  </si>
  <si>
    <t>Imidazole Carboxamide</t>
  </si>
  <si>
    <t>4342-03-4</t>
  </si>
  <si>
    <t>182.18</t>
  </si>
  <si>
    <t>Apoptosis; Nucleoside Antimetabolite/Analog</t>
  </si>
  <si>
    <t>Dacarbazine(DTIC-Dome; DTIC) is an antineoplastic agent. It has significant activity against melanomas.
Target: Nucleoside antimetabolite/analog
Approved: May 1975
Dacarbazine (DTIC) is the only single-agent approved by the Food and Drug Administration for treating metastatic melanoma. With DTIC as single agent, an approximately 20% objective response rate can be achieved with median response duration of 5 to 6 months and complete response rates of 5% [1]. Dacarbazine (DTIC) has activity in advanced previously untreated pancreatic islet cell tumors [2]. In the intent-to-treat population, median survival time was 7.7 months for patients treated with temozolomide and 6.4 months for those treated with DTIC (hazards ratio, 1.18; 95% confidence interval [CI], 0.92 to 1.52). Median PFS time was significantly longer in the temozolomide-treated group (1.9 months) than in the DTIC-treated group (1.5 months) (P = .012; hazards ratio, 1.37; 95% CI, 1.07 to 1.75) [3].</t>
  </si>
  <si>
    <t>C6H10N6O</t>
  </si>
  <si>
    <t>O=C(C1=C(/N=N/N(C)C)NC=N1)N</t>
  </si>
  <si>
    <t>DMSO : 6.42 mg/mL (35.24 mM; Need ultrasonic and warming); H2O : &lt; 0.1 mg/mL (insoluble)</t>
  </si>
  <si>
    <t>15431</t>
  </si>
  <si>
    <t>https://www.medchemexpress.com/Dacarbazine.html</t>
  </si>
  <si>
    <t>HY-N0184A</t>
  </si>
  <si>
    <t>Dipotassium glycyrrhizinate</t>
  </si>
  <si>
    <t>68797-35-3</t>
  </si>
  <si>
    <t>861.02</t>
  </si>
  <si>
    <t>Virus Protease</t>
  </si>
  <si>
    <t>Potassium</t>
  </si>
  <si>
    <t>Dipotassium glycyrrhizinate is a natural compound, inhibits atopic dermatitis-related gene expression with anti-anti-inflammatory activity[1].</t>
  </si>
  <si>
    <t>C42H61KO16</t>
  </si>
  <si>
    <t>C[C@]12[C@@](C(C=C3[C@]2(CC[C@]4(C)[C@@]3([H])C[C@](C(O[K])=O)(C)CC4)C)=O)([H])[C@@]5([C@@](C(C)([C@@H](O[C@]6([H])[C@@H]([C@H]([C@H](O)[C@@H](C(O)=O)O6)O)O[C@]7([H])O[C@@H]([C@@H](O)[C@H](O)[C@H]7O)C(O)=O)CC5)C)([H])CC1)C</t>
  </si>
  <si>
    <t>H2O : 50 mg/mL (58.07 mM; Need ultrasonic); DMSO : 5 mg/mL (5.81 mM; Need ultrasonic)</t>
  </si>
  <si>
    <t>59731</t>
  </si>
  <si>
    <t>https://www.medchemexpress.com/dipotassium-glycyrrhizinate.html</t>
  </si>
  <si>
    <t>HY-B1408</t>
  </si>
  <si>
    <t>Salicylanilide</t>
  </si>
  <si>
    <t>2-Hydroxybenzanilide</t>
  </si>
  <si>
    <t>87-17-2</t>
  </si>
  <si>
    <t>213.23</t>
  </si>
  <si>
    <t>HIV; HIV Integrase</t>
  </si>
  <si>
    <t>Salicylanilide demonstrates a wide range of biological activities including antiviral potency which can inhibit HIV virus
by targeting HIV-1 integrase or reverse transcriptase.</t>
  </si>
  <si>
    <t>C13H11NO2</t>
  </si>
  <si>
    <t>O=C(NC1=CC=CC=C1)C2=CC=CC=C2O</t>
  </si>
  <si>
    <t>DMSO : 170 mg/mL (797.26 mM; Need ultrasonic and warming)</t>
  </si>
  <si>
    <t>26924</t>
  </si>
  <si>
    <t>https://www.medchemexpress.com/Salicylanilide.html</t>
  </si>
  <si>
    <t>HY-N1579</t>
  </si>
  <si>
    <t>Pyrogallol</t>
  </si>
  <si>
    <t>87-66-1</t>
  </si>
  <si>
    <t>126.11</t>
  </si>
  <si>
    <t>Apoptosis; Endogenous Metabolite; Fungal</t>
  </si>
  <si>
    <t>Pyrogallol is a polyphenol compound, which has anti-fungal and anti-psoriatic properties. Pyrogallol is a reductant that is able to generate free radicals, in particular superoxide anions.</t>
  </si>
  <si>
    <t>C6H6O3</t>
  </si>
  <si>
    <t>OC1=CC=CC(O)=C1O</t>
  </si>
  <si>
    <t>DMSO : ≥ 100 mg/mL (792.96 mM); H2O : 50 mg/mL (396.48 mM; Need ultrasonic)</t>
  </si>
  <si>
    <t>39225</t>
  </si>
  <si>
    <t>https://www.medchemexpress.com/Pyrogallol.html</t>
  </si>
  <si>
    <t>HY-50706</t>
  </si>
  <si>
    <t>Selumetinib</t>
  </si>
  <si>
    <t>AZD6244; ARRY-142886</t>
  </si>
  <si>
    <t>606143-52-6</t>
  </si>
  <si>
    <t>457.68</t>
  </si>
  <si>
    <t>Selumetinib (AZD6244) is selective, non-ATP-competitive oral MEK1/2 inhibitor, with an IC50 of 14 nM for MEK1. Selumetinib (AZD6244) inhibits ERK1/2 phosphorylation.</t>
  </si>
  <si>
    <t>C17H15BrClFN4O3</t>
  </si>
  <si>
    <t>O=C(C1=C(C(F)=C2N=CN(C2=C1)C)NC3=CC=C(C=C3Cl)Br)NOCCO</t>
  </si>
  <si>
    <t>DMSO : 20.83 mg/mL (45.51 mM; Need ultrasonic)</t>
  </si>
  <si>
    <t>46103</t>
  </si>
  <si>
    <t>https://www.medchemexpress.com/Selumetinib.html</t>
  </si>
  <si>
    <t>HY-N0390</t>
  </si>
  <si>
    <t>L-Glutamine</t>
  </si>
  <si>
    <t>L-Glutamic acid 5-amide</t>
  </si>
  <si>
    <t>56-85-9</t>
  </si>
  <si>
    <t>146.14</t>
  </si>
  <si>
    <t>Endogenous Metabolite; Ferroptosis; mGluR</t>
  </si>
  <si>
    <t>L-Glutamine (L-Glutamic acid 5-amide) is a non-essential amino acid present abundantly throughout the body and involved in many metabolic processes. L-Glutamine provides a source of carbons for oxidation in some cells[1][2].</t>
  </si>
  <si>
    <t>C5H10N2O3</t>
  </si>
  <si>
    <t>N[C@@H](CCC(N)=O)C(O)=O</t>
  </si>
  <si>
    <t>H2O : 41.67 mg/mL (285.14 mM; Need ultrasonic)</t>
  </si>
  <si>
    <t>16844</t>
  </si>
  <si>
    <t>https://www.medchemexpress.com/L-Glutamine.html</t>
  </si>
  <si>
    <t>Apoptosis; GPCR/G Protein; Metabolic Enzyme/Protease; Neuronal Signaling</t>
  </si>
  <si>
    <t>HY-B1190</t>
  </si>
  <si>
    <t>Cefadroxil</t>
  </si>
  <si>
    <t>BL-S 578</t>
  </si>
  <si>
    <t>50370-12-2</t>
  </si>
  <si>
    <t>363.39</t>
  </si>
  <si>
    <t>Cefadroxil is a broad-spectrum antibiotic of the cephalosporin type, effective in Gram-positive and Gram-negative bacterial infections.</t>
  </si>
  <si>
    <t>C16H17N3O5S</t>
  </si>
  <si>
    <t>O=C(C(N12)=C(C)CS[C@]2([H])[C@H](NC([C@H](N)C3=CC=C(O)C=C3)=O)C1=O)O</t>
  </si>
  <si>
    <t>H2O : 9.17 mg/mL (25.23 mM; ultrasonic and adjust pH to 3 with HCl)</t>
  </si>
  <si>
    <t>41302</t>
  </si>
  <si>
    <t>https://www.medchemexpress.com/Cefadroxil.html</t>
  </si>
  <si>
    <t>HY-B1174</t>
  </si>
  <si>
    <t>Bekanamycin</t>
  </si>
  <si>
    <t>Kanamycin B</t>
  </si>
  <si>
    <t>4696-76-8</t>
  </si>
  <si>
    <t>483.51</t>
  </si>
  <si>
    <t>Bekanamycin (Kanamycin B) is an aminoglycoside antibiotic produced by Streptomyces kanamyceticus, against an array of Gram-positive and Gram-negative bacterial strain[1][2].</t>
  </si>
  <si>
    <t>C18H37N5O10</t>
  </si>
  <si>
    <t>O[C@H]1[C@](O[C@H]2[C@H](N)C[C@H](N)[C@@H](O[C@@]3([H])O[C@H](CN)[C@@H](O)[C@H](O)[C@H]3N)[C@@H]2O)([H])O[C@H](CO)[C@@H](O)[C@@H]1N</t>
  </si>
  <si>
    <t>H2O : ≥ 100 mg/mL (206.82 mM); DMSO : 1 mg/mL (2.07 mM; ultrasonic and warming and heat to 80°C)</t>
  </si>
  <si>
    <t>18914</t>
  </si>
  <si>
    <t>https://www.medchemexpress.com/Bekanamycin.html</t>
  </si>
  <si>
    <t>HY-B0455</t>
  </si>
  <si>
    <t>Lomefloxacin (hydrochloride)</t>
  </si>
  <si>
    <t>98079-52-8</t>
  </si>
  <si>
    <t>387.81</t>
  </si>
  <si>
    <t>Lomefloxacin hydrochloride is a fluoroquinolone antibiotic.
Target: Antibacterial
Lomefloxacin hydrochloride is a bactericidal fluoroquinolone agent with activity against a wide range of gram-negative and gram-positive organisms. The bactericidal action of lomefloxacin results from interference with the activity of the bacterial enzymes DNA gyrase and topoisomerase IV, which are needed for the transcription and replication of bacterial DNA. DNA gyrase appears to be the primary quinolone target for gram-negative bacteria. Topoisomerase IV appears to be the preferential target in gram-positive organisms. Interference with these two topoisomerases results in strand breakage of the bacterial chromosome, supercoiling, and resealing. As a result DNA replication and transcription is inhibited [1].</t>
  </si>
  <si>
    <t>C17H20ClF2N3O3</t>
  </si>
  <si>
    <t>CCN(C=C(C(O)=O)C1=O)C(C1=CC(F)=C2N(CCN3)CC3C)=C2F.Cl</t>
  </si>
  <si>
    <t>H2O : 10 mg/mL (25.79 mM; Need ultrasonic and warming)</t>
  </si>
  <si>
    <t>11942</t>
  </si>
  <si>
    <t>https://www.medchemexpress.com/lomefloxacin-hydrochloride.html</t>
  </si>
  <si>
    <t>HY-B1829A</t>
  </si>
  <si>
    <t>Dexamethasone phosphate disodium</t>
  </si>
  <si>
    <t>Dexamethasone 21-phosphate disodium salt</t>
  </si>
  <si>
    <t>2392-39-4</t>
  </si>
  <si>
    <t>516.40</t>
  </si>
  <si>
    <t>Glucocorticoid Receptor</t>
  </si>
  <si>
    <t>Dexamethasone phosphate disodium is a glucocorticoid receptor agonist.</t>
  </si>
  <si>
    <t>C22H28FNa2O8P</t>
  </si>
  <si>
    <t>O=C1C=C[C@@]2(C)C(CC[C@]3([H])[C@]2(F)[C@@H](O)C[C@@]4(C)[C@@]3([H])C[C@@H](C)[C@]4(O)C(COP(O[Na])(O[Na])=O)=O)=C1</t>
  </si>
  <si>
    <t>H2O : ≥ 100 mg/mL (193.65 mM); DMSO : 1 mg/mL (1.94 mM; ultrasonic and warming and heat to 80°C)</t>
  </si>
  <si>
    <t>28604</t>
  </si>
  <si>
    <t>https://www.medchemexpress.com/Dexamethasone_phosphate_disodium.html</t>
  </si>
  <si>
    <t>HY-B0991</t>
  </si>
  <si>
    <t>Amoxapine</t>
  </si>
  <si>
    <t>CL-67772</t>
  </si>
  <si>
    <t>14028-44-5</t>
  </si>
  <si>
    <t>313.78</t>
  </si>
  <si>
    <t>Amoxapine is a tetracyclic antidepressant of the dibenzoxazepine family, though it is often classified as a secondary amine tricyclic antidepressant.</t>
  </si>
  <si>
    <t>C17H16ClN3O</t>
  </si>
  <si>
    <t>ClC1=CC=C(OC2=CC=CC=C2N=C3N4CCNCC4)C3=C1</t>
  </si>
  <si>
    <t>DMSO : 15.62 mg/mL (49.78 mM; Need ultrasonic)</t>
  </si>
  <si>
    <t>61892</t>
  </si>
  <si>
    <t>https://www.medchemexpress.com/Amoxapine.html</t>
  </si>
  <si>
    <t>HY-14914</t>
  </si>
  <si>
    <t>Azilsartan</t>
  </si>
  <si>
    <t>TAK-536</t>
  </si>
  <si>
    <t>147403-03-0</t>
  </si>
  <si>
    <t>456.45</t>
  </si>
  <si>
    <t>Angiotensin Receptor</t>
  </si>
  <si>
    <t>Azilsartan(TAK-536) is a specific and potent angiotensin II type 1 receptor antagonist  with IC50 of 2.6 nM.
IC50 Value: 2.6 nM [1]
Target: AT1 receptor
in vitro: Azilsartan inhibited the specific binding of 125I-Sar1-Ile8-AII  to human angiotensin type 1 receptors with an IC50 of 2.6 nM. The inhibitory effect of AZL persisted after washout of the free compound (IC(50) value of 7.4 nM). AZL also inhibited the accumulation of AII-induced inositol 1-phosphate (IP1) in the cell-based assay with an IC50 value of 9.2 nmol; this effect was resistant to washout (IC50 value of 81.3 nM). Olmesartan and valsartan inhibited IP1 accumulation with IC50 values of 12.2 and 59.8 nM, respectively [1].  Azilsartan is not readily biodegradable. Results of the water sediment study demonstrated significant shifting of azilsartan metabolites to sediment. Based on the equilibrium partitioning method, metabolites are unlikely to pose a risk to sediment-dwelling organisms [2].
in vivo: In 4 randomized controlled trials (3 published to date), azilsartan medoxomil/chlorthalidone 40 mg/12.5 mg and 40 mg/25 mg reduced blood pressure (BP) significantly more than comparators did, including an approximately 5-mm Hg greater BP reduction than olmesartan medoxomil/hydrochlorothiazide 40 mg/25 mg and azilsartanmedoxomil/hydrochlorothiazide [3]. Both TAK-536 and candesartan suppressed the increase in plasma glucose level in the OGTT without significant change in insulin concentration and improved insulin sensitivity. In adipose tissue, TAK-536 and candesartan reduced TNF-alpha expression but increased the expression of adiponectin, PPARgamma, C/EBalpha, and aP2 [4].
Clinical trial: New Angiotensin II Receptor Blocker Azilsartan Study for Stronger Blood Pressure Lowering . Phase4</t>
  </si>
  <si>
    <t>C25H20N4O5</t>
  </si>
  <si>
    <t>O=C(C1=C2C(N=C(OCC)N2CC3=CC=C(C4=CC=CC=C4C(N5)=NOC5=O)C=C3)=CC=C1)O</t>
  </si>
  <si>
    <t>DMSO : 25 mg/mL (54.77 mM; Need ultrasonic); H2O : &lt; 0.1 mg/mL (insoluble)</t>
  </si>
  <si>
    <t>08956</t>
  </si>
  <si>
    <t>https://www.medchemexpress.com/Azilsartan.html</t>
  </si>
  <si>
    <t>HY-78131</t>
  </si>
  <si>
    <t>Ibuprofen</t>
  </si>
  <si>
    <t>(±)-Ibuprofen</t>
  </si>
  <si>
    <t>15687-27-1</t>
  </si>
  <si>
    <t>206.28</t>
  </si>
  <si>
    <t>Ibuprofen is an anti-inflammatory inhibitor targeting COX-1 and COX-2 with IC50s of 13 μM and 370 μM, respectively.</t>
  </si>
  <si>
    <t>C13H18O2</t>
  </si>
  <si>
    <t>OC(C(C1=CC=C(CC(C)C)C=C1)C)=O</t>
  </si>
  <si>
    <t>H2O : 1 mg/mL (4.85 mM; Need ultrasonic); DMSO : ≥ 100 mg/mL (484.78 mM)</t>
  </si>
  <si>
    <t>23925</t>
  </si>
  <si>
    <t>https://www.medchemexpress.com/Ibuprofen.html</t>
  </si>
  <si>
    <t>HY-W015967</t>
  </si>
  <si>
    <t>Glycolic acid</t>
  </si>
  <si>
    <t>79-14-1</t>
  </si>
  <si>
    <t>76.05</t>
  </si>
  <si>
    <t>Endogenous Metabolite; Tyrosinase</t>
  </si>
  <si>
    <t>Glycolic acid is an inhibitor of tyrosinase, suppressing melanin formation and lead to a lightening of skin colour.</t>
  </si>
  <si>
    <t>C2H4O3</t>
  </si>
  <si>
    <t>O=C(O)CO</t>
  </si>
  <si>
    <t>DMSO : ≥ 100 mg/mL (1314.92 mM)</t>
  </si>
  <si>
    <t>39223</t>
  </si>
  <si>
    <t>https://www.medchemexpress.com/2-Hydroxyacetic_acid.html</t>
  </si>
  <si>
    <t>HY-Y0966</t>
  </si>
  <si>
    <t>Glycine</t>
  </si>
  <si>
    <t>56-40-6</t>
  </si>
  <si>
    <t>75.07</t>
  </si>
  <si>
    <t>Endogenous Metabolite; iGluR</t>
  </si>
  <si>
    <t>Glycine is an inhibitory neurotransmitter in the CNS and also acts as a co-agonist along with glutamate, facilitating an excitatory potential at the glutaminergic N-methyl-D-aspartic acid (NMDA) receptors.</t>
  </si>
  <si>
    <t>C2H5NO2</t>
  </si>
  <si>
    <t>NCC(O)=O</t>
  </si>
  <si>
    <t>H2O : 6 mg/mL (79.93 mM; Need ultrasonic)</t>
  </si>
  <si>
    <t>44104</t>
  </si>
  <si>
    <t>https://www.medchemexpress.com/2-Aminoacetic_acid.html</t>
  </si>
  <si>
    <t>Membrane Transporter/Ion Channel; Metabolic Enzyme/Protease; Neuronal Signaling</t>
  </si>
  <si>
    <t>HY-N0175</t>
  </si>
  <si>
    <t>Cytisinicline</t>
  </si>
  <si>
    <t>Cytisine; Sophorine; Baptitoxine</t>
  </si>
  <si>
    <t>485-35-8</t>
  </si>
  <si>
    <t>190.24</t>
  </si>
  <si>
    <t>nAChR</t>
  </si>
  <si>
    <t>Cytisinicline (Cytisine) is an alkaloid that occurs naturally in several plant genera, such as Laburnum and Cytisus. Cytisinicline (Cytisine) is a partial agonist of α4β2 nAChRs[1], and partial to full agonist at β4 containing receptors and α7 receptors[2]. Has been used medically to help with smoking cessation[3].</t>
  </si>
  <si>
    <t>C11H14N2O</t>
  </si>
  <si>
    <t>O=C1N(C[C@@]2([H])C[C@]3([H])CNC2)C3=CC=C1</t>
  </si>
  <si>
    <t>DMSO : 125 mg/mL (657.06 mM; Need ultrasonic)</t>
  </si>
  <si>
    <t>36972</t>
  </si>
  <si>
    <t>https://www.medchemexpress.com/Cytisine.html</t>
  </si>
  <si>
    <t>HY-N1368B</t>
  </si>
  <si>
    <t>(-)-Borneol</t>
  </si>
  <si>
    <t>L-Borneol</t>
  </si>
  <si>
    <t>464-45-9</t>
  </si>
  <si>
    <t>154.25</t>
  </si>
  <si>
    <t>(-)-Borneol has a highly efficacious positive modulating action at GABA receptor with an EC50 of 237 μM.</t>
  </si>
  <si>
    <t>C10H18O</t>
  </si>
  <si>
    <t>C[C@@]1(C2(C)C)CC[C@H]2C[C@H]1O</t>
  </si>
  <si>
    <t>DMSO : 100 mg/mL (648.30 mM; Need ultrasonic)</t>
  </si>
  <si>
    <t>26433</t>
  </si>
  <si>
    <t>https://www.medchemexpress.com/_-_-Borneol.html</t>
  </si>
  <si>
    <t>HY-B0704</t>
  </si>
  <si>
    <t>Azelaic acid</t>
  </si>
  <si>
    <t>Nonanedioic acid</t>
  </si>
  <si>
    <t>123-99-9</t>
  </si>
  <si>
    <t>188.22</t>
  </si>
  <si>
    <t>Azelaic acid is an organic compound produced by the ozonolysis of oleic acid; component of a number of hair and skin conditioners.</t>
  </si>
  <si>
    <t>C9H16O4</t>
  </si>
  <si>
    <t>OC(CCCCCCCC(O)=O)=O</t>
  </si>
  <si>
    <t>H2O : 2 mg/mL (10.63 mM; Need ultrasonic); DMSO : ≥ 100 mg/mL (531.29 mM)</t>
  </si>
  <si>
    <t>16504</t>
  </si>
  <si>
    <t>https://www.medchemexpress.com/Azelaic-acid.html</t>
  </si>
  <si>
    <t>HY-N0402</t>
  </si>
  <si>
    <t>Artemether</t>
  </si>
  <si>
    <t>Dihydroqinghaosu methyl ether; Dihydroartemisinin methyl ether; SM224</t>
  </si>
  <si>
    <t>71963-77-4</t>
  </si>
  <si>
    <t>298.37</t>
  </si>
  <si>
    <t>Parasite</t>
  </si>
  <si>
    <t xml:space="preserve">Artemether is an antimalarial for the treatment of resistant strains of falciparum malaria.
Target: Antiparasitic
Artemether is an antimalarial agent used to treat acute uncomplicated malaria. It is administered in combination with lumefantrine for improved efficacy. Artemether exhibits the highest activity against juvenile stages of the parasites, while adult worms are significantly less susceptible. There was no indication of neurotoxicity following repeated high doses of artemether given fortnightly for up to 5 months. Artemether-integrated with other control strategies-has considerable potential for reducing the current burden of schistosomiasis in different epidemiological settings [1]. There were remarkably inhibitory effects of artmeter on brain glioma growth and angiogenesis in SD rats and the mechanism that artemether inhibited brain glioma growth might be penetrating the blood-brain barrier and inhibiting angiogenesis [2].
</t>
  </si>
  <si>
    <t>C16H26O5</t>
  </si>
  <si>
    <t>C[C@H]1[C@@H](OC)O[C@@]2([H])[C@]34[C@@]([C@H](C)CC[C@]41[H])([H])CC[C@@](O2)(C)OO3</t>
  </si>
  <si>
    <t>DMSO : 100 mg/mL (335.15 mM; Need ultrasonic); H2O : &lt; 0.1 mg/mL (insoluble)</t>
  </si>
  <si>
    <t>16878</t>
  </si>
  <si>
    <t>https://www.medchemexpress.com/artemether.html</t>
  </si>
  <si>
    <t>HY-B0725</t>
  </si>
  <si>
    <t>Doxepin (Hydrochloride)</t>
  </si>
  <si>
    <t>1229-29-4</t>
  </si>
  <si>
    <t>315.84</t>
  </si>
  <si>
    <t>Cytochrome P450; Histamine Receptor</t>
  </si>
  <si>
    <t>Doxepin hydrochloride is an orally active tricyclic antidepressant agent. Doxepin hydrochloride is a potent and selective histamine receptor H1 antagonist. Doxepin hydrochloride is also a potent CYP450 inhibitor and significantly inhibits CYP450 2C19 and 1A2[1][2].</t>
  </si>
  <si>
    <t>C19H22ClNO</t>
  </si>
  <si>
    <t>CN(C)CC/C=C1C2=CC=CC=C2OCC3=CC=CC=C/13.Cl</t>
  </si>
  <si>
    <t>DMSO : ≥ 100 mg/mL (316.62 mM); H2O : ≥ 50 mg/mL (158.31 mM)</t>
  </si>
  <si>
    <t>16625</t>
  </si>
  <si>
    <t>https://www.medchemexpress.com/doxepin-hydrochloride.html</t>
  </si>
  <si>
    <t>GPCR/G Protein; Immunology/Inflammation; Metabolic Enzyme/Protease; Neuronal Signaling</t>
  </si>
  <si>
    <t>HY-N0714</t>
  </si>
  <si>
    <t>Berbamine</t>
  </si>
  <si>
    <t>478-61-5</t>
  </si>
  <si>
    <t>608.72</t>
  </si>
  <si>
    <t>Autophagy; NF-κB</t>
  </si>
  <si>
    <t>Berbamine is a natural compound extracted from traditional Chinese medicine?Barberry with anti-tumor, immunomodulatory and cardiovascular effects. Berbamine?is a calcium channel blocker.</t>
  </si>
  <si>
    <t>C37H40N2O6</t>
  </si>
  <si>
    <t>COC1=C(OC2=CC([C@]3([H])CC(C=C4)=CC=C4O5)=C(CCN3C)C=C2OC)C([C@@]6([H])CC7=CC=C(O)C5=C7)=C(CCN6C)C=C1OC</t>
  </si>
  <si>
    <t>DMSO : 125 mg/mL (205.35 mM; Need ultrasonic)</t>
  </si>
  <si>
    <t>63073</t>
  </si>
  <si>
    <t>https://www.medchemexpress.com/Berbamine.html</t>
  </si>
  <si>
    <t>HY-B0612A</t>
  </si>
  <si>
    <t>Lercanidipine (hydrochloride)</t>
  </si>
  <si>
    <t>132866-11-6</t>
  </si>
  <si>
    <t>648.19</t>
  </si>
  <si>
    <t>Lercanidipine hydrochloride is a lipophilic third-generation dihydropyridine-calcium channel blocker (DHP-CCB). Lercanidipine hydrochloride has long lasting antihypertensive action and reno-protective effect[1][2][3].</t>
  </si>
  <si>
    <t>C36H42ClN3O6</t>
  </si>
  <si>
    <t>O=C(C1=C(C)NC(C)=C(C(OC)=O)C1C2=CC=CC([N+]([O-])=O)=C2)OC(C)(C)CN(CCC(C3=CC=CC=C3)C4=CC=CC=C4)C.[H]Cl</t>
  </si>
  <si>
    <t>DMSO : 50 mg/mL (ultrasonic);H2O : &lt; 0.1 mg/mL</t>
  </si>
  <si>
    <t>16201</t>
  </si>
  <si>
    <t>https://www.medchemexpress.com/Lercanidipine-hydrochloride.html</t>
  </si>
  <si>
    <t>11970</t>
  </si>
  <si>
    <t>HY-14543</t>
  </si>
  <si>
    <t>Sertindole</t>
  </si>
  <si>
    <t>Lu 23-174</t>
  </si>
  <si>
    <t>106516-24-9</t>
  </si>
  <si>
    <t>440.94</t>
  </si>
  <si>
    <t>5-HT Receptor; Adrenergic Receptor; Autophagy; Dopamine Receptor</t>
  </si>
  <si>
    <t xml:space="preserve">Sertindole, a neuroleptic, is one of the newer antipsychotic medications available.
Target: Multi-target
In vitro studies showed that sertindole exerts a potent antagonism at serotonin 5-HT2A, 5-HT2C, dopamine D2, and αl adrenergic receptors. Sertindole offers an alternative treatment option for refractory patients given its good EPS profile, favorable metabolic profile, and comparable efficacy to risperidone. Due to cardiovascular safety concerns, sertindole is available as a second-line choice for patients intolerant to other antipsychotic agents [1]. Sertindole should prove to be a very useful addition to the therapeutic options available for the treatment of psychotic disorders [2]. Sertindole improves negative symptoms, and is also effective for the treatment of neuroleptic-resistant schizophrenia. Sertindole is generally well tolerated and is associated with a low rate of extrapyramidal symptoms (EPS). Thus, sertindole is a useful option in the treatment of patients with schizophrenia [3].
</t>
  </si>
  <si>
    <t>C24H26ClFN4O</t>
  </si>
  <si>
    <t>FC1=CC=C(N2C3=CC=C(Cl)C=C3C(C4CCN(CCN5CCNC5=O)CC4)=C2)C=C1</t>
  </si>
  <si>
    <t>DMSO : 25 mg/mL (56.70 mM; Need ultrasonic)</t>
  </si>
  <si>
    <t>63905</t>
  </si>
  <si>
    <t>https://www.medchemexpress.com/Sertindole.html</t>
  </si>
  <si>
    <t>HY-14648A</t>
  </si>
  <si>
    <t>Dexamethasone acetate</t>
  </si>
  <si>
    <t>Dexamethasone 21-acetate; Hexadecadrol acetate</t>
  </si>
  <si>
    <t>1177-87-3</t>
  </si>
  <si>
    <t>434.50</t>
  </si>
  <si>
    <t>Autophagy; Bacterial; Glucocorticoid Receptor; Mitophagy</t>
  </si>
  <si>
    <t>Dexamethasone acetate (Dexamethasone 21-acetate) is a glucocorticoid receptor agonist. Dexamethasone acetate has the potential for ophthalmic infections treatment.</t>
  </si>
  <si>
    <t>C24H31FO6</t>
  </si>
  <si>
    <t>C[C@@]1([C@@]2(O)C(COC(C)=O)=O)[C@](C[C@H]2C)([H])[C@@](CCC3=CC4=O)([H])[C@@](F)([C@]3(C=C4)C)[C@@H](O)C1</t>
  </si>
  <si>
    <t>DMSO : 50 mg/mL (115.07 mM; Need ultrasonic); H2O : &lt; 0.1 mg/mL (insoluble)</t>
  </si>
  <si>
    <t>22597</t>
  </si>
  <si>
    <t>https://www.medchemexpress.com/Dexamethasone-acetate.html</t>
  </si>
  <si>
    <t>Anti-infection; Autophagy; GPCR/G Protein</t>
  </si>
  <si>
    <t>HY-15164A</t>
  </si>
  <si>
    <t>Icotinib</t>
  </si>
  <si>
    <t>BPI-2009</t>
  </si>
  <si>
    <t>610798-31-7</t>
  </si>
  <si>
    <t>391.42</t>
  </si>
  <si>
    <t>Icotinib (BPI-2009) is a potent and specific EGFR inhibitor with an IC50 of 5 nM; also inhibits mutant EGFRL858R, EGFRL858R/T790M, EGFRT790M and EGFRL861Q.</t>
  </si>
  <si>
    <t>C22H21N3O4</t>
  </si>
  <si>
    <t>C#CC1=CC(NC2=C(C=C(OCCOCCOCCO3)C3=C4)C4=NC=N2)=CC=C1</t>
  </si>
  <si>
    <t>DMSO : ≥ 155 mg/mL (395.99 mM)</t>
  </si>
  <si>
    <t>30499</t>
  </si>
  <si>
    <t>https://www.medchemexpress.com/icotinib.html</t>
  </si>
  <si>
    <t>HY-15036A</t>
  </si>
  <si>
    <t>Diclofenac (diethylamine)</t>
  </si>
  <si>
    <t>78213-16-8</t>
  </si>
  <si>
    <t>369.29</t>
  </si>
  <si>
    <t>Apoptosis; COX</t>
  </si>
  <si>
    <t>Diethylamine</t>
  </si>
  <si>
    <t>Diclofenac diethylamine is a potent and nonselective anti-inflammatory agent, acts as a COX inhibitor, with IC50s of 4 and 1.3 nM for human COX-1 and COX-2 in CHO cells[1], and 5.1 and 0.84 μM for ovine COX-1 and COX-2, respectively[2]. Diclofenac diethylamine induces apoptosis of neural stem cells (NSCs) via the activation of the caspase cascade[3].</t>
  </si>
  <si>
    <t>C18H22Cl2N2O2</t>
  </si>
  <si>
    <t>O=C(O)CC1=CC=CC=C1NC2=C(Cl)C=CC=C2Cl.CCNCC</t>
  </si>
  <si>
    <t>DMSO : 150 mg/mL (406.18 mM; Need ultrasonic)</t>
  </si>
  <si>
    <t>59278</t>
  </si>
  <si>
    <t>https://www.medchemexpress.com/diclofenac-diethylamine.html</t>
  </si>
  <si>
    <t>HY-N1132A</t>
  </si>
  <si>
    <t>D-(+)-Trehalose dihydrate</t>
  </si>
  <si>
    <t>D-Trehalose dihydrate; α,α-Trehalose dihydrate</t>
  </si>
  <si>
    <t>6138-23-4</t>
  </si>
  <si>
    <t>378.33</t>
  </si>
  <si>
    <t>D-(+)-Trehalose dihydrate, isolated from Saccharomyces cerevisiae, can be used as a food ingredient and pharmaceutical excipient.</t>
  </si>
  <si>
    <t>C12H26O13</t>
  </si>
  <si>
    <t>O[C@H]1[C@@H](O[C@H]2O[C@H](CO)[C@@H](O)[C@H](O)[C@H]2O)O[C@H](CO)[C@@H](O)[C@@H]1O.[2 H2O]</t>
  </si>
  <si>
    <t>H2O : 150 mg/mL (396.48 mM; Need ultrasonic)</t>
  </si>
  <si>
    <t>37030</t>
  </si>
  <si>
    <t>https://www.medchemexpress.com/D-__addition__-Trehalose_dihydrate.html</t>
  </si>
  <si>
    <t>HY-10237</t>
  </si>
  <si>
    <t>Boceprevir</t>
  </si>
  <si>
    <t>EBP 520; SCH 503034</t>
  </si>
  <si>
    <t>394730-60-0</t>
  </si>
  <si>
    <t>519.68</t>
  </si>
  <si>
    <t>HCV; HCV Protease</t>
  </si>
  <si>
    <t>Boceprevir is a novel, potent, highly selective, orally bioavailable HCV NS3 protease inhibitor with Ki of 14 nM in both enzyme assay and EC90 of 350 nM in cell-based replicon assay.</t>
  </si>
  <si>
    <t>C27H45N5O5</t>
  </si>
  <si>
    <t>O=C(N1[C@@H]([C@@]2([H])C(C)([C@]2(C1)[H])C)C(NC(C(C(N)=O)=O)CC3CCC3)=O)[C@@H](NC(NC(C)(C)C)=O)C(C)(C)C</t>
  </si>
  <si>
    <t>DMSO : 16.67 mg/mL (32.08 mM; Need ultrasonic); H2O : &lt; 0.1 mg/mL (insoluble)</t>
  </si>
  <si>
    <t>61643</t>
  </si>
  <si>
    <t>https://www.medchemexpress.com/Boceprevir.html</t>
  </si>
  <si>
    <t>HY-N0230</t>
  </si>
  <si>
    <t>β-Alanine</t>
  </si>
  <si>
    <t>2-Carboxyethylamine; 3-Aminopropanoic acid</t>
  </si>
  <si>
    <t>107-95-9</t>
  </si>
  <si>
    <t>89.09</t>
  </si>
  <si>
    <t>β-Alanine is a non-essential amino acid that is shown to be metabolized into carnosine, which functions as an intracellular buffer.</t>
  </si>
  <si>
    <t>C3H7NO2</t>
  </si>
  <si>
    <t>NCCC(O)=O</t>
  </si>
  <si>
    <t>10 mM in DMSO; H2O : 33.33 mg/mL (374.12 mM; Need ultrasonic)</t>
  </si>
  <si>
    <t>27513</t>
  </si>
  <si>
    <t>https://www.medchemexpress.com/_beta_-Alanine.html</t>
  </si>
  <si>
    <t>HY-N0682</t>
  </si>
  <si>
    <t>Pyridoxine (hydrochloride)</t>
  </si>
  <si>
    <t>Pyridoxol (hydrochloride); Vitamin B6 (hydrochloride)</t>
  </si>
  <si>
    <t>58-56-0</t>
  </si>
  <si>
    <t>205.64</t>
  </si>
  <si>
    <t>Endogenous Metabolite; Keap1-Nrf2</t>
  </si>
  <si>
    <t>Pyridoxine hydrochloride (Pyridoxol; Vitamin B6) is a pyridine derivative. Pyridoxine (Pyridoxol; Vitamin B6) exerts antioxidant effects in cell model of Alzheimer's disease via the Nrf-2/HO-1 pathway.</t>
  </si>
  <si>
    <t>C8H12ClNO3</t>
  </si>
  <si>
    <t>OCC1=C(CO)C(O)=C(C)N=C1.Cl</t>
  </si>
  <si>
    <t>H2O : ≥ 50 mg/mL (243.14 mM); DMSO : ≥ 50 mg/mL (243.14 mM)</t>
  </si>
  <si>
    <t>26561</t>
  </si>
  <si>
    <t>https://www.medchemexpress.com/Pyridoxine_hydrochloride.html</t>
  </si>
  <si>
    <t>HY-10353A</t>
  </si>
  <si>
    <t>Raltegravir (potassium salt)</t>
  </si>
  <si>
    <t>MK 0518 (potassium salt)</t>
  </si>
  <si>
    <t>871038-72-1</t>
  </si>
  <si>
    <t>482.51</t>
  </si>
  <si>
    <t>Raltegravir potassium salt (MK 0518 potassium salt) is a potent integrase (IN) inhibitor, used to treat HIV infection.</t>
  </si>
  <si>
    <t>C20H20FKN6O5</t>
  </si>
  <si>
    <t>O=C(C(N=C(C(NC(C1=NN=C(C)O1)=O)(C)C)N2C)=C(O[K])C2=O)NCC3=CC=C(F)C=C3</t>
  </si>
  <si>
    <t>DMSO : 6 mg/mL (12.43 mM; Need ultrasonic); H2O : 25 mg/mL (51.81 mM; Need ultrasonic)</t>
  </si>
  <si>
    <t>37711</t>
  </si>
  <si>
    <t>https://www.medchemexpress.com/Raltegravir-potassium-salt.html</t>
  </si>
  <si>
    <t>HY-B0806</t>
  </si>
  <si>
    <t>Proguanil</t>
  </si>
  <si>
    <t>500-92-5</t>
  </si>
  <si>
    <t>253.73</t>
  </si>
  <si>
    <t>Antifolate; Parasite</t>
  </si>
  <si>
    <t>Proguanil, an antimalarial prodrug, is metabolized to the active metabolite Cycloguanil (HY-12784). Proguanil is a dihydrofolate reductase (DHFR) inhibitor[1][2].</t>
  </si>
  <si>
    <t>C11H16ClN5</t>
  </si>
  <si>
    <t>N=C(NC1=CC=C(Cl)C=C1)NC(NC(C)C)=N</t>
  </si>
  <si>
    <t>DMSO : ≥ 33 mg/mL (130.06 mM)</t>
  </si>
  <si>
    <t>42400</t>
  </si>
  <si>
    <t>https://www.medchemexpress.com/Proguanil.html</t>
  </si>
  <si>
    <t>Anti-infection; Cell Cycle/DNA Damage</t>
  </si>
  <si>
    <t>HY-N0898</t>
  </si>
  <si>
    <t>Catechin</t>
  </si>
  <si>
    <t>(+)-Catechin; Cianidanol; Catechuic acid</t>
  </si>
  <si>
    <t>154-23-4</t>
  </si>
  <si>
    <t>290.27</t>
  </si>
  <si>
    <t>Apoptosis; COX; Endogenous Metabolite; Influenza Virus</t>
  </si>
  <si>
    <t>Catechin ((+)-Catechin) inhibits cyclooxygenase-1 (COX-1) with an IC50 of 1.4 μM.</t>
  </si>
  <si>
    <t>C15H14O6</t>
  </si>
  <si>
    <t>O[C@@H]1[C@@H](C2=CC(O)=C(O)C=C2)OC3=CC(O)=CC(O)=C3C1</t>
  </si>
  <si>
    <t>DMSO : ≥ 100 mg/mL (344.51 mM)</t>
  </si>
  <si>
    <t>55382</t>
  </si>
  <si>
    <t>https://www.medchemexpress.com/Catechin.html</t>
  </si>
  <si>
    <t>Anti-infection; Apoptosis; Immunology/Inflammation; Metabolic Enzyme/Protease</t>
  </si>
  <si>
    <t>HY-14605</t>
  </si>
  <si>
    <t>Rasagiline (mesylate)</t>
  </si>
  <si>
    <t>AGN1135 (mesylate); TVP1012 (mesylate)</t>
  </si>
  <si>
    <t>161735-79-1</t>
  </si>
  <si>
    <t>267.34</t>
  </si>
  <si>
    <t>Apoptosis; Autophagy; Monoamine Oxidase</t>
  </si>
  <si>
    <t>Rasagiline mesylate is a new MAO-B inhibitor for the treatment of idiopathic Parkinson's disease. 
Target: Monoamine Oxidase (MAO)-B
Rasagiline (N-propargyl-1-(R)-aminoindan) is a novel, highly potent irreversible monoamine oxidase (MAO)-B inhibitor, anti-Parkinsonian drug. Rasagiline is effective as monotherapy or adjunct to L-Dopa for patients with early and late Parkinson's disease (PD) [1]. Rasagiline inhibits MAO-B more potently than selegiline and has the advantage of once-daily dosing. In several large, randomized, placebo-controlled trials, rasagiline has demonstrated efficacy as monotherapy in early PD and as adjunctive therapy in advanced PD. In addition, rasagiline has been shown to have neuroprotective effects in in vitro and in vivo studies. The recently completed delayed-start ADAGIO (Attenuation of Disease Progression with Azilect Given Once-daily) trial suggests a potential disease-modifying effect for rasagiline 1 mg/day, though the clinical import of this finding has yet to be established [2]. Rasagiline has been found to be well tolerated and effective in the treatment of early PD and as adjunctive treatment in motor fluctuations. Whether rasagiline is associated with clinically significant neuroprotection (ie, disease modification) in PD is the subject of ongoing clinical trials [3].</t>
  </si>
  <si>
    <t>C13H17NO3S</t>
  </si>
  <si>
    <t>CS(=O)(O)=O.C#CCN[C@H]1C2=CC=CC=C2CC1</t>
  </si>
  <si>
    <t>H2O : 25 mg/mL (93.51 mM; Need ultrasonic)</t>
  </si>
  <si>
    <t>63590</t>
  </si>
  <si>
    <t>https://www.medchemexpress.com/rasagiline-mesylate.html</t>
  </si>
  <si>
    <t>Apoptosis; Autophagy; Neuronal Signaling</t>
  </si>
  <si>
    <t>HY-15739</t>
  </si>
  <si>
    <t>Ansamitocin P-3</t>
  </si>
  <si>
    <t>Antibiotic C 15003P3; Maytansinol isobutyrate</t>
  </si>
  <si>
    <t>66584-72-3</t>
  </si>
  <si>
    <t>635.14</t>
  </si>
  <si>
    <t>ADC Cytotoxin; Antibiotic; Bacterial; Microtubule/Tubulin</t>
  </si>
  <si>
    <t>Ansamitocin P-3 (Antibiotic C 15003P3) is a microtubule inhibitor. Ansamitocin P-3 is a macrocyclic antitumor antibiotic.</t>
  </si>
  <si>
    <t>C32H43ClN2O9</t>
  </si>
  <si>
    <t>ClC1=C(N(C)C(C[C@H](OC(C(C)C)=O)[C@@](O2)(C)[C@]2([H])[C@H](C)[C@]3([H])C[C@](NC(O3)=O)(O)[C@H](OC)/C=C/C=C(C)/C4)=O)C=C4C=C1OC</t>
  </si>
  <si>
    <t>DMSO : ≥ 100 mg/mL (157.45 mM); H2O : &lt; 0.1 mg/mL (insoluble)</t>
  </si>
  <si>
    <t>45563</t>
  </si>
  <si>
    <t>https://www.medchemexpress.com/Ansamitocin-P-3.html</t>
  </si>
  <si>
    <t>Antibody-drug Conjugate/ADC Related; Anti-infection; Cell Cycle/DNA Damage; Cytoskeleton</t>
  </si>
  <si>
    <t>HY-B0977</t>
  </si>
  <si>
    <t>Dicloxacillin (Sodium hydrate)</t>
  </si>
  <si>
    <t>Dicloxacillin sodium salt monohydrate</t>
  </si>
  <si>
    <t>13412-64-1</t>
  </si>
  <si>
    <t>510.32</t>
  </si>
  <si>
    <t>Dicloxacillin Sodium hydrate (Dicloxacillin sodium salt monohydrate) is a narrow-spectrum β-Lactam antibiotic of the penicillin class, is used to treat infections caused by susceptible Gram-positive bacteria, active against beta-lactamase-producing organisms such as Staphylococcus aureus.</t>
  </si>
  <si>
    <t>C19H18Cl2N3NaO6S</t>
  </si>
  <si>
    <t>O=C(O[Na])[C@@H](C(C)(C)S[C@]1([H])[C@@H]2NC(C3=C(C)ON=C3C4=C(Cl)C=CC=C4Cl)=O)N1C2=O.O</t>
  </si>
  <si>
    <t>H2O : 25 mg/mL (48.99 mM; Need ultrasonic)</t>
  </si>
  <si>
    <t>61541</t>
  </si>
  <si>
    <t>https://www.medchemexpress.com/Dicloxacillin-Sodium-hydrate.html</t>
  </si>
  <si>
    <t>HY-14263</t>
  </si>
  <si>
    <t>Pericyazine</t>
  </si>
  <si>
    <t>Propericiazine; RP 8909</t>
  </si>
  <si>
    <t>2622-26-6</t>
  </si>
  <si>
    <t>365.49</t>
  </si>
  <si>
    <t>Pericyazine (Propericiazine) is a first-generation antipsychotic agent that is used as an adjunct to the short-term management of severe anxiety states and psychosis[1]. Pericyazine is a selective D2-dopamine receptor antagonist[2][3]. Pericyazine has adrenolytic, anticholinergic, and extrapyramidal effects[4].</t>
  </si>
  <si>
    <t>C21H23N3OS</t>
  </si>
  <si>
    <t>N#CC(C=C1N2CCCN3CCC(O)CC3)=CC=C1SC4=C2C=CC=C4</t>
  </si>
  <si>
    <t>DMSO : 250 mg/mL (684.01 mM; Need ultrasonic)</t>
  </si>
  <si>
    <t>55760</t>
  </si>
  <si>
    <t>https://www.medchemexpress.com/pericyazine.html</t>
  </si>
  <si>
    <t>HY-15408</t>
  </si>
  <si>
    <t>Trelagliptin</t>
  </si>
  <si>
    <t>SYR-472</t>
  </si>
  <si>
    <t>865759-25-7</t>
  </si>
  <si>
    <t>357.38</t>
  </si>
  <si>
    <t>Dipeptidyl Peptidase</t>
  </si>
  <si>
    <t>Trelagliptin (SYR-472) is a potent, orally active and highly selective DPP-4 inhibitor with an IC50 of 4 nM. Trelagliptin succinate improves glycemic control in vivo and can be used for the study of type 2 diabetes mellitus (T2DM)[1].</t>
  </si>
  <si>
    <t>C18H20FN5O2</t>
  </si>
  <si>
    <t>N#CC1=CC=C(F)C=C1CN(C(N2C)=O)C(N3C[C@H](N)CCC3)=CC2=O</t>
  </si>
  <si>
    <t>DMSO : ≥ 50 mg/mL (139.91 mM)</t>
  </si>
  <si>
    <t>09105</t>
  </si>
  <si>
    <t>https://www.medchemexpress.com/trelagliptin.html</t>
  </si>
  <si>
    <t>HY-12176</t>
  </si>
  <si>
    <t>Aliskiren</t>
  </si>
  <si>
    <t>CGP 60536; CGP60536B; SPP 100</t>
  </si>
  <si>
    <t>173334-57-1</t>
  </si>
  <si>
    <t>551.76</t>
  </si>
  <si>
    <t>Autophagy; Renin</t>
  </si>
  <si>
    <t>Aliskiren(CGP 60536) is a direct renin inhibitor with IC50 of 1.5 nM.
IC50 value: 1.5 nM [1]
Target: renin
in vitro: Aliskiren hemifumarate appears to bind to both the hydrophobic S1/S3-binding pocket and to a large, distinct subpocket that extends from the S3-binding site towards the hydrophobic core of renin. Oral bioavailability of Aliskiren hemifumarate is 2.4% in rats, 16% in marmosets and about 2.5% in humans [2].
in vivo: Aliskiren hemifumarate (&lt; 10 mg/kg, oral) inhibits plasma renin activity and lowers blood pressure in sodium-depleted marmosets[3].Once-daily oral treatment with Aliskiren hemifumarate lowers blood pressure effectively, with a safety and tolerability profile, in patients with mild-to-moderate hypertension[4].</t>
  </si>
  <si>
    <t>C30H53N3O6</t>
  </si>
  <si>
    <t>COCCCOC1=CC(C[C@@H](C[C@@H]([C@H](C[C@H](C(NCC(C)(C(N)=O)C)=O)C(C)C)O)N)C(C)C)=CC=C1OC</t>
  </si>
  <si>
    <t>Ethanol : 100 mg/mL (181.24 mM; Need ultrasonic); DMSO : 100 mg/mL (181.24 mM; Need ultrasonic)</t>
  </si>
  <si>
    <t>23468</t>
  </si>
  <si>
    <t>https://www.medchemexpress.com/Aliskiren.html</t>
  </si>
  <si>
    <t>HY-N0250</t>
  </si>
  <si>
    <t>Saikosaponin D</t>
  </si>
  <si>
    <t>20874-52-6</t>
  </si>
  <si>
    <t>780.98</t>
  </si>
  <si>
    <t>Bacterial; Estrogen Receptor/ERR; NF-κB; STAT</t>
  </si>
  <si>
    <t>Saikosaponin D is a triterpene saponin isolated from Bupleurum, with anti-inflammatory, anti-bacterial, anti-tumor, and anti-allergic activities; Saikosaponin D inhibits selectin, STAT3 and NF-kB and activates estrogen receptor-β.</t>
  </si>
  <si>
    <t>C42H68O13</t>
  </si>
  <si>
    <t>CC1(C)CC[C@]2(CO3)[C@H](O)C[C@@]4(C)[C@]([C@]5([H])C=C[C@]43[C@]2([H])C1)(C)CC[C@@]([C@]5(C)CC6)([H])[C@@](CO)(C)[C@H]6O[C@@](O[C@H](C)[C@@H]7O)([H])[C@H](O)[C@H]7O[C@@]8([H])[C@H](O)[C@@H](O)[C@H](O)[C@@H](CO)O8</t>
  </si>
  <si>
    <t>H2O : &lt; 0.1 mg/mL (insoluble); DMSO : 50 mg/mL (64.02 mM; Need ultrasonic)</t>
  </si>
  <si>
    <t>29373</t>
  </si>
  <si>
    <t>https://www.medchemexpress.com/Saikosaponin_D.html</t>
  </si>
  <si>
    <t>Anti-infection; JAK/STAT Signaling; NF-κB; Others; Stem Cell/Wnt</t>
  </si>
  <si>
    <t>HY-Y1117</t>
  </si>
  <si>
    <t>Melamine</t>
  </si>
  <si>
    <t>108-78-1</t>
  </si>
  <si>
    <t>126.12</t>
  </si>
  <si>
    <t>Melamine is a metabolite?of?cyromazine. Melamine is a intermediate for the synthesis of melamine resin and plastic materials[1].</t>
  </si>
  <si>
    <t>C3H6N6</t>
  </si>
  <si>
    <t>NC1=NC(N)=NC(N)=N1</t>
  </si>
  <si>
    <t>45953</t>
  </si>
  <si>
    <t>https://www.medchemexpress.com/melamine.html</t>
  </si>
  <si>
    <t>HY-N0216</t>
  </si>
  <si>
    <t>Benzoic acid</t>
  </si>
  <si>
    <t>65-85-0</t>
  </si>
  <si>
    <t>122.12</t>
  </si>
  <si>
    <t>Bacterial; Endogenous Metabolite; Fungal</t>
  </si>
  <si>
    <t>Benzoic acid is an aromatic alcohol existing naturally in many plants and is a common additive to food, drinks, cosmetics and other products. It acts as preservatives through inhibiting both bacteria and fungi.</t>
  </si>
  <si>
    <t>C7H6O2</t>
  </si>
  <si>
    <t>O=C(O)C1=CC=CC=C1</t>
  </si>
  <si>
    <t>H2O : 7.14 mg/mL (58.47 mM; Need ultrasonic); DMSO : ≥ 100 mg/mL (818.87 mM)</t>
  </si>
  <si>
    <t>27523</t>
  </si>
  <si>
    <t>https://www.medchemexpress.com/Benzoic_acid.html</t>
  </si>
  <si>
    <t>HY-135653</t>
  </si>
  <si>
    <t>EC5026</t>
  </si>
  <si>
    <t>BPN-19186</t>
  </si>
  <si>
    <t>1809885-32-2</t>
  </si>
  <si>
    <t>405.39</t>
  </si>
  <si>
    <t>Epoxide Hydrolase</t>
  </si>
  <si>
    <t>EC5026 (BPN-19186) is a first-in-class, non-opioid and orally active soluble Epoxide Hydrolase (sEH) inhibitor. EC5026 shows efficacy for inflammatory and neuropathic pain[1].</t>
  </si>
  <si>
    <t>C18H23F4N3O3</t>
  </si>
  <si>
    <t>O=C(NC1CCN(C([C@@H](C)CC)=O)CC1)NC2=CC=C(OC(F)(F)F)C(F)=C2</t>
  </si>
  <si>
    <t>DMSO : ≥ 250 mg/mL (616.69 mM)</t>
  </si>
  <si>
    <t>61302</t>
  </si>
  <si>
    <t>https://www.medchemexpress.com/ec5026.html</t>
  </si>
  <si>
    <t>HY-14855</t>
  </si>
  <si>
    <t>Tedizolid</t>
  </si>
  <si>
    <t>TR 700; Torezolid; DA-7157</t>
  </si>
  <si>
    <t>856866-72-3</t>
  </si>
  <si>
    <t>370.34</t>
  </si>
  <si>
    <t>Tedizolid (TR 700; Torezolid; DA-7157) is a novel oxazolidinone, acting through inhibition of bacterial protein synthesis by binding to 23S ribosomal RNA (rRNA) of the 50S subunit of the ribosome.</t>
  </si>
  <si>
    <t>C17H15FN6O3</t>
  </si>
  <si>
    <t>O=C1O[C@@H](CO)CN1C2=CC=C(C3=CC=C(C4=NN(C)N=N4)N=C3)C(F)=C2</t>
  </si>
  <si>
    <t>DMSO : 10 mg/mL (27.00 mM; Need ultrasonic)</t>
  </si>
  <si>
    <t>05507</t>
  </si>
  <si>
    <t>https://www.medchemexpress.com/tedizolid.html</t>
  </si>
  <si>
    <t>HY-14879A</t>
  </si>
  <si>
    <t>Avibactam (sodium)</t>
  </si>
  <si>
    <t>NXL-104</t>
  </si>
  <si>
    <t>1192491-61-4</t>
  </si>
  <si>
    <t>287.23</t>
  </si>
  <si>
    <t>Avibactam sodium (NXL-104) is a covalent and reversible non-β-lactam β-lactamase inhibitor which inhibits β-lactamase TEM-1 and CTX-M-15 with IC50s of 8 nM and 5 nM, respectively.</t>
  </si>
  <si>
    <t>C7H10N3NaO6S</t>
  </si>
  <si>
    <t>O=S(ON1[C@]2([H])CC[C@@H](C(N)=O)[N@@](C2)C1=O)(O[Na])=O</t>
  </si>
  <si>
    <t>H2O : 50 mg/mL (174.08 mM; Need ultrasonic); DMSO : ≥ 30 mg/mL (104.45 mM)</t>
  </si>
  <si>
    <t>23311</t>
  </si>
  <si>
    <t>https://www.medchemexpress.com/Avibactam-sodium.html</t>
  </si>
  <si>
    <t>HY-B1285</t>
  </si>
  <si>
    <t>Dimercaprol</t>
  </si>
  <si>
    <t>2,3-Dimercapto-1-propanol; Dithioglycerol</t>
  </si>
  <si>
    <t>59-52-9</t>
  </si>
  <si>
    <t>124.23</t>
  </si>
  <si>
    <t>HIV</t>
  </si>
  <si>
    <t>Dimercaprol (2,3-Dimercapto-1-propanol) is an anti-heavy metal-poisoning drug, which exhibits anti-HIV activity[1].</t>
  </si>
  <si>
    <t>C3H8OS2</t>
  </si>
  <si>
    <t>OCC(S)CS</t>
  </si>
  <si>
    <t>10 mM in DMSO; H2O : 41.67 mg/mL (335.43 mM; Need ultrasonic)</t>
  </si>
  <si>
    <t>52055</t>
  </si>
  <si>
    <t>https://www.medchemexpress.com/dimercaprol.html</t>
  </si>
  <si>
    <t>HY-14149</t>
  </si>
  <si>
    <t>Cisapride</t>
  </si>
  <si>
    <t>R 51619; (±)-Cisaprid</t>
  </si>
  <si>
    <t>81098-60-4</t>
  </si>
  <si>
    <t>465.95</t>
  </si>
  <si>
    <t>Cisapride(R 51619) is a nonselective 5-HT4 receptor agonist, it is also a potent hERG potassium channel inhibitor.
IC50 Value: 0.14 μM(EC50 for 5-HT4 receptor) [1]; 9.8 μM (Kv4.3) [2]
Target: 5-HT4 Receptor
in vitro: Cisapride showed higher inhibitory effects on a hERG current, as indicated by its IC50 of 9.4 × 10-9 M [1]. cisapride on cloned Kv4.3 channels stably expressed in Chinese hamster ovary cells were investigated using the whole-cell patch-clamp technique. Cisapride inhibited Kv4.3 in a concentration-dependent manner with IC50 values of 9.8 uM [2].
in vivo: Cisapride (1 mg/kg i.v.), when administered 10 min after the start of GR113808 infusion, did not stimulate either antral or colonic motor activity under treatment with GR113808. The enhanced antral or colonic motor activity induced by these drugs was antagonized by treatment with GR113808 in dogs [3]. cisapride could not bring about more colitis damages through 5HT(4) receptors. Based on the present study further researches are required for investigating the exact roles of 5HT(4) receptors in the pathogenesis of ulcerative colitis[4].
Toxicity: cardiac arrythmies</t>
  </si>
  <si>
    <t>C23H29ClFN3O4</t>
  </si>
  <si>
    <t>O=C(N[C@@H]1[C@H](OC)CN(CCCOC2=CC=C(F)C=C2)CC1)C3=CC(Cl)=C(N)C=C3OC</t>
  </si>
  <si>
    <t>DMSO : 100 mg/mL (214.62 mM; Need ultrasonic); H2O : &lt; 0.1 mg/mL (insoluble)</t>
  </si>
  <si>
    <t>16680</t>
  </si>
  <si>
    <t>https://www.medchemexpress.com/Cisapride.html</t>
  </si>
  <si>
    <t>HY-13262</t>
  </si>
  <si>
    <t>Lumacaftor</t>
  </si>
  <si>
    <t>VX-809; VRT 826809</t>
  </si>
  <si>
    <t>936727-05-8</t>
  </si>
  <si>
    <t>452.41</t>
  </si>
  <si>
    <t>Autophagy; CFTR</t>
  </si>
  <si>
    <t>Lumacaftor (VX-809; VRT 826809) is a CFTR modulator that corrects the folding and trafficking of CFTR protein.</t>
  </si>
  <si>
    <t>C24H18F2N2O5</t>
  </si>
  <si>
    <t>FC1(F)OC(C=C(C=C2)C3(CC3)C(NC4=NC(C5=CC=CC(C(O)=O)=C5)=C(C=C4)C)=O)=C2O1</t>
  </si>
  <si>
    <t>DMSO : 50 mg/mL (110.52 mM; Need ultrasonic)</t>
  </si>
  <si>
    <t>06856</t>
  </si>
  <si>
    <t>https://www.medchemexpress.com/VX-809.html</t>
  </si>
  <si>
    <t>Autophagy; Membrane Transporter/Ion Channel</t>
  </si>
  <si>
    <t>HY-N6951</t>
  </si>
  <si>
    <t>Guaiazulene</t>
  </si>
  <si>
    <t>489-84-9</t>
  </si>
  <si>
    <t>198.30</t>
  </si>
  <si>
    <t>Guaiazulene is present in several essential oils of medicinal and aromatic plants, with antioxidant activity. Guaiazulene has in vitro cytotoxic activity against neuron and N2a neuroblastom (N2a-NB) cells[1][2].</t>
  </si>
  <si>
    <t>C15H18</t>
  </si>
  <si>
    <t>CC(C1=CC2=C(C)C=CC2=C(C)C=C1)C</t>
  </si>
  <si>
    <t>DMSO : 250 mg/mL (1260.72 mM; Need ultrasonic)</t>
  </si>
  <si>
    <t>62476</t>
  </si>
  <si>
    <t>https://www.medchemexpress.com/guaiazulene.html</t>
  </si>
  <si>
    <t>HY-W012382</t>
  </si>
  <si>
    <t>N-Acetyl-L-tyrosine</t>
  </si>
  <si>
    <t>537-55-3</t>
  </si>
  <si>
    <t>223.23</t>
  </si>
  <si>
    <t>N-Acetyl-L-tyrosine originates from tyrosine through an AA acetylase, is associated with aromatic L-amino acid decarboxylase deficiency and tyrosinemia I.</t>
  </si>
  <si>
    <t>C11H13NO4</t>
  </si>
  <si>
    <t>OC1=CC=C(C=C1)C[C@@H](C(O)=O)NC(C)=O</t>
  </si>
  <si>
    <t>61099</t>
  </si>
  <si>
    <t>https://www.medchemexpress.com/N-Acetyl-L-tyrosine.html</t>
  </si>
  <si>
    <t>HY-N0197</t>
  </si>
  <si>
    <t>Baicalin</t>
  </si>
  <si>
    <t>Baicalein 7-O-β-D-glucuronide</t>
  </si>
  <si>
    <t>21967-41-9</t>
  </si>
  <si>
    <t>446.36</t>
  </si>
  <si>
    <t>Autophagy; HIV; NF-κB</t>
  </si>
  <si>
    <t>Baicalin is a flavonoid glycoside isolated from Scutellaria baicalensis. Baicalin reduces the expression of NF-κB.</t>
  </si>
  <si>
    <t>C21H18O11</t>
  </si>
  <si>
    <t>O[C@H]([C@H]([C@@H]([C@@H](C(O)=O)O1)O)O)[C@@H]1OC2=C(O)C(O)=C3C(C=C(C4=CC=CC=C4)OC3=C2)=O</t>
  </si>
  <si>
    <t>DMSO : ≥ 100 mg/mL (224.03 mM); H2O : &lt; 0.1 mg/mL (insoluble)</t>
  </si>
  <si>
    <t>25640</t>
  </si>
  <si>
    <t>https://www.medchemexpress.com/Baicalin.html</t>
  </si>
  <si>
    <t>Anti-infection; Autophagy; NF-κB</t>
  </si>
  <si>
    <t>HY-13210</t>
  </si>
  <si>
    <t>Zanamivir</t>
  </si>
  <si>
    <t>139110-80-8</t>
  </si>
  <si>
    <t>332.31</t>
  </si>
  <si>
    <t>Antibiotic; Influenza Virus</t>
  </si>
  <si>
    <t>Zanamivir is an influenza viral neuraminidase inhibitor with IC50 values of 0.95 nM and 2.7 nM for influenza A and B, respectively.</t>
  </si>
  <si>
    <t>C12H20N4O7</t>
  </si>
  <si>
    <t>NC(N[C@@H]1[C@H]([C@@]([H])(OC(C(O)=O)=C1)[C@@H]([C@@H](CO)O)O)NC(C)=O)=N</t>
  </si>
  <si>
    <t>H2O : ≥ 33.33 mg/mL (100.30 mM)</t>
  </si>
  <si>
    <t>16843</t>
  </si>
  <si>
    <t>https://www.medchemexpress.com/Zanamivir.html</t>
  </si>
  <si>
    <t>HY-13635</t>
  </si>
  <si>
    <t>Finasteride</t>
  </si>
  <si>
    <t>MK-906</t>
  </si>
  <si>
    <t>98319-26-7</t>
  </si>
  <si>
    <t>372.54</t>
  </si>
  <si>
    <t>5 alpha Reductase</t>
  </si>
  <si>
    <t>Finasteride (MK-906) is a potent and competitive 5α-reductase inhibitor, with an IC50 of 4.2 nM for type II 5α-reductase. Finasteride has approximately a 100-fold greater affinity for type II 5α-reductase enzyme than for the type I enzyme. Finasteride can be used for the research of benign prostatic hyperplasia (BPH) and androgenic alopecia[1][2][3].</t>
  </si>
  <si>
    <t>C23H36N2O2</t>
  </si>
  <si>
    <t>O=C([C@H]1CC[C@]2([H])[C@]1(C)CC[C@]3([H])[C@@]4(C)C=CC(N[C@]4([H])CC[C@]32[H])=O)NC(C)(C)C</t>
  </si>
  <si>
    <t>DMSO : 150 mg/mL (402.64 mM; Need ultrasonic)</t>
  </si>
  <si>
    <t>16581</t>
  </si>
  <si>
    <t>https://www.medchemexpress.com/finasteride.html</t>
  </si>
  <si>
    <t>HY-14763A</t>
  </si>
  <si>
    <t>Cariprazine (hydrochloride)</t>
  </si>
  <si>
    <t>RGH188 hydrochloride</t>
  </si>
  <si>
    <t>1083076-69-0</t>
  </si>
  <si>
    <t>463.87</t>
  </si>
  <si>
    <t xml:space="preserve">Cariprazine hydrochloride is a novel antipsychotic drug candidate that exhibits high affinity for the D3 (Ki=0.085 nM) and D2 (Ki=0.49 nM) receptors, and moderate affinity for the 5-HT1A receptor (Ki=2.6 nM).
</t>
  </si>
  <si>
    <t>C21H33Cl3N4O</t>
  </si>
  <si>
    <t>O=C(N[C@H]1CC[C@H](CCN2CCN(C3=CC=CC(Cl)=C3Cl)CC2)CC1)N(C)C.[H]Cl</t>
  </si>
  <si>
    <t>DMSO : 6.67 mg/mL (14.38 mM; Need ultrasonic)</t>
  </si>
  <si>
    <t>16398</t>
  </si>
  <si>
    <t>https://www.medchemexpress.com/Cariprazine-hydrochloride.html</t>
  </si>
  <si>
    <t>HY-15027</t>
  </si>
  <si>
    <t>5-Aminosalicylic Acid</t>
  </si>
  <si>
    <t>Mesalamine; 5-ASA; Mesalazine</t>
  </si>
  <si>
    <t>89-57-6</t>
  </si>
  <si>
    <t>153.14</t>
  </si>
  <si>
    <t>Endogenous Metabolite; NF-κB; PAK; PPAR</t>
  </si>
  <si>
    <t>5-Aminosalicylic acid (Mesalamine) acts as a specific PPARγ agonist and also inhibits p21-activated kinase 1 (PAK1) and NF-κB.</t>
  </si>
  <si>
    <t>C7H7NO3</t>
  </si>
  <si>
    <t>OC1=C(C(O)=O)C=C(N)C=C1</t>
  </si>
  <si>
    <t>DMSO : ≥ 33.33 mg/mL (217.64 mM); H2O : 2 mg/mL (13.06 mM; ultrasonic and warming and heat to 60°C)</t>
  </si>
  <si>
    <t>14055</t>
  </si>
  <si>
    <t>https://www.medchemexpress.com/5-Aminosalicylic-acid.html</t>
  </si>
  <si>
    <t>Cell Cycle/DNA Damage; Cytoskeleton; Metabolic Enzyme/Protease; NF-κB</t>
  </si>
  <si>
    <t>HY-B1281</t>
  </si>
  <si>
    <t>Mepyramine maleate</t>
  </si>
  <si>
    <t>Pyrilamine maleate</t>
  </si>
  <si>
    <t>59-33-6</t>
  </si>
  <si>
    <t>401.46</t>
  </si>
  <si>
    <t>Histamine Receptor</t>
  </si>
  <si>
    <t>Maleate</t>
  </si>
  <si>
    <t>Mepyramine maleate, a first generation antihistamine, is an antagonist of histamine H1 receptor, with Kds of 0.8 nM, 5200 nM and &gt;3000 nM for H1, H2, and H3 receptor, respectively, and a pKd of 9.4 for H1 receptor.</t>
  </si>
  <si>
    <t>C21H27N3O5</t>
  </si>
  <si>
    <t>CN(C)CCN(CC1=CC=C(OC)C=C1)C2=NC=CC=C2.O=C(O)/C=C\C(O)=O</t>
  </si>
  <si>
    <t>DMSO : ≥ 100 mg/mL (249.09 mM)</t>
  </si>
  <si>
    <t>30509</t>
  </si>
  <si>
    <t>https://www.medchemexpress.com/Mepyramine_maleate.html</t>
  </si>
  <si>
    <t>GPCR/G Protein; Immunology/Inflammation; Neuronal Signaling</t>
  </si>
  <si>
    <t>HY-17426</t>
  </si>
  <si>
    <t>Famciclovir</t>
  </si>
  <si>
    <t>BRL 42810</t>
  </si>
  <si>
    <t>104227-87-4</t>
  </si>
  <si>
    <t>321.33</t>
  </si>
  <si>
    <t>HSV</t>
  </si>
  <si>
    <t xml:space="preserve">Famciclovir(BRL 42810) is a guanine analogue antiviral drug used for the treatment of various herpesvirus infections.
IC50 Value: Refer to penciclovir
Target: HSV
Famciclovir is the diacetyl 6-deoxy analog of the active antiviral compound penciclovir with potential use in the treatment of infections caused by the herpes family of viruses [1]. Famciclovir, a synthetic acyclic guanine derivative, is a prodrug which, after oral administration, is rapidly metabolised to the highly bioavailable antiviral compound penciclovir [2].
in vitro: Famciclovir induced rapid, dose-dependent suppression of viral replication and reduction in alanine aminotransferase (ALT), with greatest efficacy in the 500-mg tid treatment group. HBV DNA reduction was maintained throughout the treatment period. ALT also steadily declined during the treatment period [3]. 
in vivo:  In rat, following dosing at 40 mg/kg, famciclovir was rapidly and extensively metabolized to the active antiviral compound penciclovir, which reached peak concentrations in the plasma (mean 3.5 micrograms/ml) at 0.5 h [4].  Necrotic hepatitis was significantly (p &lt; 0.01) reduced by treatment with FCV, VACV and ACV at a dose of 50 mg/kg per day divided into 3 doses. No significant effect was achieved with BVDU at 200 mg/kg per day. Treatment with FCV at 50 mg/kg per day, ACV at 100 mg/kg per day, and VACV at 200 mg/kg per day significantly (p &lt; 0.001) decreased mortality in mice [5].
Clinical trial: Famciclovir Pediatric Formulation In Children 1 to 12 Years Of Age With Herpes Simplex Infection. Phage3
</t>
  </si>
  <si>
    <t>C14H19N5O4</t>
  </si>
  <si>
    <t>NC1=NC=C2N=CN(CCC(COC(C)=O)COC(C)=O)C2=N1</t>
  </si>
  <si>
    <t>H2O : 50 mg/mL (155.60 mM; Need ultrasonic); DMSO : ≥ 100 mg/mL (311.21 mM)</t>
  </si>
  <si>
    <t>13705</t>
  </si>
  <si>
    <t>https://www.medchemexpress.com/Famciclovir.html</t>
  </si>
  <si>
    <t>HY-17424</t>
  </si>
  <si>
    <t>Penciclovir</t>
  </si>
  <si>
    <t>BRL 39123; VSA 671</t>
  </si>
  <si>
    <t>39809-25-1</t>
  </si>
  <si>
    <t>253.26</t>
  </si>
  <si>
    <t>Penciclovir is reported to be potent against HSV types 1 and 2 with IC50 of 0.04-1.8 μg/mL and 0.06-4.4 μg/mL, respectively.</t>
  </si>
  <si>
    <t>C10H15N5O3</t>
  </si>
  <si>
    <t>O=C1NC(N)=NC2=C1N=CN2CCC(CO)CO</t>
  </si>
  <si>
    <t>DMSO : 25 mg/mL (98.71 mM; Need ultrasonic)</t>
  </si>
  <si>
    <t>13704</t>
  </si>
  <si>
    <t>https://www.medchemexpress.com/Penciclovir.html</t>
  </si>
  <si>
    <t>HY-14739</t>
  </si>
  <si>
    <t>Choline Fenofibrate</t>
  </si>
  <si>
    <t>ABT-335</t>
  </si>
  <si>
    <t>856676-23-8</t>
  </si>
  <si>
    <t>421.91</t>
  </si>
  <si>
    <t>COX; PPAR</t>
  </si>
  <si>
    <t>Choline</t>
  </si>
  <si>
    <t>Choline Fenofibrate (ABT-335) is the choline salt of Fenofibric acid (HY-B0760), which releases free fenofibric acid in the gastrointestinal tract. Fenofibric acid is a PPAR activator with antihyperlipidemic effect[1].</t>
  </si>
  <si>
    <t>C22H28ClNO5</t>
  </si>
  <si>
    <t>O=C(C1=CC=C(OC(C)(C([O-])=O)C)C=C1)C2=CC=C(Cl)C=C2.C[N+](C)(CCO)C</t>
  </si>
  <si>
    <t>Ethanol : 33.33 mg/mL (79.00 mM; Need ultrasonic); DMSO : 20 mg/mL (47.40 mM; Need ultrasonic)</t>
  </si>
  <si>
    <t>22604</t>
  </si>
  <si>
    <t>https://www.medchemexpress.com/Choline-Fenofibrate.html</t>
  </si>
  <si>
    <t>Cell Cycle/DNA Damage; Immunology/Inflammation</t>
  </si>
  <si>
    <t>HY-15036</t>
  </si>
  <si>
    <t>Diclofenac</t>
  </si>
  <si>
    <t>15307-86-5</t>
  </si>
  <si>
    <t>296.15</t>
  </si>
  <si>
    <t>Diclofenac is a potent and nonselective anti-inflammatory agent, acts as a COX inhibitor, with IC50s of 4 and 1.3 nM for human COX-1 and COX-2 in CHO cells[1], and 5.1 and 0.84 μM for ovine COX-1 and COX-2, respectively[2]. Diclofenac induces apoptosis of neural stem cells (NSCs) via the activation of the caspase cascade[3].</t>
  </si>
  <si>
    <t>C14H11Cl2NO2</t>
  </si>
  <si>
    <t>O=C(O)CC1=CC=CC=C1NC2=C(Cl)C=CC=C2Cl</t>
  </si>
  <si>
    <t>DMSO : ≥ 3.5 mg/mL (11.82 mM)</t>
  </si>
  <si>
    <t>16984</t>
  </si>
  <si>
    <t>https://www.medchemexpress.com/Diclofenac.html</t>
  </si>
  <si>
    <t>HY-B1080</t>
  </si>
  <si>
    <t>Tilorone (dihydrochloride)</t>
  </si>
  <si>
    <t>27591-69-1</t>
  </si>
  <si>
    <t>483.47</t>
  </si>
  <si>
    <t>HIF/HIF Prolyl-Hydroxylase; Influenza Virus</t>
  </si>
  <si>
    <t>Tilorone dihydrochloride is the first recognized synthetic, small molecular weight compound that is an orally active interferon inducer, used as an antiviral drug.</t>
  </si>
  <si>
    <t>C25H36Cl2N2O3</t>
  </si>
  <si>
    <t>O=C1C2=C(C3=C1C=C(OCCN(CC)CC)C=C3)C=CC(OCCN(CC)CC)=C2.[H]Cl.[H]Cl</t>
  </si>
  <si>
    <t>H2O : 100 mg/mL (206.84 mM; Need ultrasonic); DMSO : 12.5 mg/mL (25.85 mM; Need ultrasonic)</t>
  </si>
  <si>
    <t>22620</t>
  </si>
  <si>
    <t>https://www.medchemexpress.com/Tilorone-dihydrochloride.html</t>
  </si>
  <si>
    <t>HY-B0219</t>
  </si>
  <si>
    <t>Allopurinol</t>
  </si>
  <si>
    <t>315-30-0</t>
  </si>
  <si>
    <t>136.11</t>
  </si>
  <si>
    <t>Xanthine Oxidase</t>
  </si>
  <si>
    <t>Allopurinol (Zyloprim) is a xanthine oxidase inhibitor with an IC50 of 7.82±0.12 μM.
Target: XAO
Allopurinol (Zyloprim, and generics) is a drug used primarily to treat hyperuricemia (excess uric acid in blood plasma) and its complications, including chronic gout. It is a xanthine oxidase inhibitor which is administered orally. A common misconception is that allopurinol is metabolized by its target, xanthine oxidase, but this action is principally carried out by Aldehyde oxidase. The active metabolite of allopurinol is oxypurinol, which is also an inhibitor of xanthine oxidase. Allopurinol is almost completely metabolized to oxypurinol within two hours of oral administration, whereas oxypurinol is slowly excreted by the kidneys over 18–30 hours. For this reason, oxypurinol is believed responsible for the majority of allopurinol's effect.
Allopurinol is a purine analog; it is a structural isomer of hypoxanthine (a naturally occurring purine in the body) and is an inhibitor of the enzyme xanthine oxidase. In addition to blocking uric acid production, inhibition of xanthine oxidase causes an increase in hypoxanthine and xanthine. While xanthine cannot be converted to purine ribotides, hypoxanthine can be salvaged to the purine ribotides adenosine and guanosine monophosphates. Increased levels of these ribotides may cause feedback inhibition of amidophosphoribosyl transferase, the first and rate-limiting enzyme of purine biosynthesis. Allopurinol, therefore, decreases uric acid formation and may also inhibit purine synthesis.</t>
  </si>
  <si>
    <t>C5H4N4O</t>
  </si>
  <si>
    <t>O=C1C2=C(NN=C2)N=CN1</t>
  </si>
  <si>
    <t>DMSO : 14 mg/mL (102.86 mM; Need ultrasonic and warming); H2O : 1 mg/mL (7.35 mM; ultrasonic and adjust pH to 11 with NaOH)</t>
  </si>
  <si>
    <t>16536</t>
  </si>
  <si>
    <t>https://www.medchemexpress.com/Allopurinol.html</t>
  </si>
  <si>
    <t>HY-13749</t>
  </si>
  <si>
    <t>Sitagliptin</t>
  </si>
  <si>
    <t>MK-0431</t>
  </si>
  <si>
    <t>486460-32-6</t>
  </si>
  <si>
    <t>407.31</t>
  </si>
  <si>
    <t>Autophagy; Dipeptidyl Peptidase</t>
  </si>
  <si>
    <t>Sitagliptin (MK-0431) is a potent inhibitor of DPP4 with an IC50 of 19 nM in Caco-2 cell extracts[1].</t>
  </si>
  <si>
    <t>C16H15F6N5O</t>
  </si>
  <si>
    <t>O=C(N1CC2=NN=C(C(F)(F)F)N2CC1)C[C@H](N)CC3=CC(F)=C(F)C=C3F</t>
  </si>
  <si>
    <t>DMSO : ≥ 50 mg/mL (122.76 mM)</t>
  </si>
  <si>
    <t>41186</t>
  </si>
  <si>
    <t>https://www.medchemexpress.com/Sitagliptin.html</t>
  </si>
  <si>
    <t>HY-13677</t>
  </si>
  <si>
    <t>6-Mercaptopurine</t>
  </si>
  <si>
    <t>Mercaptopurine; 6-MP</t>
  </si>
  <si>
    <t>50-44-2</t>
  </si>
  <si>
    <t>152.18</t>
  </si>
  <si>
    <t>Autophagy; Endogenous Metabolite; Nucleoside Antimetabolite/Analog</t>
  </si>
  <si>
    <t>6-Mercaptopurine is a purine analogue which acts as an antagonist of the endogenous purines and has been widely used as antileukemic agent and immunosuppressive drug.</t>
  </si>
  <si>
    <t>C5H4N4S</t>
  </si>
  <si>
    <t>S=C1NC=NC2=C1NC=N2</t>
  </si>
  <si>
    <t>DMSO : 35.71 mg/mL (234.66 mM; Need ultrasonic)</t>
  </si>
  <si>
    <t>57859</t>
  </si>
  <si>
    <t>https://www.medchemexpress.com/6-Mercaptopurine.html</t>
  </si>
  <si>
    <t>Autophagy; Cell Cycle/DNA Damage; Metabolic Enzyme/Protease</t>
  </si>
  <si>
    <t>HY-13757A</t>
  </si>
  <si>
    <t>Tamoxifen</t>
  </si>
  <si>
    <t>ICI 47699; (Z)-Tamoxifen; trans-Tamoxifen</t>
  </si>
  <si>
    <t>10540-29-1</t>
  </si>
  <si>
    <t>371.51</t>
  </si>
  <si>
    <t>Apoptosis; Autophagy; Estrogen Receptor/ERR; HSP</t>
  </si>
  <si>
    <t>Tamoxifen (ICI 47699) is an orally active, selective estrogen receptor modulator (SERM) which blocks estrogen action in breast cells and can activate estrogen activity in other cells, such as bone, liver, and uterine cells[1][2][3]. Tamoxifen is a potent Hsp90 activator and enhances the Hsp90 molecular chaperone ATPase activity. Tamoxifen also potent inhibits infectious EBOV Zaire and Marburg (MARV) with IC50 of 0.1 μM and 1.8 μM, respectively[5]. Tamoxifen activates autophagy and induces apoptosis[4].</t>
  </si>
  <si>
    <t>C26H29NO</t>
  </si>
  <si>
    <t>CC/C(C1=CC=CC=C1)=C(C2=CC=C(OCCN(C)C)C=C2)\C3=CC=CC=C3</t>
  </si>
  <si>
    <t>DMSO : ≥ 30 mg/mL (80.75 mM); H2O : &lt; 0.1 mg/mL (insoluble)</t>
  </si>
  <si>
    <t>57351</t>
  </si>
  <si>
    <t>https://www.medchemexpress.com/Tamoxifen.html</t>
  </si>
  <si>
    <t>Apoptosis; Autophagy; Cell Cycle/DNA Damage; Metabolic Enzyme/Protease; Others</t>
  </si>
  <si>
    <t>HY-B1102</t>
  </si>
  <si>
    <t>Evans Blue</t>
  </si>
  <si>
    <t>Direct Blue 53; C.I. 23860</t>
  </si>
  <si>
    <t>314-13-6</t>
  </si>
  <si>
    <t>960.81</t>
  </si>
  <si>
    <t>Evans Blue is a potent inhibitor of L-glutamate uptake via the membrane bound excitatory amino acid transporter (EAAT). Able to antagonize AMPA and kainate receptor mediated currents (IC50 values are 220 and 150 nM, respectively). 
IC50 value: 220/150 nM
Target: L-glutamate uptake receptor
Evans blue is a biological dye, for detection of cell survival. Evans Blue can not penetrate  healthy cell membrane, but can penetrate into death cell. Binds with high affinity to serum albumin.</t>
  </si>
  <si>
    <t>C34H24N6Na4O14S4</t>
  </si>
  <si>
    <t>CC1=CC(C2=CC=C(/N=N/C3=C(O)C4=C(N)C(S(=O)(O[Na])=O)=CC(S(=O)(O[Na])=O)=C4C=C3)C(C)=C2)=CC=C1/N=N/C5=C(O)C6=C(N)C(S(=O)(O[Na])=O)=CC(S(=O)(O[Na])=O)=C6C=C5</t>
  </si>
  <si>
    <t>DMSO : ≥ 25 mg/mL (26.02 mM); H2O : 33.33 mg/mL (34.69 mM; Need ultrasonic)</t>
  </si>
  <si>
    <t>23169</t>
  </si>
  <si>
    <t>https://www.medchemexpress.com/Evans-Blue.html</t>
  </si>
  <si>
    <t>HY-B1077</t>
  </si>
  <si>
    <t>Penfluridol</t>
  </si>
  <si>
    <t>R-16341</t>
  </si>
  <si>
    <t>26864-56-2</t>
  </si>
  <si>
    <t>523.97</t>
  </si>
  <si>
    <t>Autophagy; Calcium Channel</t>
  </si>
  <si>
    <t>Penfluridol is a highly potent, first generation diphenylbutylpiperidine antipsychotic.</t>
  </si>
  <si>
    <t>C28H27ClF5NO</t>
  </si>
  <si>
    <t>OC1(C2=CC=C(Cl)C(C(F)(F)F)=C2)CCN(CCCC(C3=CC=C(F)C=C3)C4=CC=C(F)C=C4)CC1</t>
  </si>
  <si>
    <t>DMSO : ≥ 100 mg/mL (190.85 mM); H2O : &lt; 0.1 mg/mL (insoluble)</t>
  </si>
  <si>
    <t>17270</t>
  </si>
  <si>
    <t>https://www.medchemexpress.com/Penfluridol.html</t>
  </si>
  <si>
    <t>Autophagy; Membrane Transporter/Ion Channel; Neuronal Signaling</t>
  </si>
  <si>
    <t>HY-B0678</t>
  </si>
  <si>
    <t>Metaxalone</t>
  </si>
  <si>
    <t>AHR438; NSC170959</t>
  </si>
  <si>
    <t>1665-48-1</t>
  </si>
  <si>
    <t>221.25</t>
  </si>
  <si>
    <t xml:space="preserve">Metaxalone(AHR438;NSC170959) is a muscle relaxant used to relax muscles.
Target: Others
Metaxalone is a muscle relaxant used to relax muscles and relieve pain caused by strains, sprains, and other musculoskeletal conditions. Its exact mechanism of action is not known, but it may be due to general central nervous system depression. It is considered to be a moderately strong muscle relaxant, with relatively low incidence of side effects. 
</t>
  </si>
  <si>
    <t>C12H15NO3</t>
  </si>
  <si>
    <t>O=C1OC(COC2=CC(C)=CC(C)=C2)CN1</t>
  </si>
  <si>
    <t>DMSO : ≥ 100 mg/mL (451.98 mM)</t>
  </si>
  <si>
    <t>23153</t>
  </si>
  <si>
    <t>https://www.medchemexpress.com/Metaxalone.html</t>
  </si>
  <si>
    <t>HY-B1203A</t>
  </si>
  <si>
    <t>Fludrocortisone acetate</t>
  </si>
  <si>
    <t>9α-Fludrocortisone acetate; 9α-Fluorcortisol acetate</t>
  </si>
  <si>
    <t>514-36-3</t>
  </si>
  <si>
    <t>422.49</t>
  </si>
  <si>
    <t>Autophagy; Mineralocorticoid Receptor</t>
  </si>
  <si>
    <t>Fludrocortisone acetate (9α-Fludrocortisone acetate) is a synthetic mineralocorticoid, used to control the amount of sodium and fluids in your body. It is used to treat Addison's disease by decreasing the amount of sodium that is lost (excreted) in your urine, also used to increase blood pressure.</t>
  </si>
  <si>
    <t>C23H31FO6</t>
  </si>
  <si>
    <t>C[C@@]12[C@](C(COC(C)=O)=O)(O)CC[C@@]1([H])[C@]3([H])CCC4=CC(CC[C@]4(C)[C@@]3(F)[C@@H](O)C2)=O</t>
  </si>
  <si>
    <t>DMSO : 83.33 mg/mL (197.24 mM; Need ultrasonic)</t>
  </si>
  <si>
    <t>17626</t>
  </si>
  <si>
    <t>https://www.medchemexpress.com/Fludrocortisone-acetate.html</t>
  </si>
  <si>
    <t>HY-A0091</t>
  </si>
  <si>
    <t>Pargyline (hydrochloride)</t>
  </si>
  <si>
    <t>306-07-0</t>
  </si>
  <si>
    <t>195.69</t>
  </si>
  <si>
    <t>Monoamine Oxidase</t>
  </si>
  <si>
    <t>Pargyline hydrochloride is an irreversible inhibitor of monoamine oxidase (MAO) that is used clinically to treat moderate hypertension.</t>
  </si>
  <si>
    <t>C11H14ClN</t>
  </si>
  <si>
    <t>C#CCN(C)CC1=CC=CC=C1.[H]Cl</t>
  </si>
  <si>
    <t>DMSO : ≥ 32 mg/mL (163.52 mM)</t>
  </si>
  <si>
    <t>45181</t>
  </si>
  <si>
    <t>https://www.medchemexpress.com/Pargyline-hydrochloride.html</t>
  </si>
  <si>
    <t>HY-B0094</t>
  </si>
  <si>
    <t>Artemisinin</t>
  </si>
  <si>
    <t>Qinghaosu; NSC 369397</t>
  </si>
  <si>
    <t>63968-64-9</t>
  </si>
  <si>
    <t>282.33</t>
  </si>
  <si>
    <t>Akt; Ferroptosis; HCV; Parasite</t>
  </si>
  <si>
    <t>Artemisinin (Qinghaosu), a sesquiterpene lactone,  is an anti-malarial drug isolated from the aerial parts of Artemisia annua L. plants[1]. Artemisinin inhibits AKT signaling pathway by decreasing pAKT in a dose-dependent manner. Artemisinin reduces cancer cell proliferation, migration, invasion, tumorigenesis and metastasis and has neuroprotective effects[2].</t>
  </si>
  <si>
    <t>C15H22O5</t>
  </si>
  <si>
    <t>O=C1[C@H](C)[C@]2([H])CC[C@@H](C)[C@]3([H])CC[C@@](O4)(C)OO[C@]32[C@]4([H])O1</t>
  </si>
  <si>
    <t>DMSO : 50 mg/mL (177.10 mM; Need ultrasonic); H2O : &lt; 0.1 mg/mL (insoluble)</t>
  </si>
  <si>
    <t>12872</t>
  </si>
  <si>
    <t>https://www.medchemexpress.com/artemisinin.html</t>
  </si>
  <si>
    <t>Anti-infection; Apoptosis; PI3K/Akt/mTOR</t>
  </si>
  <si>
    <t>Cancer; Infection; Neurological Disease</t>
  </si>
  <si>
    <t>HY-B0034</t>
  </si>
  <si>
    <t>Donepezil (Hydrochloride)</t>
  </si>
  <si>
    <t>E2020</t>
  </si>
  <si>
    <t>120011-70-3</t>
  </si>
  <si>
    <t>415.95</t>
  </si>
  <si>
    <t>Donepezil (Hydrochloride) (E-2020) is a noncompetitive acetylcholinesterase inhibitor, which can readily cross the blood brain barrier and increases the concentration of cortical acetylcholine. 
IC50 Value:
Target: AChE
It is known that Donepezil Hydrochloride is a useful tool in the study of Alzheimer's disease. Studies indicate that Donepezil Hydrochloride protects the brain against diisopropylfluorophosphate-induced effects. Studies indicate that Donepezil Hydrochloride selectively inhibits acetylcholinesterase, whereas it has little effect on butyrylcholinesterase. Alternate studies suggest that Donepezil Hydrochloride increases the concentration of extracellular acetylcholine in the cerebral cortex and hippocampus of rats.</t>
  </si>
  <si>
    <t>C24H30ClNO3</t>
  </si>
  <si>
    <t>O=C1C(CC2CCN(CC3=CC=CC=C3)CC2)CC4=C1C=C(OC)C(OC)=C4.[H]Cl</t>
  </si>
  <si>
    <t>DMSO : 6.2 mg/mL (14.91 mM; Need warming); H2O : 33.33 mg/mL (80.13 mM; Need ultrasonic)</t>
  </si>
  <si>
    <t>22260</t>
  </si>
  <si>
    <t>https://www.medchemexpress.com/Donepezil-Hydrochloride.html</t>
  </si>
  <si>
    <t>HY-14258A</t>
  </si>
  <si>
    <t>Escitalopram (oxalate)</t>
  </si>
  <si>
    <t>(S)-Citalopram (oxalate); (S)-(+)-Citalopram (oxalate)</t>
  </si>
  <si>
    <t>219861-08-2</t>
  </si>
  <si>
    <t>414.43</t>
  </si>
  <si>
    <t>Serotonin Transporter</t>
  </si>
  <si>
    <t>Oxalate</t>
  </si>
  <si>
    <t>Escitalopram ((S)-Citalopram) oxalate, the S-enantiomer of racemic Citalopram, is a selective serotonin reuptake inhibitor (SSRI) with a Ki of 0.89 nM. Escitalopram oxalate has ～30 fold higher binding affinity than its R(-)-enantiomer and shows selectivity over both dopamine transporter (DAT) and norepinephrine transporter (NET). Escitalopram oxalate is an antidepressant for the research of major depression[1][2].</t>
  </si>
  <si>
    <t>C22H23FN2O5</t>
  </si>
  <si>
    <t>FC1=CC=C([C@@]2(CCCN(C)C)C(C=CC(C#N)=C3)=C3CO2)C=C1.O=C(O)C(O)=O</t>
  </si>
  <si>
    <t>H2O : ≥ 14.29 mg/mL (34.48 mM)</t>
  </si>
  <si>
    <t>15396</t>
  </si>
  <si>
    <t>https://www.medchemexpress.com/Escitalopram-oxalate.html</t>
  </si>
  <si>
    <t>HY-101086</t>
  </si>
  <si>
    <t>Acetylcholine (iodide)</t>
  </si>
  <si>
    <t>ACh (iodide)</t>
  </si>
  <si>
    <t>2260-50-6</t>
  </si>
  <si>
    <t>273.11</t>
  </si>
  <si>
    <t>Iodide</t>
  </si>
  <si>
    <t>Acetylcholine iodide (ACh iodide) is a common neurotransmitter found in the central and peripheral nerve system[1].</t>
  </si>
  <si>
    <t>C7H16INO2</t>
  </si>
  <si>
    <t>O=C(OCC[N+](C)(C)C)C.[I-]</t>
  </si>
  <si>
    <t>45482</t>
  </si>
  <si>
    <t>https://www.medchemexpress.com/acetylcholine-iodide.html</t>
  </si>
  <si>
    <t>Cancer; Neurological Disease</t>
  </si>
  <si>
    <t>HY-B0069</t>
  </si>
  <si>
    <t>Fludarabine</t>
  </si>
  <si>
    <t>F-ara-A; NSC 118218</t>
  </si>
  <si>
    <t>21679-14-1</t>
  </si>
  <si>
    <t>285.23</t>
  </si>
  <si>
    <t>Apoptosis; DNA/RNA Synthesis; Nucleoside Antimetabolite/Analog; STAT</t>
  </si>
  <si>
    <t>Fludarabine (NSC 118218) is a DNA synthesis inhibitor, which also inhibits phosphorylation of STAT1. Fludarabine, a pro-drug, is converted metabolically by dephosphorylation to the antimetabolite, F-ara-A.</t>
  </si>
  <si>
    <t>C10H12FN5O4</t>
  </si>
  <si>
    <t>NC1=NC(F)=NC2=C1N=CN2[C@@H]3O[C@H](CO)[C@@H](O)[C@@H]3O</t>
  </si>
  <si>
    <t>DMSO : 25 mg/mL (87.65 mM; Need ultrasonic)</t>
  </si>
  <si>
    <t>29013</t>
  </si>
  <si>
    <t>https://www.medchemexpress.com/fludarabine.html</t>
  </si>
  <si>
    <t>Apoptosis; Cell Cycle/DNA Damage; JAK/STAT Signaling; Stem Cell/Wnt</t>
  </si>
  <si>
    <t>HY-B0024</t>
  </si>
  <si>
    <t>Prulifloxacin</t>
  </si>
  <si>
    <t>NM441</t>
  </si>
  <si>
    <t>123447-62-1</t>
  </si>
  <si>
    <t>461.46</t>
  </si>
  <si>
    <t>Prulifloxacin (NM441) is an orally active fluoroquinolone antibiotic with a broad spectrum of activity against Gram-positive and -negative bacteria. Prulifloxacin is a prodrug of a thiazeto-quinoline carboxylic acid derivative Ulifloxacin (NM394). Prulifloxacin has the potential for lower urinary tract infections and exacerbations of chronic bronchitis[1][2].</t>
  </si>
  <si>
    <t>C21H20FN3O6S</t>
  </si>
  <si>
    <t>O=C(C1=C(SC2C)N2C3=C(C=C(F)C(N4CCN(CC5=C(C)OC(O5)=O)CC4)=C3)C1=O)O</t>
  </si>
  <si>
    <t>DMSO : 12.5 mg/mL (27.09 mM; Need ultrasonic)</t>
  </si>
  <si>
    <t>63425</t>
  </si>
  <si>
    <t>https://www.medchemexpress.com/Prulifloxacin.html</t>
  </si>
  <si>
    <t>HY-B0590</t>
  </si>
  <si>
    <t>Tetrabenazine</t>
  </si>
  <si>
    <t>Ro 1-9569</t>
  </si>
  <si>
    <t>58-46-8</t>
  </si>
  <si>
    <t>317.42</t>
  </si>
  <si>
    <t>Monoamine Transporter</t>
  </si>
  <si>
    <t>Tetrabenazine is a VMAT-inhibitor used for treatment of hyperkinetic movement disorder.
Target: Others
tetrabenazine (TBZ), a monoamine-depleting and a dopamine-receptor-blocking drug. TBZ is an effective and safe drug for the treatment of a variety of hyperkinetic movement disorders. In contrast to typical neuroleptics, TBZ has not been demonstrated to cause tardive dyskinesia [1, 2]. Twenty patients with tardive dyskinesia (mean duration = 43.7 months) were videotaped before and after tetrabenazine treatment. One patient did not tolerate tetrabenazine owing to sedation. The remaining 19 were rated after a mean of 20.3 weeks at a mean tetrabenazine dose of 57.9 mg/day. There were significant improvements in mean scores on both the patient AIMS self-rating and the AIMS motor subset evaluated by the blind videotape raters. All 19 patients continued to take tetrabenazine after the study [3].</t>
  </si>
  <si>
    <t>C19H27NO3</t>
  </si>
  <si>
    <t>O=C1[C@@H](CC(C)C)CN2CCC3=CC(OC)=C(OC)C=C3[C@]2([H])C1.[relative stereochemistry]</t>
  </si>
  <si>
    <t>DMSO : 33.33 mg/mL (105.00 mM; Need ultrasonic); H2O : &lt; 0.1 mg/mL (insoluble)</t>
  </si>
  <si>
    <t>18432</t>
  </si>
  <si>
    <t>https://www.medchemexpress.com/Tetrabenazine.html</t>
  </si>
  <si>
    <t>HY-12380A</t>
  </si>
  <si>
    <t>Atipamezole</t>
  </si>
  <si>
    <t>MPV 1248</t>
  </si>
  <si>
    <t>104054-27-5</t>
  </si>
  <si>
    <t>212.29</t>
  </si>
  <si>
    <t>Atipamezole is a synthetic α2-adrenoceptor antagonist with a Ki of 1.6 nM.</t>
  </si>
  <si>
    <t>C14H16N2</t>
  </si>
  <si>
    <t>CCC1(C2=CN=CN2)CC3=C(C=CC=C3)C1</t>
  </si>
  <si>
    <t>DMSO : ≥ 30 mg/mL (141.32 mM)</t>
  </si>
  <si>
    <t>22411</t>
  </si>
  <si>
    <t>https://www.medchemexpress.com/atipamezole.html</t>
  </si>
  <si>
    <t>HY-14865C</t>
  </si>
  <si>
    <t>Omadacycline (hydrochloride)</t>
  </si>
  <si>
    <t>PTK0796 hydrochloride; Amadacycline hydrochloride</t>
  </si>
  <si>
    <t>1196800-39-1</t>
  </si>
  <si>
    <t>593.11</t>
  </si>
  <si>
    <t>Omadacycline hydrochloride  is novel, aminomethyl tetracycline antibiotic being developed for  the treatment of community-acquired bacterial infections. The ED50 for Escherichia coli is 2.02 mg/kg.</t>
  </si>
  <si>
    <t>C29H40N4O7.HCl</t>
  </si>
  <si>
    <t>O=C(C1=C(O)[C@@H](N(C)C)[C@@](C[C@@]2([H])C(C(C3=C(O)C(CNCC(C)(C)C)=CC(N(C)C)=C3C2)=O)=C4O)([H])[C@@]4(O)C1=O)N.Cl</t>
  </si>
  <si>
    <t>H2O : ≥ 50 mg/mL (84.30 mM)</t>
  </si>
  <si>
    <t>24072</t>
  </si>
  <si>
    <t>https://www.medchemexpress.com/Omadacycline__hydrochloride_.html</t>
  </si>
  <si>
    <t>HY-B0447A</t>
  </si>
  <si>
    <t>L-Epinephrine (Bitartrate)</t>
  </si>
  <si>
    <t>(-)-Epinephrine (+)-bitartrate salt; L-Adrenaline (+)-bitartrate salt</t>
  </si>
  <si>
    <t>51-42-3</t>
  </si>
  <si>
    <t>333.29</t>
  </si>
  <si>
    <t>L-Epinephrine bitartrate is an α-adrenergic and β-adrenergic receptor agonist. L-Epinephrine is a hormone secreted by the medulla of the adrenal glands.</t>
  </si>
  <si>
    <t>C13H19NO9</t>
  </si>
  <si>
    <t>O[C@H](C1=CC(O)=C(O)C=C1)CNC.O[C@@H](C(O)=O)[C@@H](O)C(O)=O</t>
  </si>
  <si>
    <t>H2O : ≥ 50 mg/mL (150.02 mM); DMSO : 50 mg/mL (150.02 mM; Need ultrasonic); H2O : 100 mg/mL (300.04 mM; adjust pH to 2 with HCl)</t>
  </si>
  <si>
    <t>16019</t>
  </si>
  <si>
    <t>https://www.medchemexpress.com/L-Epinephrine-Bitartrate.html</t>
  </si>
  <si>
    <t>HY-B1616</t>
  </si>
  <si>
    <t>Clobetasone butyrate</t>
  </si>
  <si>
    <t>25122-57-0</t>
  </si>
  <si>
    <t>478.98</t>
  </si>
  <si>
    <t>Clobetasone butyrate is a synthetic glucocorticoid and has topical anti-inflammatory activity especially in skin. Clobetasone butyrate can be used to relieve corticosteroid-responsive dermatoses, including atopic?dermatitis and psoriasis[1].</t>
  </si>
  <si>
    <t>C26H32ClFO5</t>
  </si>
  <si>
    <t>C[C@@]1(C2)[C@](C(CCl)=O)(OC(CCC)=O)[C@@H](C)C[C@@]1([H])[C@]3([H])CCC4=CC(C=C[C@]4(C)[C@@]3(F)C2=O)=O</t>
  </si>
  <si>
    <t>DMSO : ≥ 250 mg/mL (521.94 mM)</t>
  </si>
  <si>
    <t>63249</t>
  </si>
  <si>
    <t>https://www.medchemexpress.com/clobetasone-butyrate.html</t>
  </si>
  <si>
    <t>HY-B1044</t>
  </si>
  <si>
    <t>Idramantone</t>
  </si>
  <si>
    <t>Kemantane; 5-Hydroxy-2-adamantanone</t>
  </si>
  <si>
    <t>20098-14-0</t>
  </si>
  <si>
    <t>166.22</t>
  </si>
  <si>
    <t>Idramantone (Kemantane), an Adamantane derivative, is an immunostimulant[1].</t>
  </si>
  <si>
    <t>C10H14O2</t>
  </si>
  <si>
    <t>O=C1C(C2)CC3CC2(O)CC1C3</t>
  </si>
  <si>
    <t>H2O : 20 mg/mL (120.32 mM; Need ultrasonic)</t>
  </si>
  <si>
    <t>17395</t>
  </si>
  <si>
    <t>https://www.medchemexpress.com/Idramantone.html</t>
  </si>
  <si>
    <t>HY-N0679</t>
  </si>
  <si>
    <t>Retinyl acetate</t>
  </si>
  <si>
    <t>Retinol acetate; Vitamin A acetate</t>
  </si>
  <si>
    <t>127-47-9</t>
  </si>
  <si>
    <t>328.49</t>
  </si>
  <si>
    <t>Retinyl acetate is a synthetic acetate ester form derived from retinol and has potential antineoplastic and chemo preventive activities.</t>
  </si>
  <si>
    <t>C22H32O2</t>
  </si>
  <si>
    <t>CC(/C=C/C=C(/C=C/C1=C(CCCC(C)1C)C)C)=C\COC(C)=O</t>
  </si>
  <si>
    <t>H2O : &lt; 0.1 mg/mL (insoluble); DMSO : 50 mg/mL (152.21 mM; Need ultrasonic)</t>
  </si>
  <si>
    <t>27621</t>
  </si>
  <si>
    <t>https://www.medchemexpress.com/Retinyl_acetate.html</t>
  </si>
  <si>
    <t>HY-B1074</t>
  </si>
  <si>
    <t>Ethamsylate</t>
  </si>
  <si>
    <t>2624-44-4</t>
  </si>
  <si>
    <t>263.31</t>
  </si>
  <si>
    <t>Ethamsylate is a haemostatic drug, also inhibits biosynthesis and action of those prostaglandins.</t>
  </si>
  <si>
    <t>C10H17NO5S</t>
  </si>
  <si>
    <t>O=S(C1=CC(O)=CC=C1O)(O)=O.CCNCC</t>
  </si>
  <si>
    <t>DMSO : 120 mg/mL (455.74 mM; Need ultrasonic); H2O : 50 mg/mL (189.89 mM; Need ultrasonic)</t>
  </si>
  <si>
    <t>17301</t>
  </si>
  <si>
    <t>https://www.medchemexpress.com/Ethamsylate.html</t>
  </si>
  <si>
    <t>HY-B1089</t>
  </si>
  <si>
    <t>Ethynodiol diacetate</t>
  </si>
  <si>
    <t>Ethynodiol acetate</t>
  </si>
  <si>
    <t>297-76-7</t>
  </si>
  <si>
    <t>384.51</t>
  </si>
  <si>
    <t>Ethynodiol diacetate (Ethynodiol acetate) is a steroidal progestin which is used as a hormonal contraceptive, it has relatively little or no potency as an androgen,has significant estrogenic effects.</t>
  </si>
  <si>
    <t>C24H32O4</t>
  </si>
  <si>
    <t>C#C[C@]1(OC(C)=O)CC[C@@]2([H])[C@]3([H])CCC4=C[C@@H](OC(C)=O)CC[C@]4([H])[C@@]3([H])CC[C@]12C</t>
  </si>
  <si>
    <t>DMSO : ≥ 39 mg/mL (101.43 mM)</t>
  </si>
  <si>
    <t>17177</t>
  </si>
  <si>
    <t>https://www.medchemexpress.com/Ethynodiol-diacetate.html</t>
  </si>
  <si>
    <t>HY-B0375A</t>
  </si>
  <si>
    <t>Argatroban (monohydrate)</t>
  </si>
  <si>
    <t>MD-805 (monohydrate); MCI-9038 (monohydrate); Argipidine (monohydrate)</t>
  </si>
  <si>
    <t>141396-28-3</t>
  </si>
  <si>
    <t>526.65</t>
  </si>
  <si>
    <t>Thrombin</t>
  </si>
  <si>
    <t>Argatroban (monohydrate) (MD-805 (monohydrate)) is a direct, selective thrombin inhibitor.</t>
  </si>
  <si>
    <t>C23H38N6O6S</t>
  </si>
  <si>
    <t>O=C([C@@H]1N(C([C@@H](NS(=O)(C2=CC=CC3=C2NCC(C)C3)=O)CCCNC(N)=N)=O)CC[C@@H](C)C1)O.O</t>
  </si>
  <si>
    <t>DMSO : ≥ 100 mg/mL (189.88 mM); H2O : &lt; 0.1 mg/mL (insoluble)</t>
  </si>
  <si>
    <t>16336</t>
  </si>
  <si>
    <t>https://www.medchemexpress.com/Argatroban-monohydrate.html</t>
  </si>
  <si>
    <t>HY-B0469</t>
  </si>
  <si>
    <t>Medroxyprogesterone acetate</t>
  </si>
  <si>
    <t>Medroxyprogesterone 17-acetate; MPA</t>
  </si>
  <si>
    <t>71-58-9</t>
  </si>
  <si>
    <t>386.52</t>
  </si>
  <si>
    <t>Androgen Receptor; Endogenous Metabolite; Glucocorticoid Receptor; Progesterone Receptor</t>
  </si>
  <si>
    <t>Medroxyprogesterone acetate is a widely used synthetic steroid by its interaction with progesterone, androgen and glucocorticoid receptors[1]。</t>
  </si>
  <si>
    <t>C24H34O4</t>
  </si>
  <si>
    <t>CC(O[C@@]([C@]12C)(CC[C@@]1([H])[C@@](C[C@H](C)C3=CC4=O)([H])[C@]([C@]3(CC4)C)([H])CC2)C(C)=O)=O</t>
  </si>
  <si>
    <t>DMSO : 10 mg/mL (25.87 mM; Need ultrasonic); H2O : &lt; 0.1 mg/mL (insoluble)</t>
  </si>
  <si>
    <t>23242</t>
  </si>
  <si>
    <t>https://www.medchemexpress.com/Medroxyprogesterone-acetate.html</t>
  </si>
  <si>
    <t>GPCR/G Protein; Metabolic Enzyme/Protease; Others</t>
  </si>
  <si>
    <t>HY-B1214</t>
  </si>
  <si>
    <t>Prednisolone acetate</t>
  </si>
  <si>
    <t>Prednisolone 21-acetate</t>
  </si>
  <si>
    <t>52-21-1</t>
  </si>
  <si>
    <t>402.48</t>
  </si>
  <si>
    <t>Prednisolone acetate (Prednisolone 21-acetate) is an adrenal cortico hormones, with anti-inflammatory, anti-allergic and immune suppressive effects.</t>
  </si>
  <si>
    <t>C23H30O6</t>
  </si>
  <si>
    <t>C[C@@]12[C@](C(COC(C)=O)=O)(O)CC[C@@]1([H])[C@]3([H])CCC4=CC(C=C[C@]4(C)[C@@]3([H])[C@@H](O)C2)=O</t>
  </si>
  <si>
    <t>DMSO : 50 mg/mL (124.23 mM; Need ultrasonic); H2O : &lt; 0.1 mg/mL (insoluble)</t>
  </si>
  <si>
    <t>17160</t>
  </si>
  <si>
    <t>https://www.medchemexpress.com/Prednisolone-21-acetate.html</t>
  </si>
  <si>
    <t>HY-B1240</t>
  </si>
  <si>
    <t>Droperidol</t>
  </si>
  <si>
    <t>Dehydrobenzperidol</t>
  </si>
  <si>
    <t>548-73-2</t>
  </si>
  <si>
    <t>379.43</t>
  </si>
  <si>
    <t>Droperidol is a Dopamine-2 Receptor Antagonist. 
Target: D2DR
Droperidol is a butyrophenone, with anti-emetic, sedative and anti-anxiety properties.</t>
  </si>
  <si>
    <t>C22H22FN3O2</t>
  </si>
  <si>
    <t>O=C1NC2=CC=CC=C2N1C3=CCN(CCCC(C4=CC=C(F)C=C4)=O)CC3</t>
  </si>
  <si>
    <t>H2O : &lt; 0.1 mg/mL (insoluble); DMSO : ≥ 100 mg/mL (263.55 mM)</t>
  </si>
  <si>
    <t>64322</t>
  </si>
  <si>
    <t>https://www.medchemexpress.com/Droperidol.html</t>
  </si>
  <si>
    <t>HY-B0468</t>
  </si>
  <si>
    <t>Isoprenaline (hydrochloride)</t>
  </si>
  <si>
    <t>Isoproterenol (hydrochloride)</t>
  </si>
  <si>
    <t>51-30-9</t>
  </si>
  <si>
    <t>247.72</t>
  </si>
  <si>
    <t>Isoprenaline hydrochloride is a non-selective beta-adrenergic receptor agonist with potent peripheral vasodilator, bronchodilator, and cardiac stimulating activities.</t>
  </si>
  <si>
    <t>C11H18ClNO3</t>
  </si>
  <si>
    <t>OC1=CC=C(C(O)CNC(C)C)C=C1O.Cl</t>
  </si>
  <si>
    <t>DMSO : 80 mg/mL (322.95 mM; Need ultrasonic); H2O : ≥ 50 mg/mL (201.84 mM)</t>
  </si>
  <si>
    <t>39474</t>
  </si>
  <si>
    <t>https://www.medchemexpress.com/Isoprenaline-hydrochloride.html</t>
  </si>
  <si>
    <t>HY-B0462</t>
  </si>
  <si>
    <t>Azelastine (hydrochloride)</t>
  </si>
  <si>
    <t>79307-93-0</t>
  </si>
  <si>
    <t>418.36</t>
  </si>
  <si>
    <t>Azelastine hydrochloride is a potent, second-generation, selective, histamine antagonist.
Target: Histamine Receptor
Azelastine hydrochloride is a selective H(1)-receptor antagonist that inhibits histamine release and interferes with activation of several other mediators of allergic inflammation. 
Azelastine hydrochloride can inhibit CHMCs activation and release of IL-6, tryptase, and histamine. On an equimolar basis, azelastine was a more potent inhibitor than olopatadine [1]. 
Topical azelastine progressively improved itching and conjunctival redness in PAC patients compared to placebo and was at least as effective as levocabastine. 
Rapid relief is consistent with H(1)-receptor antagonist action, while continued improvement up to 6 weeks may be consistent with mechanisms involving other mediators of allergic inflammation [2]. 
Azelastine nasal spray was reported to control all rhinitis symptoms, including nasal congestion, regardless of rhinitis diagnosis during the 2-week study period. Patients with seasonal allergic rhinitis and patients with seasonal allergic rhinitis plus nonallergic triggers were identified as patient types most likely to respond to azelastine nasal spray [3].</t>
  </si>
  <si>
    <t>C22H25Cl2N3O</t>
  </si>
  <si>
    <t>O=C1N(C2CCN(C)CCC2)N=C(CC3=CC=C(Cl)C=C3)C4=C1C=CC=C4.Cl</t>
  </si>
  <si>
    <t>H2O : 6.67 mg/mL (15.94 mM; Need ultrasonic); DMSO : 50 mg/mL (119.51 mM; Need ultrasonic)</t>
  </si>
  <si>
    <t>15671</t>
  </si>
  <si>
    <t>https://www.medchemexpress.com/Azelastine-hydrochloride.html</t>
  </si>
  <si>
    <t>HY-15141</t>
  </si>
  <si>
    <t>Staurosporine</t>
  </si>
  <si>
    <t>Antibiotic AM-2282; STS; AM-2282</t>
  </si>
  <si>
    <t>62996-74-1</t>
  </si>
  <si>
    <t>466.53</t>
  </si>
  <si>
    <t>Antibiotic; Apoptosis; Bacterial; Fungal; PKA; PKC</t>
  </si>
  <si>
    <t>Staurosporine is a potent and non-selective inhibitor of protein kinases with IC50s of 6 nM, 15 nM, 2 nM, and 3 nM for PKC, PKA, c-Fgr, and Phosphorylase kinase respectively. Staurosporine is an apoptosis inducer[1][2][3][4][5].</t>
  </si>
  <si>
    <t>C28H26N4O3</t>
  </si>
  <si>
    <t>O=C(NC1)C2=C1C3=C(C4=C2C5=C(C=CC=C5)N4[C@H]6C[C@@H](NC)[C@@H](OC)[C@]7(C)O6)N7C8=CC=CC=C83</t>
  </si>
  <si>
    <t>DMSO : 62.5 mg/mL (133.97 mM; Need ultrasonic); H2O : &lt; 0.1 mg/mL (insoluble)</t>
  </si>
  <si>
    <t>56686</t>
  </si>
  <si>
    <t>https://www.medchemexpress.com/Staurosporine.html</t>
  </si>
  <si>
    <t>Anti-infection; Apoptosis; Epigenetics; Protein Tyrosine Kinase/RTK; Stem Cell/Wnt; TGF-beta/Smad</t>
  </si>
  <si>
    <t>HY-P1959A</t>
  </si>
  <si>
    <t>Lanreotide (acetate)</t>
  </si>
  <si>
    <t>BIM 23014 (acetate)</t>
  </si>
  <si>
    <t>2378114-72-6</t>
  </si>
  <si>
    <t>1156.38</t>
  </si>
  <si>
    <t>Lanreotide acetate (BIM 23014 acetate) is a somatostatin analogue with antineoplastic activity. Lanreotide acetate can be used for?carcinoid syndrome[1][2].</t>
  </si>
  <si>
    <t>C56H73N11O12S2</t>
  </si>
  <si>
    <t>O=C([C@@H](NC([C@@](CSSC[C@@H](C(N[C@H](C(N)=O)[C@H](O)C)=O)NC([C@H](C(C)C)NC([C@@](CCCCN)([H])NC1=O)=O)=O)([H])NC([C@H](N)CC2=CC3=CC=CC=C3C=C2)=O)=O)CC4=CC=C(O)C=C4)N[C@@H]1CC5=CNC6=C5C=CC=C6.OC(C)=O</t>
  </si>
  <si>
    <t>H2O : 50 mg/mL (43.24 mM; Need ultrasonic); DMSO : 100 mg/mL (86.48 mM; Need ultrasonic)</t>
  </si>
  <si>
    <t>60080</t>
  </si>
  <si>
    <t>https://www.medchemexpress.com/lanreotide-acetate.html</t>
  </si>
  <si>
    <t>Cancer; Endocrinology</t>
  </si>
  <si>
    <t>HY-B0028</t>
  </si>
  <si>
    <t>Fludarabine (phosphate)</t>
  </si>
  <si>
    <t>NSC 118218 (phosphate)</t>
  </si>
  <si>
    <t>75607-67-9</t>
  </si>
  <si>
    <t>365.21</t>
  </si>
  <si>
    <t>Fludarabine (phosphate) is an analogue of adenosine and deoxyadenosine, which is able to compete with dATP for incorporation into DNA and inhibit DNA synthesis.</t>
  </si>
  <si>
    <t>C10H13FN5O7P</t>
  </si>
  <si>
    <t>NC1=C2C(N([C@H]3[C@@H](O)[C@H](O)[C@@H](COP(O)(O)=O)O3)C=N2)=NC(F)=N1</t>
  </si>
  <si>
    <t>DMSO : ≥ 100 mg/mL (273.82 mM); H2O : 5 mg/mL (13.69 mM; Need ultrasonic)</t>
  </si>
  <si>
    <t>11876</t>
  </si>
  <si>
    <t>https://www.medchemexpress.com/Fludarabine-phosphate.html</t>
  </si>
  <si>
    <t>HY-B0388</t>
  </si>
  <si>
    <t>Probucol</t>
  </si>
  <si>
    <t>DH-581</t>
  </si>
  <si>
    <t>23288-49-5</t>
  </si>
  <si>
    <t>516.84</t>
  </si>
  <si>
    <t>Probucol (DH-581) is an anti-hyperlipidemic drug by lowering the level of cholesterol in the bloodstream by increasing the rate of LDL catabolism.</t>
  </si>
  <si>
    <t>C31H48O2S2</t>
  </si>
  <si>
    <t>CC(SC1=CC(C(C)(C)C)=C(O)C(C(C)(C)C)=C1)(SC2=CC(C(C)(C)C)=C(O)C(C(C)(C)C)=C2)C</t>
  </si>
  <si>
    <t>DMSO : ≥ 100 mg/mL (193.48 mM); H2O : &lt; 0.1 mg/mL (insoluble)</t>
  </si>
  <si>
    <t>65408</t>
  </si>
  <si>
    <t>https://www.medchemexpress.com/probucol.html</t>
  </si>
  <si>
    <t>HY-N6655</t>
  </si>
  <si>
    <t>DL-Methionine methylsulfonium (chloride)</t>
  </si>
  <si>
    <t>3493-12-7</t>
  </si>
  <si>
    <t>199.70</t>
  </si>
  <si>
    <t>Chloride</t>
  </si>
  <si>
    <t>DL-methionine methylsulfonium chloride is a naturally occurring methionine derivative. DL-methionine methylsulfonium chloride protects gastric mucosal from ethanol-induced damage[1].</t>
  </si>
  <si>
    <t>C6H14ClNO2S</t>
  </si>
  <si>
    <t>C[S+](CCC(N)C(O)=O)C.[Cl-]</t>
  </si>
  <si>
    <t>H2O : 250 mg/mL (1251.88 mM; Need ultrasonic)</t>
  </si>
  <si>
    <t>64131</t>
  </si>
  <si>
    <t>https://www.medchemexpress.com/dl-methionine-methylsulfonium-chloride.html</t>
  </si>
  <si>
    <t>HY-B1517A</t>
  </si>
  <si>
    <t>Alprenolol (hydrochloride)</t>
  </si>
  <si>
    <t>(RS)-Alprenolol hydrochloride; dl-Alprenolol hydrochloride</t>
  </si>
  <si>
    <t>13707-88-5</t>
  </si>
  <si>
    <t>285.81</t>
  </si>
  <si>
    <t xml:space="preserve">Alprenolol (hydrochloride) is a non-selective beta blocker as well as 5-HT1A receptor antagonist.
The reference for administration is 10 mg/kg.
</t>
  </si>
  <si>
    <t>C15H24ClNO2</t>
  </si>
  <si>
    <t>OC(COC1=CC=CC=C1CC=C)CNC(C)C.[H]Cl</t>
  </si>
  <si>
    <t>DMSO : 100 mg/mL (349.88 mM; Need ultrasonic); H2O : 50 mg/mL (174.94 mM; Need ultrasonic)</t>
  </si>
  <si>
    <t>44317</t>
  </si>
  <si>
    <t>https://www.medchemexpress.com/Alprenolol-hydrochloride.html</t>
  </si>
  <si>
    <t>HY-B0892</t>
  </si>
  <si>
    <t>Benzyl alcohol</t>
  </si>
  <si>
    <t>Benzenemethanol</t>
  </si>
  <si>
    <t>100-51-6</t>
  </si>
  <si>
    <t>108.14</t>
  </si>
  <si>
    <t>Benzyl alcohol is an aromatic alcohol; a colorless liquid with a mild pleasant aromatic odor.</t>
  </si>
  <si>
    <t>C7H8O</t>
  </si>
  <si>
    <t>OCC1=CC=CC=C1</t>
  </si>
  <si>
    <t>DMSO : ≥ 1.8 mg/mL (16.65 mM); H2O : 20 mg/mL (184.95 mM; Need ultrasonic); Ethanol : ≥ 100 mg/mL (924.73 mM)</t>
  </si>
  <si>
    <t>17436</t>
  </si>
  <si>
    <t>https://www.medchemexpress.com/Benzyl-alcohol.html</t>
  </si>
  <si>
    <t>HY-B1024</t>
  </si>
  <si>
    <t>DL-Panthenol</t>
  </si>
  <si>
    <t>DL-Pantothenol; DL-Pantothenyl alcohol</t>
  </si>
  <si>
    <t>16485-10-2</t>
  </si>
  <si>
    <t>DL-pantothenyl (DL-Pantothenol) is an alcohol derivative of pantothenyl acid. DL-Panthenol exerts eyelash protection effect. DL-Panthenol is widely used in the Skin and hair conditioner research[1][2].</t>
  </si>
  <si>
    <t>O=C(NCCCO)C(O)C(C)(C)CO</t>
  </si>
  <si>
    <t>DMSO : ≥ 46 mg/mL</t>
  </si>
  <si>
    <t>17394</t>
  </si>
  <si>
    <t>https://www.medchemexpress.com/DL-Panthenol.html</t>
  </si>
  <si>
    <t>HY-B0475</t>
  </si>
  <si>
    <t>Xylometazoline (hydrochloride)</t>
  </si>
  <si>
    <t>1218-35-5</t>
  </si>
  <si>
    <t>280.84</t>
  </si>
  <si>
    <t>Xylometazoline hydrochloride is an α-adrenoceptor agonist commonly used as nasal decongestant.
Target: α-Adrenoceptor
Xylometazoline hydrochloride is a nasal decongestant spray that constricts nasal blood vessels and increases nasal airflow, enabling patients with a blocked nose to breathe more easily. 
Xylometazoline hydrochloride is an effective and well-tolerated decongestant nasal spray that significantly relieved nasal congestion compared with placebo in the common cold and provided long-lasting relief with just 1 spray, helping patients to breathe more easily for a longer period of time [1]. 
Xylometazoline hydrochloride exhibits in radioligand competition studies higher affinities than the catecholamines adrenaline and noradrenaline at most α-adrenoceptor subtypes. Xylometazoline behaved at α(2B) -adrenoceptors as full agonists [2].</t>
  </si>
  <si>
    <t>C16H25ClN2</t>
  </si>
  <si>
    <t>CC1=C(CC2=NCCN2)C(C)=CC(C(C)(C)C)=C1.Cl</t>
  </si>
  <si>
    <t>DMSO : 25 mg/mL (89.02 mM; Need ultrasonic); H2O : 50 mg/mL (178.04 mM; Need ultrasonic)</t>
  </si>
  <si>
    <t>16644</t>
  </si>
  <si>
    <t>https://www.medchemexpress.com/xylometazoline-hydrochloride.html</t>
  </si>
  <si>
    <t>HY-B0887</t>
  </si>
  <si>
    <t>Permethrin</t>
  </si>
  <si>
    <t>NRDC-143</t>
  </si>
  <si>
    <t>52645-53-1</t>
  </si>
  <si>
    <t>391.29</t>
  </si>
  <si>
    <t>Permethrin (NRDC-143) is an insecticide, acaricide, and insect repellent; functions as a neurotoxin, affecting neuron membranes by prolonging sodium channel activation.</t>
  </si>
  <si>
    <t>C21H20Cl2O3</t>
  </si>
  <si>
    <t>O=C(C1C(C)(C)C1/C=C(Cl)\Cl)OCC2=CC=CC(OC3=CC=CC=C3)=C2</t>
  </si>
  <si>
    <t>H2O : &lt; 0.1 mg/mL (insoluble); DMSO : 50 mg/mL (127.78 mM; Need ultrasonic)</t>
  </si>
  <si>
    <t>17356</t>
  </si>
  <si>
    <t>https://www.medchemexpress.com/Permethrin.html</t>
  </si>
  <si>
    <t>HY-B0449</t>
  </si>
  <si>
    <t>Methacycline (hydrochloride)</t>
  </si>
  <si>
    <t>3963-95-9</t>
  </si>
  <si>
    <t>478.88</t>
  </si>
  <si>
    <t>Methacycline hydrochloride is a tetracycline antibiotic.
Target: Antibacterial 
Methacycline hydrochloride is a broad-spectrum semisynthetic antibiotic related to tetracycline but excreted more slowly and maintaining effective blood levels for a more extended period.</t>
  </si>
  <si>
    <t>C22H23ClN2O8</t>
  </si>
  <si>
    <t>O[C@@](C(O)=C(C(C1=C2C=CC=C1O)=O)[C@](C2=C)([H])[C@@H]3O)(C(C(C(N)=O)=C4O)=O)[C@]3([H])[C@@H]4N(C)C.Cl</t>
  </si>
  <si>
    <t>DMSO : 50 mg/mL (104.41 mM; Need ultrasonic); H2O : 6.67 mg/mL (13.93 mM; Need ultrasonic)</t>
  </si>
  <si>
    <t>16104</t>
  </si>
  <si>
    <t>https://www.medchemexpress.com/Methacycline-hydrochloride.html</t>
  </si>
  <si>
    <t>11971</t>
  </si>
  <si>
    <t>HY-B1446</t>
  </si>
  <si>
    <t>Esomeprazole magnesium</t>
  </si>
  <si>
    <t>(S)-Omeprazole magnesium; (-)-Omeprazole magnesium</t>
  </si>
  <si>
    <t>161973-10-0</t>
  </si>
  <si>
    <t>713.12</t>
  </si>
  <si>
    <t>Proton Pump</t>
  </si>
  <si>
    <t>Magnesium</t>
  </si>
  <si>
    <t>Esomeprazole magnesium ((S)-Omeprazole magnesium) is a potent and orally active H+, K+-ATPase inhibitor. Esomeprazole magnesium has the potential for upper intestinal disorders and gastroesophageal reflux disease research[1][2]. Esomeprazole magnesium acts as an exosome inhibitor by blocking the exosome release via the inhibition of V-H+-ATPases[4].</t>
  </si>
  <si>
    <t>C34H36MgN6O6S2</t>
  </si>
  <si>
    <t>CC1=C(N=CC(C)=C1OC)CS2=O[Mg+2]3([N](C4=CC=C(OC)C=C4[N-]5)=C5S(CC(N=CC(C)=C6OC)=C6C)=O3)[N]7=C2[N-]C8=CC(OC)=CC=C78</t>
  </si>
  <si>
    <t>DMSO : ≥ 125 mg/mL (175.29 mM); H2O : &lt; 0.1 mg/mL (insoluble)</t>
  </si>
  <si>
    <t>33563</t>
  </si>
  <si>
    <t>https://www.medchemexpress.com/Esomeprazole_magnesium.html</t>
  </si>
  <si>
    <t>HY-75161</t>
  </si>
  <si>
    <t>(-)-Menthol</t>
  </si>
  <si>
    <t>2216-51-5</t>
  </si>
  <si>
    <t>Endogenous Metabolite; TRP Channel</t>
  </si>
  <si>
    <t>(-)-Menthol is a key component of peppermint oil that binds and activates transient receptor potential melastatin 8 (TRPM8), a Ca2+-permeable nonselective cation channel, to increase [Ca2+]i[1].  Antitumor activity[1].</t>
  </si>
  <si>
    <t>O[C@H]1[C@H](C(C)C)CC[C@@H](C)C1</t>
  </si>
  <si>
    <t>DMSO : 100 mg/mL (639.92 mM; Need ultrasonic)</t>
  </si>
  <si>
    <t>27374</t>
  </si>
  <si>
    <t>https://www.medchemexpress.com/_-_-Menthol.html</t>
  </si>
  <si>
    <t>HY-77036</t>
  </si>
  <si>
    <t>Furagin</t>
  </si>
  <si>
    <t>Furazidine; Furazidin</t>
  </si>
  <si>
    <t>1672-88-4</t>
  </si>
  <si>
    <t>264.19</t>
  </si>
  <si>
    <t xml:space="preserve">Furagin, nitrofurantoin analog, is an anti-bacterial agent. Furagin is 2-substituted 5-nitrofuran, chemically and structurally similar to well-known antibacterial compound nitrofurantoin.
IC50 Value: 
Target: Antibacterial
in vitro: The furagin concentrations in serum remain several hours above the MIC concentrations of many pathogenic bacteria. Despite the high concentrations in serum, the urine levels of furagin were generally lower than those of nitrofurantoin. The 24 hr recoveries in urine were 8--13% for furagin and about 36% for nitrofurantoin [1].
in vivo: A time-independent increase in SCE frequency was found in lymphocytes of children treated with furagin. Total CA frequency did not differ significantly between groups of children with various duration of furagin treatment [2]. Women were randomised into two groups receiving either ciprofloxacin 250mg twice a day for 3 days (n=13) or furagin 100mg three times a day for 7 days (n=14). Median lengths of follow-up were 4 days and 5 days in the ciprofloxacin and furagin groups, respectively [3]. 
</t>
  </si>
  <si>
    <t>C10H8N4O5</t>
  </si>
  <si>
    <t>O=C1NC(CN1/N=C/C=C/C2=CC=C(O2)[N+]([O-])=O)=O</t>
  </si>
  <si>
    <t>DMSO : 25 mg/mL (94.63 mM; Need ultrasonic); H2O : &lt; 0.1 mg/mL (insoluble)</t>
  </si>
  <si>
    <t>17912</t>
  </si>
  <si>
    <t>https://www.medchemexpress.com/Furagin.html</t>
  </si>
  <si>
    <t>HY-B0310</t>
  </si>
  <si>
    <t>Nizatidine</t>
  </si>
  <si>
    <t>76963-41-2</t>
  </si>
  <si>
    <t>331.46</t>
  </si>
  <si>
    <t xml:space="preserve">Nizatidine is a histamine H2 receptor antagonist with low toxicity that inhibits gastric acid secretion.
Target: Histamine H2 Receptor
Nizatidine, a selective histamine H2-receptor antagonist, is a potent inhibitor of gastric acid secretion, with IC50 of 0.9 nM. Nizatidine exhibits maximal inhibition of gastric acid in rats within the first hour of drug administration, with EC50 of 1.383 μmol/kg [1]. Nizatidine also reversibly inhibits acetylcholinesterase (AChE), with IC50 of 6.7 μM, and the inhibition is noncompetitive, with a Ki value of 7.4 μM. Nizatidine (0.3-3 mg/kg, i.v.) significantly increases the motor index of gastrointestinal (GI) motility in a dose-dependent manner. Nizatidine inhibits gastric acid secretion with ED50 and ED90 of 0.18 and 3.22 mg/kg in dogs, and 2.94 and 19.6 mg/kg in rats, respectively [2].
</t>
  </si>
  <si>
    <t>C12H21N5O2S2</t>
  </si>
  <si>
    <t>CN/C(NCCSCC1=CSC(CN(C)C)=N1)=C\[N+]([O-])=O</t>
  </si>
  <si>
    <t>H2O : 20 mg/mL (60.34 mM; Need ultrasonic); DMSO : ≥ 50 mg/mL (150.85 mM)</t>
  </si>
  <si>
    <t>15164</t>
  </si>
  <si>
    <t>https://www.medchemexpress.com/Nizatidine.html</t>
  </si>
  <si>
    <t>HY-B0298A</t>
  </si>
  <si>
    <t>Clemastine (fumarate)</t>
  </si>
  <si>
    <t>HS-592 (fumarate); Meclastine (fumarate)</t>
  </si>
  <si>
    <t>14976-57-9</t>
  </si>
  <si>
    <t>459.96</t>
  </si>
  <si>
    <t>Autophagy; Histamine Receptor</t>
  </si>
  <si>
    <t>Fumarate</t>
  </si>
  <si>
    <t>Clemastine (fumarate) (HS-592 (fumarate)) is a selective histamine H1 receptor antagonist with IC50 of 3 nM.</t>
  </si>
  <si>
    <t>C25H30ClNO5</t>
  </si>
  <si>
    <t>CN1[C@@H](CCO[C@](C2=CC=CC=C2)(C3=CC=C(Cl)C=C3)C)CCC1.O=C(O)/C=C/C(O)=O</t>
  </si>
  <si>
    <t>DMSO : 14.29 mg/mL (31.07 mM; Need ultrasonic); H2O : 0.67 mg/mL (1.46 mM; Need ultrasonic)</t>
  </si>
  <si>
    <t>15275</t>
  </si>
  <si>
    <t>https://www.medchemexpress.com/Clemastine-fumarate.html</t>
  </si>
  <si>
    <t>Autophagy; GPCR/G Protein; Immunology/Inflammation; Neuronal Signaling</t>
  </si>
  <si>
    <t>HY-B1472</t>
  </si>
  <si>
    <t>Deoxycorticosterone acetate</t>
  </si>
  <si>
    <t>11-Deoxycorticosterone acetate; DOC acetate; Cortexone acetate</t>
  </si>
  <si>
    <t>56-47-3</t>
  </si>
  <si>
    <t>372.50</t>
  </si>
  <si>
    <t>Endogenous Metabolite; Mineralocorticoid Receptor</t>
  </si>
  <si>
    <t>Deoxycorticosterone acetate is a steroid hormone produced by the adrenal gland that possesses mineralocorticoid activity and acts as a precursor to aldosterone.</t>
  </si>
  <si>
    <t>C23H32O4</t>
  </si>
  <si>
    <t>C[C@@]12[C@@H](C(COC(C)=O)=O)CC[C@@]1([H])[C@]3([H])CCC4=CC(CC[C@]4(C)[C@@]3([H])CC2)=O</t>
  </si>
  <si>
    <t>DMSO : 16.67 mg/mL (44.75 mM; Need ultrasonic); H2O : &lt; 0.1 mg/mL (insoluble)</t>
  </si>
  <si>
    <t>65207</t>
  </si>
  <si>
    <t>https://www.medchemexpress.com/Deoxycorticosterone-acetate.html</t>
  </si>
  <si>
    <t>HY-B2170A</t>
  </si>
  <si>
    <t>Octenidine (dihydrochloride)</t>
  </si>
  <si>
    <t>70775-75-6</t>
  </si>
  <si>
    <t>623.83</t>
  </si>
  <si>
    <t>Octenidine dihydrochloride is an effective antiseptic compound for skin mucous membranes and wounds.</t>
  </si>
  <si>
    <t>C36H64Cl2N4</t>
  </si>
  <si>
    <t>CCCCCCCC/N=C1C=CN(CCCCCCCCCCN(C=C/2)C=CC2=N/CCCCCCCC)C=C/1.Cl.Cl</t>
  </si>
  <si>
    <t>H2O : 33.33 mg/mL (53.43 mM; Need ultrasonic); DMSO : 5 mg/mL (8.02 mM; Need ultrasonic)</t>
  </si>
  <si>
    <t>59880</t>
  </si>
  <si>
    <t>https://www.medchemexpress.com/Octenidine-dihydrochloride.html</t>
  </si>
  <si>
    <t>HY-N0268</t>
  </si>
  <si>
    <t>Irisflorentin</t>
  </si>
  <si>
    <t>41743-73-1</t>
  </si>
  <si>
    <t>386.35</t>
  </si>
  <si>
    <t>NO Synthase</t>
  </si>
  <si>
    <t>Irisflorentin, a naturally occurring isoflavone, is an abundant active constituent in Rhizoma Belamcandae. Irisflorentin markedly reduces the transcriptional and translational levels of inducible nitric oxide synthase (iNOS) as well as the production of NO. Anti-inflammatory activity[1].</t>
  </si>
  <si>
    <t>C20H18O8</t>
  </si>
  <si>
    <t>O=C1C(C2=CC(OC)=C(OC)C(OC)=C2)=COC3=CC(OCO4)=C4C(OC)=C13</t>
  </si>
  <si>
    <t>DMSO : 50 mg/mL (129.42 mM; Need ultrasonic)</t>
  </si>
  <si>
    <t>58352</t>
  </si>
  <si>
    <t>https://www.medchemexpress.com/irisflorentin.html</t>
  </si>
  <si>
    <t>HY-B2165</t>
  </si>
  <si>
    <t>Bendazac L-Lysine</t>
  </si>
  <si>
    <t>81919-14-4</t>
  </si>
  <si>
    <t>428.48</t>
  </si>
  <si>
    <t>L-lysine</t>
  </si>
  <si>
    <t>Bendazac L-Lysine is one of agents that have been introduced for the management of cataracts, protecting the level of vision in patients, thus delaying the need for surgical intervention.</t>
  </si>
  <si>
    <t>C22H28N4O5</t>
  </si>
  <si>
    <t>O=C(O)COC1=NN(CC2=CC=CC=C2)C3=C1C=CC=C3.N[C@@H](CCCCN)C(O)=O</t>
  </si>
  <si>
    <t>H2O : ≥ 100 mg/mL (233.38 mM)</t>
  </si>
  <si>
    <t>27114</t>
  </si>
  <si>
    <t>https://www.medchemexpress.com/Bendazac_L-Lysine.html</t>
  </si>
  <si>
    <t>HY-B1489</t>
  </si>
  <si>
    <t>Tolmetin (sodium dihydrate)</t>
  </si>
  <si>
    <t>64490-92-2</t>
  </si>
  <si>
    <t>315.30</t>
  </si>
  <si>
    <t>Tolmetin sodium dihydrate is an orally active and potent COX inhibitor with IC50s of 0.35 μM and 0.82 μM human COX-1 and COX-2, respectively. Tolmetin sodium dihydrate is a non-steroidal anti-inflammatory drug (NSAID)[1][2].</t>
  </si>
  <si>
    <t>C15H18NNaO5</t>
  </si>
  <si>
    <t>O=C(O[Na])CC1=CC=C(C(C2=CC=C(C)C=C2)=O)N1C.O.O</t>
  </si>
  <si>
    <t>H2O : ≥ 100 mg/mL (317.16 mM)</t>
  </si>
  <si>
    <t>18546</t>
  </si>
  <si>
    <t>https://www.medchemexpress.com/Tolmetin-sodium-dihydrate.html</t>
  </si>
  <si>
    <t>HY-15781A</t>
  </si>
  <si>
    <t>Morinidazole (R enantiomer)</t>
  </si>
  <si>
    <t>R-Morinidazole</t>
  </si>
  <si>
    <t>898230-59-6</t>
  </si>
  <si>
    <t>270.29</t>
  </si>
  <si>
    <t>Morinidazole R enantiomer is the R-enantiomer of Morinidazole. Morinidazole  is a new 5-nitroimidazole class antimicrobial agent. Morinidazole R enantiomer is the less active enantiomer.</t>
  </si>
  <si>
    <t>C11H18N4O4</t>
  </si>
  <si>
    <t>O[C@@H](CN1C([N+]([O-])=O)=CN=C1C)CN2CCOCC2</t>
  </si>
  <si>
    <t>DMSO : ≥ 100 mg/mL (369.97 mM)</t>
  </si>
  <si>
    <t>17813</t>
  </si>
  <si>
    <t>https://www.medchemexpress.com/Morinidazole-R-enantiomer.html</t>
  </si>
  <si>
    <t>HY-B0124</t>
  </si>
  <si>
    <t>Zonisamide</t>
  </si>
  <si>
    <t>AD 810; CI 912</t>
  </si>
  <si>
    <t>68291-97-4</t>
  </si>
  <si>
    <t>212.23</t>
  </si>
  <si>
    <t>Calcium Channel; Carbonic Anhydrase; Sodium Channel</t>
  </si>
  <si>
    <t>Zonisamide (AD 810; CI 912) is an inhibitor of zinc enzyme carbonic anhydrase (CA), with Kis of 35.2 nM and 20.6 nM for human mitochondrial isozyme hCA II and hCA V, respectively. Zonisamide has antiepileptic activity. Zonisamide can be used for the rsearch for epilepsy, seizures and Parkinson's disease[1][2].</t>
  </si>
  <si>
    <t>C8H8N2O3S</t>
  </si>
  <si>
    <t>O=S(CC1=NOC2=C1C=CC=C2)(N)=O</t>
  </si>
  <si>
    <t>DMSO : ≥ 100 mg/mL (471.19 mM); H2O : 0.67 mg/mL (3.16 mM; Need ultrasonic)</t>
  </si>
  <si>
    <t>16540</t>
  </si>
  <si>
    <t>https://www.medchemexpress.com/zonisamide.html</t>
  </si>
  <si>
    <t>HY-14608</t>
  </si>
  <si>
    <t>(S)-Glutamic acid</t>
  </si>
  <si>
    <t>(+)-L-Glutamic acid</t>
  </si>
  <si>
    <t>56-86-0</t>
  </si>
  <si>
    <t>147.13</t>
  </si>
  <si>
    <t>Apoptosis; Endogenous Metabolite; Ferroptosis; iGluR</t>
  </si>
  <si>
    <t>(S)-Glutamic acid acts as an excitatory transmitter and an agonist at all subtypes of glutamate receptors (metabotropic, kainate, NMDA, and AMPA). (S)-Glutamic acid shows a direct activating effect on the release of DA from dopaminergic terminals.</t>
  </si>
  <si>
    <t>C5H9NO4</t>
  </si>
  <si>
    <t>OC(CC[C@H](N)C(O)=O)=O</t>
  </si>
  <si>
    <t>H2O : 6.25 mg/mL (42.48 mM; Need ultrasonic); DMSO : 2 mg/mL (13.59 mM; ultrasonic and warming and heat to 60°C)</t>
  </si>
  <si>
    <t>43626</t>
  </si>
  <si>
    <t>https://www.medchemexpress.com/_S_-Glutamic_acid.html</t>
  </si>
  <si>
    <t>Apoptosis; Membrane Transporter/Ion Channel; Metabolic Enzyme/Protease; Neuronal Signaling</t>
  </si>
  <si>
    <t>HY-13694</t>
  </si>
  <si>
    <t>Methionine</t>
  </si>
  <si>
    <t>MRX-1024; D-Methionine</t>
  </si>
  <si>
    <t>348-67-4</t>
  </si>
  <si>
    <t>149.21</t>
  </si>
  <si>
    <t>Methionine (MRX-1024; D-Methionine) is an effective chemoprotective agent which can also inhibit the neuronal activity through GABAA receptor activation.</t>
  </si>
  <si>
    <t>C5H11NO2S</t>
  </si>
  <si>
    <t>N[C@H](CCSC)C(O)=O</t>
  </si>
  <si>
    <t>H2O : 25 mg/mL (167.55 mM; Need ultrasonic)</t>
  </si>
  <si>
    <t>42450</t>
  </si>
  <si>
    <t>https://www.medchemexpress.com/MRX-1024.html</t>
  </si>
  <si>
    <t>HY-101036</t>
  </si>
  <si>
    <t>Choline (bitartrate)</t>
  </si>
  <si>
    <t>87-67-2</t>
  </si>
  <si>
    <t>253.25</t>
  </si>
  <si>
    <t>Choline (bitartrate) is an essential nutrient, often associated with the B vitamins but not yet officially defined as a B vitamin[1]. Choline (bitartrate) plays an important role in synthesis of the neurotransmitter acetylcholine[2].</t>
  </si>
  <si>
    <t>C9H19NO7</t>
  </si>
  <si>
    <t>OCC[N+](C)(C)C.O=C(O)[C@H](O)[C@@H](O)C([O-])=O</t>
  </si>
  <si>
    <t>H2O : 120 mg/mL (473.84 mM; Need ultrasonic); DMSO : 55 mg/mL (217.18 mM; Need ultrasonic)</t>
  </si>
  <si>
    <t>45492</t>
  </si>
  <si>
    <t>https://www.medchemexpress.com/choline-bitartrate.html</t>
  </si>
  <si>
    <t>HY-119674A</t>
  </si>
  <si>
    <t>Xanthopterin (hydrate)</t>
  </si>
  <si>
    <t>5979-01-1</t>
  </si>
  <si>
    <t>197.15</t>
  </si>
  <si>
    <t>DNA/RNA Synthesis</t>
  </si>
  <si>
    <t>Xanthopterin hydrate, an unconjugated pteridine compound, is the main component of the yellow granule in the Oriental hornet bear wings, produces a characteristic excitation/emission maximum at 386/456 nm[2]. Xanthopterin hydrate(XPT) causes renal growth and hypertrophy in rat[1].
Xanthopterin hydrate inhibits RNA synthesis[4].</t>
  </si>
  <si>
    <t>C6H7N5O3</t>
  </si>
  <si>
    <t>O=C1NC(N)=NC2=C1NC(C=N2)=O.O</t>
  </si>
  <si>
    <t>DMSO : 5 mg/mL (25.36 mM; ultrasonic and warming and heat to 80°C)</t>
  </si>
  <si>
    <t>46830</t>
  </si>
  <si>
    <t>https://www.medchemexpress.com/xanthopterin-hydrate.html</t>
  </si>
  <si>
    <t>Cell Cycle/DNA Damage</t>
  </si>
  <si>
    <t>HY-11063</t>
  </si>
  <si>
    <t>Fingolimod</t>
  </si>
  <si>
    <t>FTY720 free base</t>
  </si>
  <si>
    <t>162359-55-9</t>
  </si>
  <si>
    <t>307.47</t>
  </si>
  <si>
    <t>LPL Receptor; PAK</t>
  </si>
  <si>
    <t>Fingolimod (FTY720 free base) is a sphingosine 1-phosphate (S1P) antagonist with an IC50 of 0.033 nM in K562 and NK cells. Fingolimod also is a pak1 activator, a immunosuppressant[1].</t>
  </si>
  <si>
    <t>C19H33NO2</t>
  </si>
  <si>
    <t>OCC(CCC1=CC=C(CCCCCCCC)C=C1)(N)CO</t>
  </si>
  <si>
    <t>Methanol : 30 mg/mL (97.57 mM; Need ultrasonic); DMSO : 66.67 mg/mL (216.83 mM; Need ultrasonic); Ethanol : 7.69 mg/mL (25.01 mM; Need ultrasonic)</t>
  </si>
  <si>
    <t>32034</t>
  </si>
  <si>
    <t>https://www.medchemexpress.com/fingolimod.html</t>
  </si>
  <si>
    <t>Cell Cycle/DNA Damage; Cytoskeleton; GPCR/G Protein</t>
  </si>
  <si>
    <t>HY-13685</t>
  </si>
  <si>
    <t>Miltefosine</t>
  </si>
  <si>
    <t>HePC; Hexadecyl phosphocholine</t>
  </si>
  <si>
    <t>58066-85-6</t>
  </si>
  <si>
    <t>407.57</t>
  </si>
  <si>
    <t>Akt; HIV</t>
  </si>
  <si>
    <t>Miltefosine is a broad spectrum antimicrobial, anti-leishmanial, phospholipid agent acting by inhibiting the PI3K/Akt activity[1][2][3][4]. Miltefosine is an inhibitor of CTP-phosphocholine cytidyltransferase (CCT)[5].</t>
  </si>
  <si>
    <t>C21H46NO4P</t>
  </si>
  <si>
    <t>O=P(OCC[N+](C)(C)C)(OCCCCCCCCCCCCCCCC)[O-]</t>
  </si>
  <si>
    <t>H2O : 50 mg/mL (122.68 mM; Need ultrasonic); DMSO : 5 mg/mL (12.27 mM; Need ultrasonic)</t>
  </si>
  <si>
    <t>58681</t>
  </si>
  <si>
    <t>https://www.medchemexpress.com/Miltefosine.html</t>
  </si>
  <si>
    <t>Anti-infection; PI3K/Akt/mTOR</t>
  </si>
  <si>
    <t>HY-14542</t>
  </si>
  <si>
    <t>Ziprasidone</t>
  </si>
  <si>
    <t>CP-88059</t>
  </si>
  <si>
    <t>146939-27-7</t>
  </si>
  <si>
    <t>412.94</t>
  </si>
  <si>
    <t>Ziprasidone (CP-88059) is a combined 5-HT (serotonin) and dopamine receptor antagonist. Ziprasidone exhibits potent effects of antipsychotic activity, and is used for treating various mental disorders including schizophrenia[1][2][3].</t>
  </si>
  <si>
    <t>C21H21ClN4OS</t>
  </si>
  <si>
    <t>ClC1=CC2=C(CC(N2)=O)C=C1CCN(CC3)CCN3C4=NSC5=C4C=CC=C5</t>
  </si>
  <si>
    <t>DMSO : 13.5 mg/mL (32.69 mM; Need ultrasonic)</t>
  </si>
  <si>
    <t>36704</t>
  </si>
  <si>
    <t>https://www.medchemexpress.com/ziprasidone.html</t>
  </si>
  <si>
    <t>HY-125588</t>
  </si>
  <si>
    <t>Chromium picolinate</t>
  </si>
  <si>
    <t>Chromium (III) picolinate; Cr(Pic)3</t>
  </si>
  <si>
    <t>14639-25-9</t>
  </si>
  <si>
    <t>418.30</t>
  </si>
  <si>
    <t>Chromium picolinate (Chromium (III) picolinate) reduces insulin resistance and has the potential for type 2 diabetes mellitus[1].</t>
  </si>
  <si>
    <t>C18H12CrN3O6</t>
  </si>
  <si>
    <t>O=C1[O-][Cr+3]([N]2=C(C=CC=C2)C3=O)([O-]3)([N]4=C(C=CC=C4)C5=O)([O-]5)[N]6=C1C=CC=C6</t>
  </si>
  <si>
    <t>DMSO : 7.81 mg/mL (18.67 mM; Need ultrasonic)</t>
  </si>
  <si>
    <t>49762</t>
  </si>
  <si>
    <t>https://www.medchemexpress.com/chromium-picolinate.html</t>
  </si>
  <si>
    <t>HY-N0003</t>
  </si>
  <si>
    <t>Honokiol</t>
  </si>
  <si>
    <t>NSC 293100</t>
  </si>
  <si>
    <t>35354-74-6</t>
  </si>
  <si>
    <t>Akt; Autophagy; ERK; HCV</t>
  </si>
  <si>
    <t>Honokiol is a bioactive, biphenolic phytochemical that possesses potent antioxidative, anti-inflammatory, antiangiogenic, and anticancer activities by targeting a variety of signaling molecules. It inhibits the activation of Akt and enhances the phosphorylation of ERK1/ERK2. Honokiol can readily cross the blood brain barrier.</t>
  </si>
  <si>
    <t>OC1=C(CC=C)C=C(C2=CC(CC=C)=CC=C2O)C=C1</t>
  </si>
  <si>
    <t>DMSO : ≥ 50 mg/mL (187.74 mM)</t>
  </si>
  <si>
    <t>25245</t>
  </si>
  <si>
    <t>https://www.medchemexpress.com/honokiol.html</t>
  </si>
  <si>
    <t>Anti-infection; Autophagy; MAPK/ERK Pathway; PI3K/Akt/mTOR; Stem Cell/Wnt</t>
  </si>
  <si>
    <t>HY-B1768</t>
  </si>
  <si>
    <t>Succimer</t>
  </si>
  <si>
    <t>Dimercaptosuccinic acid; DMSA</t>
  </si>
  <si>
    <t>304-55-2</t>
  </si>
  <si>
    <t>182.22</t>
  </si>
  <si>
    <t>Succimer is a widely used chelating agent for the treatment of Pb poisoning.</t>
  </si>
  <si>
    <t>C4H6O4S2</t>
  </si>
  <si>
    <t>O=C(O)[C@@H](S)[C@@H](S)C(O)=O</t>
  </si>
  <si>
    <t>DMSO : ≥ 100 mg/mL (548.79 mM)</t>
  </si>
  <si>
    <t>31803</t>
  </si>
  <si>
    <t>https://www.medchemexpress.com/Succimer.html</t>
  </si>
  <si>
    <t>HY-B1898</t>
  </si>
  <si>
    <t>Metadoxine</t>
  </si>
  <si>
    <t>74536-44-0</t>
  </si>
  <si>
    <t>PKA</t>
  </si>
  <si>
    <t>Metadoxine blocks adipocyte differentiation in association with inhibition of the protein kinase A-cAMP response element binding protein (PKA-CREB) pathway.</t>
  </si>
  <si>
    <t>C13H18N2O6</t>
  </si>
  <si>
    <t>O=C(O)[C@H](CC1)NC1=O.OCC2=C(CO)C(O)=C(C)N=C2</t>
  </si>
  <si>
    <t>H2O : ≥ 155 mg/mL (519.63 mM)</t>
  </si>
  <si>
    <t>34492</t>
  </si>
  <si>
    <t>https://www.medchemexpress.com/Metadoxine.html</t>
  </si>
  <si>
    <t>Protein Tyrosine Kinase/RTK; Stem Cell/Wnt</t>
  </si>
  <si>
    <t>HY-B1449</t>
  </si>
  <si>
    <t>Uridine</t>
  </si>
  <si>
    <t>β-Uridine</t>
  </si>
  <si>
    <t>58-96-8</t>
  </si>
  <si>
    <t>244.20</t>
  </si>
  <si>
    <t>Uridine (β-Uridine) is a glycosylated pyrimidine-analog containing uracil attached to a ribose ring (or more specifically, aribofuranose) via a β-N1-glycosidic bond.</t>
  </si>
  <si>
    <t>C9H12N2O6</t>
  </si>
  <si>
    <t>OC[C@@H]1[C@H]([C@H]([C@H](N2C(NC(C=C2)=O)=O)O1)O)O</t>
  </si>
  <si>
    <t>H2O : ≥ 100 mg/mL (409.50 mM); DMSO : 100 mg/mL (409.50 mM; Need ultrasonic)</t>
  </si>
  <si>
    <t>18563</t>
  </si>
  <si>
    <t>https://www.medchemexpress.com/Uridin.html</t>
  </si>
  <si>
    <t>HY-B1893</t>
  </si>
  <si>
    <t>Fluorometholone</t>
  </si>
  <si>
    <t>426-13-1</t>
  </si>
  <si>
    <t>376.46</t>
  </si>
  <si>
    <t>Fluorometholone, a synthetic glucocorticoid, is a glucocorticoid receptor agonist with anti-inflammatory and anti-allergic properties. Fluorometholone can be used for the research of dry eye[1].</t>
  </si>
  <si>
    <t>C22H29FO4</t>
  </si>
  <si>
    <t>CC([C@@]1(O)CC[C@@]2([H])[C@]3([H])C[C@H](C)C4=CC(C=C[C@]4(C)[C@@]3(F)[C@@H](O)C[C@]12C)=O)=O</t>
  </si>
  <si>
    <t>64178</t>
  </si>
  <si>
    <t>https://www.medchemexpress.com/fluorometholone.html</t>
  </si>
  <si>
    <t>HY-B0764</t>
  </si>
  <si>
    <t>Bucladesine (sodium)</t>
  </si>
  <si>
    <t>Dibutyryl cAMP (sodium salt); DBcAMP (sodium salt)</t>
  </si>
  <si>
    <t>16980-89-5</t>
  </si>
  <si>
    <t>491.37</t>
  </si>
  <si>
    <t>Phosphodiesterase (PDE); PKA</t>
  </si>
  <si>
    <t>Bucladesine sodium salt (Dibutyryl-cAMP sodium salt) is a stabilized cyclic AMP (cAMP) analog and a selective PKA activator. Bucladesine sodium salt raises the intracellular levels of cAMP. Bucladesine sodium salt is also a phosphodiesterase (PDE) inhibitor. Bucladesine sodium salt has anti-inflammatory activity and can be used for impaired wound healing[1][2][3][4].</t>
  </si>
  <si>
    <t>C18H23N5NaO8P</t>
  </si>
  <si>
    <t>O=C(CCC)O[C@H]1[C@H](N2C(N=CN=C3NC(CCC)=O)=C3N=C2)O[C@@](CO4)([H])[C@@]1([H])OP4(O[Na])=O</t>
  </si>
  <si>
    <t>H2O : ≥ 42 mg/mL (85.48 mM); DMSO : 35.71 mg/mL (72.67 mM; Need ultrasonic)</t>
  </si>
  <si>
    <t>60057</t>
  </si>
  <si>
    <t>https://www.medchemexpress.com/Bucladesine-sodium-salt.html</t>
  </si>
  <si>
    <t>Metabolic Enzyme/Protease; Protein Tyrosine Kinase/RTK; Stem Cell/Wnt</t>
  </si>
  <si>
    <t>HY-N0002</t>
  </si>
  <si>
    <t>(-)-Epicatechin gallate</t>
  </si>
  <si>
    <t>Epicatechin gallate; ECG; (-)-Epicatechin 3-O-gallate</t>
  </si>
  <si>
    <t>1257-08-5</t>
  </si>
  <si>
    <t>442.37</t>
  </si>
  <si>
    <t>Autophagy; COX; Virus Protease</t>
  </si>
  <si>
    <t>(-)-Epicatechin gallate (Epicatechin gallate) inhibits cyclooxygenase-1 (COX-1) with an IC50 of 7.5 μM.</t>
  </si>
  <si>
    <t>C22H18O10</t>
  </si>
  <si>
    <t>O=C(O[C@H]1[C@@H](C2=CC=C(O)C(O)=C2)OC3=CC(O)=CC(O)=C3C1)C4=CC(O)=C(O)C(O)=C4</t>
  </si>
  <si>
    <t>DMSO : ≥ 30 mg/mL (67.82 mM)</t>
  </si>
  <si>
    <t>39076</t>
  </si>
  <si>
    <t>https://www.medchemexpress.com/_-_-Epicatechin-gallate.html</t>
  </si>
  <si>
    <t>Anti-infection; Autophagy; Immunology/Inflammation</t>
  </si>
  <si>
    <t>HY-B1035</t>
  </si>
  <si>
    <t>Levobunolol (hydrochloride)</t>
  </si>
  <si>
    <t>l-Bunolol hydrochloride</t>
  </si>
  <si>
    <t>27912-14-7</t>
  </si>
  <si>
    <t>327.85</t>
  </si>
  <si>
    <t xml:space="preserve">Levobunolol hydrochloride is a non-selective beta blocker. It is used topically to manage glaucoma.
</t>
  </si>
  <si>
    <t>C17H26ClNO3</t>
  </si>
  <si>
    <t>O=C1CCCC2=C1C=CC=C2OC[C@@H](O)CNC(C)(C)C.[H]Cl</t>
  </si>
  <si>
    <t>DMSO : ≥ 62.5 mg/mL (190.64 mM); H2O : 50 mg/mL (152.51 mM; Need ultrasonic)</t>
  </si>
  <si>
    <t>64305</t>
  </si>
  <si>
    <t>https://www.medchemexpress.com/Levobunolol-hydrochloride.html</t>
  </si>
  <si>
    <t>HY-B0736A</t>
  </si>
  <si>
    <t>Sertaconazole (nitrate)</t>
  </si>
  <si>
    <t>FI7056</t>
  </si>
  <si>
    <t>99592-39-9</t>
  </si>
  <si>
    <t>500.78</t>
  </si>
  <si>
    <t>Sertaconazole nitrate is a topical broad-spectrum antifungal that is developed to provide an additional agent for the treatment of superficial cutaneous and mucosal infections.
Target: Antifungal
Sertaconazole nitrate reduces the release of cytokines from activated lymphocytes and mitigated inflammation in animal models of irritant contact dermatitis and neurogenic inflammation in a dose-dependent fashion. Sertaconazole nitrate is found to inhibit the proliferation of stimulated human lymphocytes with IC50 of 4 μg/mL [1]. Sertaconazole nitrate inhibits ergosterol synthesis by blockade of the P450-dependent enzyme pathway that catalyzes the methylation of lanosterol to ergosterol, thus inhibits fungal cell growth. Sertaconazole nitrate binds directly to nonsterol lipids in the membrane, which interferes with the regulation of the permeability of fungal cell membranes, thus induces fungal cell death [2].
The mean ear weight of Tetradecanoyl phorbol acetate (TPA)-challenged murine treated with sertaconazole nitrate (1%) is 7.23 mg compared with 14.7 mg for controls, indicating a statistically significant reduction in irritant dermatitis. Sertaconazole nitrate 1% elicits a significant reduction in Resiniferatoxin-induced ear edema when compared with controls in CD-1 mice. Topical treatment with sertaconazole nitrate 1% significantly inhibits contact hypersensitivity and decreases the content of the pro-inflammatory cytokines TNFα, IL-2, and IFNγ in oxazolone exposed murine skin [1]. Clinical trials with sertaconazole nitrate cream 2% show efficacy in the treatment of superficial cutaneous fungal infections [2]. Sertaconazole reduces inflammation via inducing PGE2 production and the COX-2 inhibitor blocks sertaconazole from exerting its anti-inflammatory effects in a mouse model of TPA-induced ear edema [3].</t>
  </si>
  <si>
    <t>C20H16Cl3N3O4S</t>
  </si>
  <si>
    <t>ClC1=CC=C(C(OCC2=CSC3=C(Cl)C=CC=C32)CN4C=CN=C4)C(Cl)=C1.O[N+]([O-])=O</t>
  </si>
  <si>
    <t>DMSO : ≥ 100 mg/mL (199.69 mM)</t>
  </si>
  <si>
    <t>12269</t>
  </si>
  <si>
    <t>https://www.medchemexpress.com/sertaconazole-nitrate.html</t>
  </si>
  <si>
    <t>HY-B0768A</t>
  </si>
  <si>
    <t>Lomerizine dihydrochloride</t>
  </si>
  <si>
    <t>KB-2796</t>
  </si>
  <si>
    <t>101477-54-7</t>
  </si>
  <si>
    <t>541.46</t>
  </si>
  <si>
    <t>Lomerizine dihydrochloride is an antagonist of L- and T-type voltagegated calcium channels.</t>
  </si>
  <si>
    <t>C27H32Cl2F2N2O3</t>
  </si>
  <si>
    <t>COC1=CC=C(CN2CCN(C(C3=CC=C(F)C=C3)C4=CC=C(F)C=C4)CC2)C(OC)=C1OC.[H]Cl.[H]Cl</t>
  </si>
  <si>
    <t>DMSO : 50 mg/mL (92.34 mM; Need ultrasonic)</t>
  </si>
  <si>
    <t>29691</t>
  </si>
  <si>
    <t>https://www.medchemexpress.com/Lomerizine_dihydrochloride.html</t>
  </si>
  <si>
    <t>HY-B0577</t>
  </si>
  <si>
    <t>Latanoprost</t>
  </si>
  <si>
    <t>PHXA41</t>
  </si>
  <si>
    <t>130209-82-4</t>
  </si>
  <si>
    <t>432.59</t>
  </si>
  <si>
    <t>Latanoprost (PHXA41) is a prostaglandin F2α analogue and an agonist for the FP prostanoid receptor, and lowers intraocular-pressure (IOP).</t>
  </si>
  <si>
    <t>C26H40O5</t>
  </si>
  <si>
    <t>O=C(OC(C)C)CCC/C=C\C[C@@H]1[C@@H](CC[C@@H](O)CCC2=CC=CC=C2)[C@H](O)C[C@@H]1O</t>
  </si>
  <si>
    <t>H2O : 100 mg/mL (231.17 mM; Need ultrasonic); Ethanol : 100 mg/mL (231.17 mM; Need ultrasonic); DMSO : ≥ 100 mg/mL (231.17 mM)</t>
  </si>
  <si>
    <t>52043</t>
  </si>
  <si>
    <t>https://www.medchemexpress.com/Latanoprost.html</t>
  </si>
  <si>
    <t>HY-B1738A</t>
  </si>
  <si>
    <t>Pralidoxime (iodide)</t>
  </si>
  <si>
    <t>94-63-3</t>
  </si>
  <si>
    <t>264.06</t>
  </si>
  <si>
    <t>Pralidoxime iodide is a reactivator of acetylcholinesterase (AChE). Pralidoxime iodide reactivates nerve agent, which inhibits AChE via direct nucleophilic attack by the oxime moiety on the phosphorus center of the bound nerve agent. Pralidoxime iodide is an antidote for organophosphate poisoning[1][2].</t>
  </si>
  <si>
    <t>C7H9IN2O</t>
  </si>
  <si>
    <t>C[N+]1=CC=CC=C1/C=N/O.[I-]</t>
  </si>
  <si>
    <t>DMSO : 250 mg/mL (946.75 mM; Need ultrasonic)</t>
  </si>
  <si>
    <t>64075</t>
  </si>
  <si>
    <t>https://www.medchemexpress.com/pralidoxime-iodide.html</t>
  </si>
  <si>
    <t>HY-B1784</t>
  </si>
  <si>
    <t>Sulfisomidin</t>
  </si>
  <si>
    <t>Sulfaisodimidine</t>
  </si>
  <si>
    <t>515-64-0</t>
  </si>
  <si>
    <t>278.33</t>
  </si>
  <si>
    <t>Sulfisomidin is a sulfonamide antibacterial.</t>
  </si>
  <si>
    <t>C12H14N4O2S</t>
  </si>
  <si>
    <t>O=S(C1=CC=C(N)C=C1)(NC2=NC(C)=NC(C)=C2)=O</t>
  </si>
  <si>
    <t>DMSO : ≥ 30 mg/mL (107.79 mM)</t>
  </si>
  <si>
    <t>26146</t>
  </si>
  <si>
    <t>https://www.medchemexpress.com/Sulfisomidin.html</t>
  </si>
  <si>
    <t>HY-B1751</t>
  </si>
  <si>
    <t>Quinidine</t>
  </si>
  <si>
    <t>56-54-2</t>
  </si>
  <si>
    <t>324.42</t>
  </si>
  <si>
    <t>Quinidine is an antiarrhythmic agent for the treatment of abnormal heart rhythms and also malaria.</t>
  </si>
  <si>
    <t>C20H24N2O2</t>
  </si>
  <si>
    <t>C=C[C@H]1C[N@](CC[C@H]1C2)[C@@]2([H])[C@@H](O)C3=CC=NC4=CC=C(OC)C=C34</t>
  </si>
  <si>
    <t>DMSO : ≥ 50 mg/mL (154.12 mM); H2O : &lt; 0.1 mg/mL (insoluble)</t>
  </si>
  <si>
    <t>62278</t>
  </si>
  <si>
    <t>https://www.medchemexpress.com/Quinidine.html</t>
  </si>
  <si>
    <t>HY-B1744</t>
  </si>
  <si>
    <t>Pyridoxal phosphate</t>
  </si>
  <si>
    <t>Pyridoxal 5′-phosphate; Pyridoxyl phosphate</t>
  </si>
  <si>
    <t>54-47-7</t>
  </si>
  <si>
    <t>247.14</t>
  </si>
  <si>
    <t>Endogenous Metabolite; Reverse Transcriptase</t>
  </si>
  <si>
    <t>Pyridoxal phosphate is the active form of vitamin B6, acts as an inhibitor of reverse transcriptases, and is used for the treatment of tardive dyskinesia.</t>
  </si>
  <si>
    <t>C8H10NO6P</t>
  </si>
  <si>
    <t>O=CC1=C(O)C(C)=NC=C1COP(O)(O)=O</t>
  </si>
  <si>
    <t>H2O : 5 mg/mL (20.23 mM; Need ultrasonic); DMSO : 1 mg/mL (4.05 mM; Need ultrasonic)</t>
  </si>
  <si>
    <t>26379</t>
  </si>
  <si>
    <t>https://www.medchemexpress.com/Pyridoxal_phosphate.html</t>
  </si>
  <si>
    <t>HY-B1409</t>
  </si>
  <si>
    <t>Isosorbide dinitrate</t>
  </si>
  <si>
    <t>ISDN</t>
  </si>
  <si>
    <t>87-33-2</t>
  </si>
  <si>
    <t>236.14</t>
  </si>
  <si>
    <t>Isosorbide dinitrate (ISDN) is an NO donor that prevents LV remodeling and degradation of cardiac function following myocardial infarction (MI)[1].</t>
  </si>
  <si>
    <t>C6H8N2O8</t>
  </si>
  <si>
    <t>[H][C@]12OC[C@H](O[N+]([O-])=O)[C@]1(OC[C@H]2O[N+]([O-])=O)[H]</t>
  </si>
  <si>
    <t>DMSO : ≥ 250 mg/mL (1058.69 mM)</t>
  </si>
  <si>
    <t>60816</t>
  </si>
  <si>
    <t>https://www.medchemexpress.com/isosorbide-dinitrate.html</t>
  </si>
  <si>
    <t>HY-B1916</t>
  </si>
  <si>
    <t>Acetylspiramycin</t>
  </si>
  <si>
    <t>Spiramycin B; Spiramycin II; Foromacidin B</t>
  </si>
  <si>
    <t>24916-51-6</t>
  </si>
  <si>
    <t>885.09</t>
  </si>
  <si>
    <t>Acetylspiramycin is a macrolide antibiotic.</t>
  </si>
  <si>
    <t>C45H76N2O15</t>
  </si>
  <si>
    <t>O[C@H]1[C@](O[C@H](C)[C@@H](O[C@@](O[C@@H](C)[C@@H]2O)([H])C[C@]2(O)C)[C@@H]1N(C)C)([H])O[C@@H]([C@H](C[C@H]([C@H](/C=C/C=C/C3)O[C@](CC[C@@H]4N(C)C)([H])O[C@@H]4C)C)CC=O)[C@H]([C@](CC(O[C@@H]3C)=O)([H])OC(C)=O)OC</t>
  </si>
  <si>
    <t>DMSO : ≥ 50 mg/mL (56.49 mM)</t>
  </si>
  <si>
    <t>27625</t>
  </si>
  <si>
    <t>https://www.medchemexpress.com/Acetylspiramycin.html</t>
  </si>
  <si>
    <t>HY-B1404</t>
  </si>
  <si>
    <t>Nylidrin (hydrochloride)</t>
  </si>
  <si>
    <t>Buphenine hydrochloride</t>
  </si>
  <si>
    <t>849-55-8</t>
  </si>
  <si>
    <t>335.87</t>
  </si>
  <si>
    <t>Nylidrin hydrochloride was an effective inhibitor of IgE-mediated release of histamine from passively sensitized rat peritoneal mast cells and human basophils, and of IgG1-mediated release of histamine from passively sensitized guinea pig lung slices.</t>
  </si>
  <si>
    <t>C19H26ClNO2</t>
  </si>
  <si>
    <t>OC(C(NC(C)CCC1=CC=CC=C1)C)C2=CC=C(O)C=C2.[H]Cl</t>
  </si>
  <si>
    <t>DMSO : ≥ 41 mg/mL (122.07 mM)</t>
  </si>
  <si>
    <t>18393</t>
  </si>
  <si>
    <t>https://www.medchemexpress.com/Nylidrin-hydrochloride.html</t>
  </si>
  <si>
    <t>HY-107385</t>
  </si>
  <si>
    <t>Epristeride</t>
  </si>
  <si>
    <t>ONO-9302; SKF105657</t>
  </si>
  <si>
    <t>119169-78-7</t>
  </si>
  <si>
    <t>399.57</t>
  </si>
  <si>
    <t>Epristeride is a novel 5α-reductase inhibor.</t>
  </si>
  <si>
    <t>C25H37NO3</t>
  </si>
  <si>
    <t>C[C@@]12[C@](CC[C@@H]2C(NC(C)(C)C)=O)([H])[C@@]3([H])[C@]([C@@]4(C(C=C(C(O)=O)CC4)=CC3)C)([H])CC1</t>
  </si>
  <si>
    <t>DMSO : 100 mg/mL (250.27 mM; Need ultrasonic)</t>
  </si>
  <si>
    <t>26991</t>
  </si>
  <si>
    <t>https://www.medchemexpress.com/Epristeride.html</t>
  </si>
  <si>
    <t>HY-12057</t>
  </si>
  <si>
    <t>Vemurafenib</t>
  </si>
  <si>
    <t>PLX4032; RG7204; RO5185426</t>
  </si>
  <si>
    <t>918504-65-1</t>
  </si>
  <si>
    <t>489.92</t>
  </si>
  <si>
    <t>Autophagy; Raf</t>
  </si>
  <si>
    <t>Vemurafenib (PLX4032) is a first-in-class, selective, potent inhibitor of B-RAF kinase, with IC50s of 31 and 48 nM for RAFV600E and c-RAF-1, respectively[1][4]. Vemurafenib induces cell autophagy[5].</t>
  </si>
  <si>
    <t>C23H18ClF2N3O3S</t>
  </si>
  <si>
    <t>FC1=CC=C(C(F)=C1C(C2=CNC3=NC=C(C=C32)C4=CC=C(C=C4)Cl)=O)NS(CCC)(=O)=O</t>
  </si>
  <si>
    <t>DMSO : 50 mg/mL (102.06 mM; Need ultrasonic); H2O : &lt; 0.1 mg/mL (insoluble)</t>
  </si>
  <si>
    <t>64953</t>
  </si>
  <si>
    <t>https://www.medchemexpress.com/Vemurafenib.html</t>
  </si>
  <si>
    <t>Autophagy; MAPK/ERK Pathway</t>
  </si>
  <si>
    <t>HY-17365</t>
  </si>
  <si>
    <t>Octreotide (acetate)</t>
  </si>
  <si>
    <t>SMS 201-995 (acetate)</t>
  </si>
  <si>
    <t>79517-01-4</t>
  </si>
  <si>
    <t>1079.29</t>
  </si>
  <si>
    <t>Somatostatin Receptor</t>
  </si>
  <si>
    <t>Octreotide acetate, a long-acting synthetic analog of native somatostatin, inhibits growth hormone, glucagon, and insulin more potently.</t>
  </si>
  <si>
    <t>C51H70N10O12S2</t>
  </si>
  <si>
    <t>CC(O)=O.NC(C(NC(C(NC(C(NC(CC1=CNC2=C1C=CC=C2)C3=O)=O)CC4=CC=CC=C4)=O)CSSCC(C(NC(CO)C(O)C)=O)NC(C(NC(C(CCCCN)N3)=O)C(O)C)=O)=O)CC5=CC=CC=C5</t>
  </si>
  <si>
    <t>DMSO : 250 mg/mL (231.63 mM; Need ultrasonic)</t>
  </si>
  <si>
    <t>56903</t>
  </si>
  <si>
    <t>https://www.medchemexpress.com/Octreotide-acetate.html</t>
  </si>
  <si>
    <t>Inflammation/Immunology; Cardiovascular Disease; Endocrinology; Cancer</t>
  </si>
  <si>
    <t>HY-B0966</t>
  </si>
  <si>
    <t>Dioxybenzone</t>
  </si>
  <si>
    <t>Benzophenone-8; UV-24</t>
  </si>
  <si>
    <t>131-53-3</t>
  </si>
  <si>
    <t>244.24</t>
  </si>
  <si>
    <t xml:space="preserve">Dioxybenzone is an organic compound used in sunscreen to block UVB and short-wave UVA  (ultraviolet) rays. 
</t>
  </si>
  <si>
    <t>C14H12O4</t>
  </si>
  <si>
    <t>O=C(C1=CC=C(OC)C=C1O)C2=CC=CC=C2O</t>
  </si>
  <si>
    <t>H2O : &lt; 0.1 mg/mL (insoluble); DMSO : ≥ 100 mg/mL (409.43 mM)</t>
  </si>
  <si>
    <t>17127</t>
  </si>
  <si>
    <t>https://www.medchemexpress.com/Dioxybenzone.html</t>
  </si>
  <si>
    <t>HY-B0929</t>
  </si>
  <si>
    <t>Octisalate</t>
  </si>
  <si>
    <t>Octyl salicylate; 2-Ethylhexyl salicylate</t>
  </si>
  <si>
    <t>118-60-5</t>
  </si>
  <si>
    <t>250.33</t>
  </si>
  <si>
    <t>Octisalate is an organic compound used as an ingredient in sunscreens and cosmetics to absorb the full range of UVB rays from the sun.</t>
  </si>
  <si>
    <t>C15H22O3</t>
  </si>
  <si>
    <t>O=C(OCC(CC)CCCC)C1=CC=CC=C1O</t>
  </si>
  <si>
    <t>DMSO : 100 mg/mL (399.47 mM; Need ultrasonic)</t>
  </si>
  <si>
    <t>17214</t>
  </si>
  <si>
    <t>https://www.medchemexpress.com/Octisalate.html</t>
  </si>
  <si>
    <t>HY-B0930</t>
  </si>
  <si>
    <t>Efloxate</t>
  </si>
  <si>
    <t>Angorlisin</t>
  </si>
  <si>
    <t>119-41-5</t>
  </si>
  <si>
    <t>324.33</t>
  </si>
  <si>
    <t>Efloxate is a vasodilator, used to treat chronic coronary insufficiency and Angina pectoris,</t>
  </si>
  <si>
    <t>C19H16O5</t>
  </si>
  <si>
    <t>O=C(OCC)COC1=CC=C2C(C=C(C3=CC=CC=C3)OC2=C1)=O</t>
  </si>
  <si>
    <t>DMSO : 130 mg/mL (400.83 mM; Need ultrasonic)</t>
  </si>
  <si>
    <t>57390</t>
  </si>
  <si>
    <t>https://www.medchemexpress.com/Efloxate.html</t>
  </si>
  <si>
    <t>HY-B0960</t>
  </si>
  <si>
    <t>Sulfabenzamide</t>
  </si>
  <si>
    <t>N-Sulfanilylbenzamide</t>
  </si>
  <si>
    <t>127-71-9</t>
  </si>
  <si>
    <t>276.31</t>
  </si>
  <si>
    <t>Sulfabenzamide (N-Sulfanilylbenzamide) is an antimicrobial agent and usually consumed in combination with Sulfathiazole and Sulfacetamide. Sulfabenzamide is effective against Gram-positive and negative bacterial strains[1].</t>
  </si>
  <si>
    <t>C13H12N2O3S</t>
  </si>
  <si>
    <t>O=C(NS(=O)(C1=CC=C(N)C=C1)=O)C2=CC=CC=C2</t>
  </si>
  <si>
    <t>DMSO : 100 mg/mL (361.91 mM; Need ultrasonic)</t>
  </si>
  <si>
    <t>17474</t>
  </si>
  <si>
    <t>https://www.medchemexpress.com/Sulfabenzamide.html</t>
  </si>
  <si>
    <t>HY-B0522</t>
  </si>
  <si>
    <t>Ampicillin</t>
  </si>
  <si>
    <t>D-(-)-α-Aminobenzylpenicillin</t>
  </si>
  <si>
    <t>69-53-4</t>
  </si>
  <si>
    <t>349.40</t>
  </si>
  <si>
    <t xml:space="preserve">Ampicillin is a broad-spectrum beta-lactam antibiotic against a variety of gram-positive and gram-negative bacteria.
</t>
  </si>
  <si>
    <t>C16H19N3O4S</t>
  </si>
  <si>
    <t>OC([C@@H]1N(C2=O)[C@]([C@@H]2NC([C@@H](C3=CC=CC=C3)N)=O)([H])SC1(C)C)=O</t>
  </si>
  <si>
    <t>H2O : 5 mg/mL (14.31 mM; Need ultrasonic); 0.1 M NaOH : 25 mg/mL (71.55 mM; Need ultrasonic)</t>
  </si>
  <si>
    <t>64333</t>
  </si>
  <si>
    <t>https://www.medchemexpress.com/Ampicillin.html</t>
  </si>
  <si>
    <t>HY-78131A</t>
  </si>
  <si>
    <t>(S)-(+)-Ibuprofen</t>
  </si>
  <si>
    <t>(S)-Ibuprofen</t>
  </si>
  <si>
    <t>51146-56-6</t>
  </si>
  <si>
    <t>(S)-(+)-Ibuprofen is the S(+)-enantiomer of Ibuprofen that inhibits COX-1 and COX-2 activity with IC50s of 2.1 μM and 1.6 μM. (S)-(+)-Ibuprofen has analgesic, antiinflammatory and antipyretic effects[1][2].</t>
  </si>
  <si>
    <t>OC([C@H](C1=CC=C(CC(C)C)C=C1)C)=O</t>
  </si>
  <si>
    <t>DMSO : 100 mg/mL (484.78 mM; Need ultrasonic); H2O : 1 mg/mL (4.85 mM; Need ultrasonic and warming); Ethanol : 100 mg/mL (484.78 mM; Need ultrasonic)</t>
  </si>
  <si>
    <t>11599</t>
  </si>
  <si>
    <t>https://www.medchemexpress.com/_S_-__addition__-Ibuprofen.html</t>
  </si>
  <si>
    <t>HY-70057</t>
  </si>
  <si>
    <t>Safinamide</t>
  </si>
  <si>
    <t>FCE 26743; EMD 1195686</t>
  </si>
  <si>
    <t>133865-89-1</t>
  </si>
  <si>
    <t>302.34</t>
  </si>
  <si>
    <t>Safinamide is a potent, selective, and reversible monoamine oxidase B (MAO-B) inhibitor (IC50=0.098 μM) over MAO-A (IC50=580 μM)[1]. Safinamide also blocks sodium channels and modulates glutamate (Glu) release, showing a greater affinity at depolarized (IC50=8?μM) than at resting (IC50=262?μM) potentials. Safinamide has neuroprotective and neurorescuing effects and can be used for the study of parkinson disease, ischemia stroke etc.al[2][3].</t>
  </si>
  <si>
    <t>C17H19FN2O2</t>
  </si>
  <si>
    <t>O=C([C@@H](NCC1=CC=C(OCC2=CC(F)=CC=C2)C=C1)C)N</t>
  </si>
  <si>
    <t>DMSO : ≥ 100 mg/mL (330.75 mM)</t>
  </si>
  <si>
    <t>02077</t>
  </si>
  <si>
    <t>https://www.medchemexpress.com/Safinamide.html</t>
  </si>
  <si>
    <t>HY-100808</t>
  </si>
  <si>
    <t>(R)-Serine</t>
  </si>
  <si>
    <t>312-84-5</t>
  </si>
  <si>
    <t>(R)-Serine, an endogenous amino acid involved in glia-synapse interactions that has unique neurotransmitter characteristics, is a potent co-agonist at the NMDA glutamate receptor. (R)-Serine has a cardinal modulatory role in major NMDAR-dependent processes including NMDAR-mediated neurotransmission, neurotoxicity, synaptic plasticity, and cell migration[1][2].</t>
  </si>
  <si>
    <t>N[C@H](CO)C(O)=O</t>
  </si>
  <si>
    <t>H2O : ≥ 50 mg/mL (475.78 mM)</t>
  </si>
  <si>
    <t>25529</t>
  </si>
  <si>
    <t>https://www.medchemexpress.com/_R_-Serine.html</t>
  </si>
  <si>
    <t>HY-I0352</t>
  </si>
  <si>
    <t>Epiandrosterone</t>
  </si>
  <si>
    <t>3β-Androsterone; trans-Androsterone; iso-Androsterone</t>
  </si>
  <si>
    <t>481-29-8</t>
  </si>
  <si>
    <t>290.44</t>
  </si>
  <si>
    <t>Epiandrosterone is a steroid hormone with weak androgenic activity. Epiandrosterone is naturally produced by the enzyme 5α-reductase from the adrenal hormone DHEA.</t>
  </si>
  <si>
    <t>C19H30O2</t>
  </si>
  <si>
    <t>C[C@]1([C@](CC2)([H])[C@]3([H])CC[C@@]4([H])C[C@@H](O)CC[C@]4(C)[C@@]3([H])CC1)C2=O</t>
  </si>
  <si>
    <t>H2O : &lt; 0.1 mg/mL (insoluble); DMSO : 50 mg/mL (172.15 mM; Need ultrasonic)</t>
  </si>
  <si>
    <t>17928</t>
  </si>
  <si>
    <t>https://www.medchemexpress.com/Epiandrosterone.html</t>
  </si>
  <si>
    <t>HY-Y0189</t>
  </si>
  <si>
    <t>Methyl Salicylate</t>
  </si>
  <si>
    <t>Wintergreen oil</t>
  </si>
  <si>
    <t>119-36-8</t>
  </si>
  <si>
    <t>Methyl Salicylate (Wintergreen oil) is a topical analgesic and anti-inflammatory agent. Also used as a pesticide, a denaturant, a fragrance ingredient, and a flavoring agent in food and tobacco products[1]. A systemic acquired resistance (SAR) signal in tobacco[2]. A topical nonsteroidal anti-inflammatory drug (NSAID). Methyl salicylate lactoside is a COX inhibitor[4].</t>
  </si>
  <si>
    <t>C8H8O3</t>
  </si>
  <si>
    <t>O=C(OC)C1=CC=CC=C1O</t>
  </si>
  <si>
    <t>Ethanol : 25 mg/mL (164.31 mM; Need ultrasonic)</t>
  </si>
  <si>
    <t>17857</t>
  </si>
  <si>
    <t>https://www.medchemexpress.com/Methyl_Salicylate.html</t>
  </si>
  <si>
    <t>HY-B1742</t>
  </si>
  <si>
    <t>Proxyphylline</t>
  </si>
  <si>
    <t>603-00-9</t>
  </si>
  <si>
    <t>238.24</t>
  </si>
  <si>
    <t>Adenosine Receptor</t>
  </si>
  <si>
    <t>Proxyphylline is a methylxanthine derivative used as a cardiac stimulant, vasodilator and bronchodilator[1].</t>
  </si>
  <si>
    <t>C10H14N4O3</t>
  </si>
  <si>
    <t>O=C(N1C)N(C)C2=C(N(CC(O)C)C=N2)C1=O</t>
  </si>
  <si>
    <t>DMSO : ≥ 100 mg/mL (419.74 mM)</t>
  </si>
  <si>
    <t>26313</t>
  </si>
  <si>
    <t>https://www.medchemexpress.com/Proxyphylline.html</t>
  </si>
  <si>
    <t>HY-B1904</t>
  </si>
  <si>
    <t>Fluphenazine decanoate</t>
  </si>
  <si>
    <t>5002-47-1</t>
  </si>
  <si>
    <t>591.77</t>
  </si>
  <si>
    <t>Fluphenazine decanoate is a long-acting phenothiazine neuroleptic that used to treat schizophrenia. Fluphenazine decanoate is also a high and continuous dopamine D2 receptor blocker[1][2][3].</t>
  </si>
  <si>
    <t>C32H44F3N3O2S</t>
  </si>
  <si>
    <t>CCCCCCCCCC(OCCN1CCN(CCCN2C3=C(C=CC=C3)SC4=CC=C(C(F)(F)F)C=C24)CC1)=O</t>
  </si>
  <si>
    <t>Ethanol : 50 mg/mL (84.49 mM; Need ultrasonic); DMSO : 125 mg/mL (211.23 mM; Need ultrasonic)</t>
  </si>
  <si>
    <t>59125</t>
  </si>
  <si>
    <t>https://www.medchemexpress.com/fluphenazine-decanoate.html</t>
  </si>
  <si>
    <t>HY-B1895</t>
  </si>
  <si>
    <t>Levodropropizine</t>
  </si>
  <si>
    <t>(S)-(-)-Dropropizine; DF-526</t>
  </si>
  <si>
    <t>99291-25-5</t>
  </si>
  <si>
    <t>236.31</t>
  </si>
  <si>
    <t>Levodropropizine (DF-526) is a histamine receptor inhibitor, Levodropropizine is an effective and very well tolerated peripheral antitussive drug.</t>
  </si>
  <si>
    <t>C13H20N2O2</t>
  </si>
  <si>
    <t>OC[C@@H](O)CN1CCN(C2=CC=CC=C2)CC1</t>
  </si>
  <si>
    <t>H2O : 10 mg/mL (42.32 mM; Need ultrasonic); DMSO : ≥ 50 mg/mL (211.59 mM)</t>
  </si>
  <si>
    <t>18791</t>
  </si>
  <si>
    <t>https://www.medchemexpress.com/Levodropropizine.html</t>
  </si>
  <si>
    <t>HY-B1462</t>
  </si>
  <si>
    <t>Chlorzoxazone</t>
  </si>
  <si>
    <t>95-25-0</t>
  </si>
  <si>
    <t>169.57</t>
  </si>
  <si>
    <t>Chlorzoxazone is a centrally acting muscle relaxant used to treat muscle spasm and the resulting pain or discomfort. It acts on the spinal cord by depressing reflexes.Chlorzoxazone is currently being used as a marker substrate in vitro/vivo studies to quantify cytochrome P450 2E1 (CYP2E1) activity in humans.</t>
  </si>
  <si>
    <t>C7H4ClNO2</t>
  </si>
  <si>
    <t>O=C1OC2=CC=C(Cl)C=C2N1</t>
  </si>
  <si>
    <t>DMSO : ≥ 100 mg/mL (589.73 mM)</t>
  </si>
  <si>
    <t>18571</t>
  </si>
  <si>
    <t>https://www.medchemexpress.com/Chlorzoxazone.html</t>
  </si>
  <si>
    <t>HY-B1779</t>
  </si>
  <si>
    <t>Sucrose</t>
  </si>
  <si>
    <t>D-(+)-Saccharose</t>
  </si>
  <si>
    <t>57-50-1</t>
  </si>
  <si>
    <t>342.30</t>
  </si>
  <si>
    <t>Sucrose (D-(+)-Saccharose) is a disaccharide which is composed of two monosaccharides, glucose and fructose. Sucrose?can be applied in some animal models, including metabolic disease, obesity,?diet on preference,?and diabetes, et al[1].</t>
  </si>
  <si>
    <t>C12H22O11</t>
  </si>
  <si>
    <t>O[C@H]1[C@H](O)[C@@H](CO)O[C@H](O[C@]2(CO)O[C@H](CO)[C@@H](O)[C@@H]2O)[C@@H]1O</t>
  </si>
  <si>
    <t>H2O : 100 mg/mL (292.14 mM; Need ultrasonic and warming); DMSO : 100 mg/mL (292.14 mM; Need ultrasonic)</t>
  </si>
  <si>
    <t>28526</t>
  </si>
  <si>
    <t>https://www.medchemexpress.com/Sucrose.html</t>
  </si>
  <si>
    <t>HY-B1834</t>
  </si>
  <si>
    <t>Megestrol</t>
  </si>
  <si>
    <t>3562-63-8</t>
  </si>
  <si>
    <t>342.47</t>
  </si>
  <si>
    <t>Drug Metabolite</t>
  </si>
  <si>
    <t>Megestrol is a synthetic progestin and used for the treatment of anorexia, cachexia, or an unexplained significant weight loss in patients with an acquired immunodeficiency syndrome diagnosis[1].</t>
  </si>
  <si>
    <t>C22H30O3</t>
  </si>
  <si>
    <t>CC([C@@]1(O)CC[C@@]2([H])[C@]3([H])C=C(C)C4=CC(CC[C@]4(C)[C@@]3([H])CC[C@]12C)=O)=O</t>
  </si>
  <si>
    <t>DMSO : 70 mg/mL (204.40 mM; Need ultrasonic)</t>
  </si>
  <si>
    <t>47123</t>
  </si>
  <si>
    <t>https://www.medchemexpress.com/megestrol.html</t>
  </si>
  <si>
    <t>HY-15833</t>
  </si>
  <si>
    <t>Chlorthalidone</t>
  </si>
  <si>
    <t>77-36-1</t>
  </si>
  <si>
    <t>338.77</t>
  </si>
  <si>
    <t xml:space="preserve">Chlorthalidone is a thiazide-like diuretic used to treat hypertension. </t>
  </si>
  <si>
    <t>C14H11ClN2O4S</t>
  </si>
  <si>
    <t>O=S(C1=CC(C2(O)NC(C3=C2C=CC=C3)=O)=CC=C1Cl)(N)=O</t>
  </si>
  <si>
    <t>DMSO : ≥ 41 mg/mL (121.03 mM)</t>
  </si>
  <si>
    <t>10960</t>
  </si>
  <si>
    <t>https://www.medchemexpress.com/Chlorthalidone.html</t>
  </si>
  <si>
    <t>HY-13677A</t>
  </si>
  <si>
    <t>6-Mercaptopurine hydrate</t>
  </si>
  <si>
    <t>Mercaptopurine hydrate; 6-MP hydrate</t>
  </si>
  <si>
    <t>6112-76-1</t>
  </si>
  <si>
    <t>170.19</t>
  </si>
  <si>
    <t>Nucleoside Antimetabolite/Analog</t>
  </si>
  <si>
    <t>6-Mercaptopurine hydrate (Mercaptopurine hydrate; 6-MP hydrate) is a purine analogue which acts as an antagonist of the endogenous purines and has been widely used as antileukemic agent and immunosuppressive drug.</t>
  </si>
  <si>
    <t>C5H6N4OS</t>
  </si>
  <si>
    <t>S=C1NC=NC2=C1NC=N2.O</t>
  </si>
  <si>
    <t>DMSO : 50 mg/mL (293.79 mM; Need ultrasonic); H2O : &lt; 0.1 mg/mL (insoluble)</t>
  </si>
  <si>
    <t>27451</t>
  </si>
  <si>
    <t>https://www.medchemexpress.com/6-Mercaptopurine_hydrate.html</t>
  </si>
  <si>
    <t>HY-14895A</t>
  </si>
  <si>
    <t>Fabomotizole (hydrochloride)</t>
  </si>
  <si>
    <t>CM346 hydrochloride</t>
  </si>
  <si>
    <t>173352-39-1</t>
  </si>
  <si>
    <t>343.87</t>
  </si>
  <si>
    <t>Fabomotizole hydrochloride (CM346 hydrochloride) is an anxiolytic drug; produces anxiolytic and neuroprotective effects without any sedative or muscle relaxant actions.
IC50 value:
Target: anxiolytic agent 
Afobazole's mechanism of action remains poorly defined however, with GABAergic, NGF and BDNF release promoting, MT1 receptor antagonism, MT3 receptor antagonism, and sigma agonism suggested as potential mechanisms. Afobazole was shown to inhibit MAO-A reversibly and there might be also some involvement with serotonin receptors. Afobazole has found little clinical use outside of Russia and has not been evaluated by the FDA.</t>
  </si>
  <si>
    <t>C15H22ClN3O2S</t>
  </si>
  <si>
    <t>CCOC1=CC=C2C(N=C(SCCN3CCOCC3)N2)=C1.Cl</t>
  </si>
  <si>
    <t>DMSO : ≥ 44 mg/mL (127.96 mM)</t>
  </si>
  <si>
    <t>12546</t>
  </si>
  <si>
    <t>https://www.medchemexpress.com/Fabomotizole-hydrochloride.html</t>
  </si>
  <si>
    <t>HY-B0511</t>
  </si>
  <si>
    <t>Biotin</t>
  </si>
  <si>
    <t>Vitamin B7; Vitamin H; D-Biotin</t>
  </si>
  <si>
    <t>58-85-5</t>
  </si>
  <si>
    <t>244.31</t>
  </si>
  <si>
    <t>Biotin is an enzyme co-factor present in minute amounts in every living cell.
Target: Others
Biotin is necessary for cell growth, the production of fatty acids, and the metabolism of fats and amino acids. It plays a role in the citric acid cycle, which is the process by which biochemical energy is generated during aerobic respiration. Biotin is a coenzyme for carboxylase enzymes, involved in the synthesis of fatty acids, isoleucine, and valine, and in gluconeogenesis. In addition, biotin is widely used throughout the biotechnology industry to conjugate proteins for biochemical assays. The dietary biotin intake in Western populations has been estimated to be 35 to 70 microg/d (143-287 nmol/d). Recent studies suggest that humans absorb biotin nearly completely. Conditions that may increase biotin requirements in humans include pregnancy, lactation, and therapy with anticonvulsants or lipoic acid [1, 2].</t>
  </si>
  <si>
    <t>C10H16N2O3S</t>
  </si>
  <si>
    <t>O=C(O)CCCC[C@@H]1SC[C@]([C@]1([H])N2)([H])NC2=O</t>
  </si>
  <si>
    <t>DMSO : 41.67 mg/mL (170.56 mM; Need ultrasonic); H2O : &lt; 0.1 mg/mL (insoluble)</t>
  </si>
  <si>
    <t>65476</t>
  </si>
  <si>
    <t>https://www.medchemexpress.com/biotin.html</t>
  </si>
  <si>
    <t>HY-76569</t>
  </si>
  <si>
    <t>Desfesoterodine</t>
  </si>
  <si>
    <t>PNU-200577; 5-Hydroxymethyl Tolterodine</t>
  </si>
  <si>
    <t>207679-81-0</t>
  </si>
  <si>
    <t>341.49</t>
  </si>
  <si>
    <t>Desfesoterodine (PNU-200577) is a potent and selective muscarinic receptor (mAChR) antagonist with a KB and a pA2 of 0.84 nM and 9.14, respectively[1]. Desfesoterodine is a major pharmacologically active metabolite of Tolterodine (PNU-200583; HY-A0024) and Fesoterodine (HY-70053)[2][3]. Desfesoterodine improves cerebral infarction induced detrusor overactivity in rats[4].</t>
  </si>
  <si>
    <t>C22H31NO2</t>
  </si>
  <si>
    <t>OC1=C(C=C(CO)C=C1)[C@@H](C2=CC=CC=C2)CCN(C(C)C)C(C)C</t>
  </si>
  <si>
    <t>DMSO : ≥ 100 mg/mL (292.83 mM)</t>
  </si>
  <si>
    <t>42648</t>
  </si>
  <si>
    <t>https://www.medchemexpress.com/_R_-5-Hydroxymethyl-Tolterodine.html</t>
  </si>
  <si>
    <t>HY-B0307</t>
  </si>
  <si>
    <t>Idoxuridine</t>
  </si>
  <si>
    <t>5-Iodo-2′-deoxyuridine; 5-IUdR; IdUrd</t>
  </si>
  <si>
    <t>54-42-2</t>
  </si>
  <si>
    <t>354.10</t>
  </si>
  <si>
    <t>Idoxuridine (5-Iodo-2′-deoxyuridine) is an antiviral agent for feline herpesvirus type-1 with IC50 of 4.3 μM.
Target: herpesvirus type-1
Idoxuridine is mainly used topically to treat herpes simplex keratitis. Epithelial lesions, especially initial attacks presenting with a dendritic ulcer, are most responsive to therapy, while infection with stromal involvement are less responsive. Idoxuridine is ineffective against herpes simplex virus type 2 and varicella-zoster.</t>
  </si>
  <si>
    <t>C9H11IN2O5</t>
  </si>
  <si>
    <t>OC[C@@H]1[C@H](C[C@H](N2C(NC(C(I)=C2)=O)=O)O1)O</t>
  </si>
  <si>
    <t>DMSO : ≥ 65 mg/mL (183.56 mM)</t>
  </si>
  <si>
    <t>33898</t>
  </si>
  <si>
    <t>https://www.medchemexpress.com/Idoxuridine.html</t>
  </si>
  <si>
    <t>HY-76847</t>
  </si>
  <si>
    <t>Chenodeoxycholic Acid</t>
  </si>
  <si>
    <t>CDCA</t>
  </si>
  <si>
    <t>474-25-9</t>
  </si>
  <si>
    <t>392.57</t>
  </si>
  <si>
    <t>Autophagy; Endogenous Metabolite; FXR</t>
  </si>
  <si>
    <t>Chenodeoxycholic Acid is a hydrophobic primary bile acid that activates nuclear receptors (FXR) involved in cholesterol metabolism.</t>
  </si>
  <si>
    <t>C24H40O4</t>
  </si>
  <si>
    <t>O=C(O)CC[C@@H](C)[C@]1([H])[C@]2(C)[C@](CC1)([H])[C@]3([H])[C@H](O)C[C@@](C4)([H])[C@@](CC[C@H]4O)(C)[C@]([H])3CC2</t>
  </si>
  <si>
    <t>DMSO : ≥ 50 mg/mL (127.37 mM)</t>
  </si>
  <si>
    <t>39444</t>
  </si>
  <si>
    <t>https://www.medchemexpress.com/Chenodeoxycholic-Acid.html</t>
  </si>
  <si>
    <t>HY-B1141</t>
  </si>
  <si>
    <t>Eprodisate (disodium)</t>
  </si>
  <si>
    <t>NC-503</t>
  </si>
  <si>
    <t>36589-58-9</t>
  </si>
  <si>
    <t>248.19</t>
  </si>
  <si>
    <t>Eprodisate disodium (NC-503) is the orally available disodium salt form of Eprodisate, a negatively charged sulfonated inhibitor of fibrillogenesis, that can be used in the treatment of amyloid A (AA) amyloidosis.</t>
  </si>
  <si>
    <t>C3H6Na2O6S2</t>
  </si>
  <si>
    <t>O=S(CCCS(=O)(O[Na])=O)(O[Na])=O</t>
  </si>
  <si>
    <t>H2O : 50 mg/mL (201.46 mM; Need ultrasonic); DMSO : 7.69 mg/mL (30.98 mM; Need ultrasonic)</t>
  </si>
  <si>
    <t>17542</t>
  </si>
  <si>
    <t>https://www.medchemexpress.com/Eprodisate-disodium.html</t>
  </si>
  <si>
    <t>HY-B1130</t>
  </si>
  <si>
    <t>Isoxicam</t>
  </si>
  <si>
    <t>34552-84-6</t>
  </si>
  <si>
    <t>335.34</t>
  </si>
  <si>
    <t>Isoxicam is an orally active, long-acting, non-steroidal anti-inflammatory agent for the research of arthritis[1]. Isoxicam is a nonselective inhibitor of COX-1 and COX-2[2].</t>
  </si>
  <si>
    <t>C14H13N3O5S</t>
  </si>
  <si>
    <t>O=C(C1=C(O)C2=CC=CC=C2S(N1C)(=O)=O)NC3=NOC(C)=C3</t>
  </si>
  <si>
    <t>DMSO : 5 mg/mL (14.91 mM; Need ultrasonic)</t>
  </si>
  <si>
    <t>64330</t>
  </si>
  <si>
    <t>https://www.medchemexpress.com/isoxicam.html</t>
  </si>
  <si>
    <t>HY-N2325</t>
  </si>
  <si>
    <t>D-(+)-Cellobiose</t>
  </si>
  <si>
    <t>528-50-7</t>
  </si>
  <si>
    <t>D-(+)-Cellobiose is an endogenous metabolite.</t>
  </si>
  <si>
    <t>O[C@@H]1[C@@H](CO)O[C@@H](O[C@@H]2[C@@H](CO)O[C@@H](O)[C@H](O)[C@H]2O)[C@H](O)[C@H]1O</t>
  </si>
  <si>
    <t>DMSO : 20 mg/mL (58.43 mM; Need ultrasonic); H2O : 50 mg/mL (146.07 mM; Need ultrasonic)</t>
  </si>
  <si>
    <t>46150</t>
  </si>
  <si>
    <t>https://www.medchemexpress.com/d-cellobiose.html</t>
  </si>
  <si>
    <t>HY-18733</t>
  </si>
  <si>
    <t>Lipoic acid</t>
  </si>
  <si>
    <t>(R)-(+)-α-Lipoic acid; R-(+)-Thioctic acid</t>
  </si>
  <si>
    <t>1200-22-2</t>
  </si>
  <si>
    <t>206.33</t>
  </si>
  <si>
    <t>Endogenous Metabolite; Mitochondrial Metabolism; Reactive Oxygen Species</t>
  </si>
  <si>
    <t>Lipoic acid ((R)-(+)-α-Lipoic acid) is an antioxidant, which is an essential cofactor of mitochondrial enzyme complexes. (R)-(+)-α-Lipoic acid is more effective than racemic Lipoic acid.</t>
  </si>
  <si>
    <t>C8H14O2S2</t>
  </si>
  <si>
    <t>O=C(O)CCCC[C@H]1SSCC1</t>
  </si>
  <si>
    <t>DMSO : ≥ 100 mg/mL (484.66 mM); H2O : &lt; 0.1 mg/mL (insoluble)</t>
  </si>
  <si>
    <t>46162</t>
  </si>
  <si>
    <t>https://www.medchemexpress.com/Lipoic-acid.html</t>
  </si>
  <si>
    <t>HY-B0300</t>
  </si>
  <si>
    <t>Penicillamine</t>
  </si>
  <si>
    <t>D-(-)-Penicillamine</t>
  </si>
  <si>
    <t>52-67-5</t>
  </si>
  <si>
    <t>Penicillamine (D-(-)-Penicillamine) is the most characteristic degradation product of the penicillin antibiotics. It is used as an antirheumatic and as a chelating agent in Wilson's disease.
Target: Others
Penicillamine is used as an antirheumatic and as a chelating agent in Wilson's disease and is a chelating agent recommended for the removal of excess copper in patients with Wilson's disease. From in vitro studies which indicate that one atom of copper combines with two molecules of penicillamine. 
Penicillamine also reduces excess cystine excretion in cystinuria. The mechanism of action of penicillamine in rheumatoid arthritis is unknown although it appears to suppress disease activity. 
Unlike cytotoxic immunosuppressants, Penicillamine markedly lowers IgM rheumatoid factor but produces no significant depression in absolute levels of serum immunoglobulins. 
Also unlike cytotoxic immunosuppressants which act on both, Penicillamine in vitro depresses T-cell activity but not B-cell activity [1-3].</t>
  </si>
  <si>
    <t>N[C@H](C(C)(S)C)C(O)=O</t>
  </si>
  <si>
    <t>H2O : 50 mg/mL (335.10 mM; Need ultrasonic); DMSO : 1.43 mg/mL (9.58 mM; Need ultrasonic)</t>
  </si>
  <si>
    <t>15180</t>
  </si>
  <si>
    <t>https://www.medchemexpress.com/Penicillamine.html</t>
  </si>
  <si>
    <t>HY-77591</t>
  </si>
  <si>
    <t>Cysteamine hydrochloride</t>
  </si>
  <si>
    <t>β-Mercaptoethylamine Hydrochloride; 2-Aminoethanethiol Hydrochloride; 2-Mercaptoethylamine Hydrochloride; Thioethanolamine Hydrochloride</t>
  </si>
  <si>
    <t>156-57-0</t>
  </si>
  <si>
    <t>113.61</t>
  </si>
  <si>
    <t>Apoptosis; Autophagy; Endogenous Metabolite; Reactive Oxygen Species</t>
  </si>
  <si>
    <t>Cysteamine hydrochloride (β-Mercaptoethylamine Hydrochloride)  is an orally active agent for the treatment of nephropathic cystinosis and an antioxidant.</t>
  </si>
  <si>
    <t>C2H8ClNS</t>
  </si>
  <si>
    <t>SCCN.Cl</t>
  </si>
  <si>
    <t>H2O : ≥ 50 mg/mL (440.10 mM); DMSO : 50 mg/mL (440.10 mM; Need ultrasonic)</t>
  </si>
  <si>
    <t>14356</t>
  </si>
  <si>
    <t>https://www.medchemexpress.com/Cysteamine-Hydrochloride.html</t>
  </si>
  <si>
    <t>Apoptosis; Autophagy; Immunology/Inflammation; Metabolic Enzyme/Protease; NF-κB</t>
  </si>
  <si>
    <t>HY-B0574</t>
  </si>
  <si>
    <t>Mefenamic acid</t>
  </si>
  <si>
    <t>61-68-7</t>
  </si>
  <si>
    <t>241.29</t>
  </si>
  <si>
    <t>Mefenamic acid is a non-steroidal anti-inflammatory agent, acting as a competitive inhibitor of hCOX-1 and hCOX-2, with IC50s of 40 nM and 3 μM for hCOX-1 and hCOX-2, respectively.</t>
  </si>
  <si>
    <t>C15H15NO2</t>
  </si>
  <si>
    <t>O=C(O)C1=CC=CC=C1NC2=CC=CC(C)=C2C</t>
  </si>
  <si>
    <t>H2O : &lt; 0.1 mg/mL (insoluble); DMSO : ≥ 100 mg/mL (414.44 mM)</t>
  </si>
  <si>
    <t>16865</t>
  </si>
  <si>
    <t>https://www.medchemexpress.com/mefenamic-acid.html</t>
  </si>
  <si>
    <t>HY-76772</t>
  </si>
  <si>
    <t>Cevimeline (hydrochloride hemihydrate)</t>
  </si>
  <si>
    <t>SNI-2011; AF102B (hydrochloride hemihydrate)</t>
  </si>
  <si>
    <t>153504-70-2</t>
  </si>
  <si>
    <t>244.78</t>
  </si>
  <si>
    <t>Cevimeline hydrochloride hemihydrate (SNI-2011) is a quinuclidine derivative of acetylcholine and a selective and orally active muscarinic M1 and M3 receptor agonist. Cevimeline hydrochloride hemihydrate stimulates secretion by the salivary glands and can be used as a sialogogue for xerostomia[1][2][3][4]. Cevimeline hydrochloride hemihydrate can cross the blood-brain barrier (BBB)[5].</t>
  </si>
  <si>
    <t>C10H17NOS.HCl.1/2H2O</t>
  </si>
  <si>
    <t>C[C@H]1SC[C@@]2(CN3CCC2CC3)O1.[H]Cl.[Relative Stereochemistry].[0.5 H2O]</t>
  </si>
  <si>
    <t>H2O : ≥ 50 mg/mL (204.27 mM)</t>
  </si>
  <si>
    <t>05474</t>
  </si>
  <si>
    <t>https://www.medchemexpress.com/Cevimeline-hydrochloride-hemihydrate.html</t>
  </si>
  <si>
    <t>HY-76200</t>
  </si>
  <si>
    <t>Voriconazole</t>
  </si>
  <si>
    <t>UK-109496</t>
  </si>
  <si>
    <t>137234-62-9</t>
  </si>
  <si>
    <t>349.31</t>
  </si>
  <si>
    <t>Voriconazole(UK-109496) is a second-generation triazole antifungal used to treat serious fungal infections.
IC50 Value: 
Target: Antifungal
Voriconazole displays potent activity against Candida, Cryptococcus and Aspergillus species. Voriconazole inhibits ergosterol synthesis by inhibiting CYP450-dependent 14-α sterol demethylase resulting in a depletion of ergosterol in fungal cell membranes.</t>
  </si>
  <si>
    <t>C16H14F3N5O</t>
  </si>
  <si>
    <t>O[C@@]([C@@H](C)C1=NC=NC=C1F)(CN2N=CN=C2)C(C(F)=C3)=CC=C3F</t>
  </si>
  <si>
    <t>DMSO : ≥ 50 mg/mL (143.14 mM); H2O : 0.17 mg/mL (0.49 mM; Need ultrasonic)</t>
  </si>
  <si>
    <t>20322</t>
  </si>
  <si>
    <t>https://www.medchemexpress.com/Voriconazole.html</t>
  </si>
  <si>
    <t>HY-75054</t>
  </si>
  <si>
    <t>Abiraterone acetate</t>
  </si>
  <si>
    <t>CB7630</t>
  </si>
  <si>
    <t>154229-18-2</t>
  </si>
  <si>
    <t>391.55</t>
  </si>
  <si>
    <t>Abiraterone acetate (CB7630) is an oral, potent, selective, and irreversible inhibitor of CYP17A1 with antiandrogen activity. Abiraterone acetate is a prodrug form of Abiraterone (CB7598).</t>
  </si>
  <si>
    <t>C26H33NO2</t>
  </si>
  <si>
    <t>O=C(O[C@@H]1CC2=CC[C@]3([H])[C@]([H])(CC[C@](C)(C(C4=CN=CC=C4)=CC5)[C@]35[H])[C@@]2(C)CC1)C</t>
  </si>
  <si>
    <t>DMSO : 10 mg/mL (25.54 mM; Need ultrasonic)</t>
  </si>
  <si>
    <t>28291</t>
  </si>
  <si>
    <t>https://www.medchemexpress.com/Abiraterone-acetate.html</t>
  </si>
  <si>
    <t>HY-75839</t>
  </si>
  <si>
    <t>Dronedarone (Hydrochloride)</t>
  </si>
  <si>
    <t>141625-93-6</t>
  </si>
  <si>
    <t>593.22</t>
  </si>
  <si>
    <t>Autophagy; Potassium Channel</t>
  </si>
  <si>
    <t>Dronedarone Hydrochloride is a non-iodinated amiodarone derivative that inhibits Na+, K+ and Ca2+ currents.</t>
  </si>
  <si>
    <t>C31H45ClN2O5S</t>
  </si>
  <si>
    <t>CS(=O)(NC1=CC=C(OC(CCCC)=C2C(C3=CC=C(OCCCN(CCCC)CCCC)C=C3)=O)C2=C1)=O.[H]Cl</t>
  </si>
  <si>
    <t>DMSO : ≥ 50 mg/mL (84.29 mM)</t>
  </si>
  <si>
    <t>06987</t>
  </si>
  <si>
    <t>https://www.medchemexpress.com/Dronedarone-Hydrochloride.html</t>
  </si>
  <si>
    <t>HY-B1327</t>
  </si>
  <si>
    <t>Chlortetracycline (hydrochloride)</t>
  </si>
  <si>
    <t>7-Chlorotetracycline (hydrochloride)</t>
  </si>
  <si>
    <t>64-72-2</t>
  </si>
  <si>
    <t>515.34</t>
  </si>
  <si>
    <t>Chlortetracycline hydrochloride (7-Chlorotetracycline hydrochloride) is a specific and potent calcium ionophore antibiotic, inhibits binding of aminoacyl-tRNA to ribosomes.</t>
  </si>
  <si>
    <t>C22H24Cl2N2O8</t>
  </si>
  <si>
    <t>O=C(C(C1=O)=C(O)[C@@H](N(C)C)[C@]2([H])C[C@]3([H])[C@](C)(O)C4=C(C(C3=C(O)[C@@]21O)=O)C(O)=CC=C4Cl)N.[H]Cl</t>
  </si>
  <si>
    <t>DMSO : &lt; 1 mg/mL (insoluble or slightly soluble); H2O : 6.66 mg/mL (12.92 mM; Need ultrasonic and warming)</t>
  </si>
  <si>
    <t>17765</t>
  </si>
  <si>
    <t>https://www.medchemexpress.com/Chlortetracycline-hydrochloride.html</t>
  </si>
  <si>
    <t>HY-B2157</t>
  </si>
  <si>
    <t>Robenidine hydrochloride</t>
  </si>
  <si>
    <t>25875-50-7</t>
  </si>
  <si>
    <t>370.66</t>
  </si>
  <si>
    <t>Bacterial; Parasite</t>
  </si>
  <si>
    <t>Robenidine hydrochloride is an anticoccidial agent which is also active against MRSA and VRE with MIC50s of 8.1 and 4.7 μM, respectively.</t>
  </si>
  <si>
    <t>C15H14Cl3N5</t>
  </si>
  <si>
    <t>N=C(N/N=C/C1=CC=C(Cl)C=C1)N/N=C/C2=CC=C(Cl)C=C2.[H]Cl</t>
  </si>
  <si>
    <t>DMSO : 6.25 mg/mL (16.86 mM; Need ultrasonic); H2O : &lt; 0.1 mg/mL (insoluble)</t>
  </si>
  <si>
    <t>27666</t>
  </si>
  <si>
    <t>https://www.medchemexpress.com/Robenidine_hydrochloride.html</t>
  </si>
  <si>
    <t>HY-B2219</t>
  </si>
  <si>
    <t>Stearic acid</t>
  </si>
  <si>
    <t>57-11-4</t>
  </si>
  <si>
    <t>284.48</t>
  </si>
  <si>
    <t>Stearic acid is a long chain dietary saturated fatty acid which exists in many animal and vegetable fats and oils.</t>
  </si>
  <si>
    <t>C18H36O2</t>
  </si>
  <si>
    <t>CCCCCCCCCCCCCCCCCC(O)=O</t>
  </si>
  <si>
    <t>DMSO : 125 mg/mL (439.40 mM; Need ultrasonic); H2O : &lt; 0.1 mg/mL (insoluble)</t>
  </si>
  <si>
    <t>33628</t>
  </si>
  <si>
    <t>https://www.medchemexpress.com/Stearic_acid.html</t>
  </si>
  <si>
    <t>Cancer; Metabolic Disease</t>
  </si>
  <si>
    <t>HY-B2176</t>
  </si>
  <si>
    <t>ATP</t>
  </si>
  <si>
    <t>Adenosine 5'-triphosphate</t>
  </si>
  <si>
    <t>56-65-5</t>
  </si>
  <si>
    <t>507.18</t>
  </si>
  <si>
    <t>ATP (Adenosine 5'-triphosphate) is a central component of energy storage and metabolism in vivo, provides the metabolic energy to drive metabolic pumps and serves as a coenzyme in cells. ATP is an important endogenous signaling molecule in immunity and inflammation[1][2].</t>
  </si>
  <si>
    <t>C10H16N5O13P3</t>
  </si>
  <si>
    <t>O[C@@H]([C@H]([C@H](N1C=NC2=C1N=CN=C2N)O3)O)[C@H]3COP(O)(OP(OP(O)(O)=O)(O)=O)=O</t>
  </si>
  <si>
    <t>H2O : ≥ 100 mg/mL (197.17 mM)</t>
  </si>
  <si>
    <t>26210</t>
  </si>
  <si>
    <t>https://www.medchemexpress.com/ATP.html</t>
  </si>
  <si>
    <t>Metabolic Disease; Inflammation/Immunology</t>
  </si>
  <si>
    <t>HY-B1154</t>
  </si>
  <si>
    <t>Penbutolol (sulfate)</t>
  </si>
  <si>
    <t>(-)-Terbuclomine</t>
  </si>
  <si>
    <t>38363-32-5</t>
  </si>
  <si>
    <t>340.47</t>
  </si>
  <si>
    <t>Penbutolol sulfate is able to bind to both beta-1 adrenergic receptors and beta-2 adrenergic receptors (the two subtypes), thus making it a non-selective β blocker. Penbutolol is a sympathomimetic drug，used in the treatment of high blood pressure.</t>
  </si>
  <si>
    <t>C18H29NO2 . 1/2 H2O4S</t>
  </si>
  <si>
    <t>O[C@@H](CNC(C)(C)C)COC1=CC=CC=C1C2CCCC2.[0.5H2SO4]</t>
  </si>
  <si>
    <t>H2O : 5 mg/mL (14.69 mM; Need ultrasonic)</t>
  </si>
  <si>
    <t>36496</t>
  </si>
  <si>
    <t>https://www.medchemexpress.com/Penbutolol-sulfate.html</t>
  </si>
  <si>
    <t>11972</t>
  </si>
  <si>
    <t>HY-14896</t>
  </si>
  <si>
    <t>Opicapone</t>
  </si>
  <si>
    <t>BIA 9-1067</t>
  </si>
  <si>
    <t>923287-50-7</t>
  </si>
  <si>
    <t>413.17</t>
  </si>
  <si>
    <t>COMT</t>
  </si>
  <si>
    <t>Opicapone is a potent third-generation catechol-O-methyltransferase (COMT) inhibitor for the research of Parkinson's disease and motor fluctuations. Opicapone decreases the ATP content of the cells with an IC50 of 98 μM.</t>
  </si>
  <si>
    <t>C15H10Cl2N4O6</t>
  </si>
  <si>
    <t>CC1=[N+]([O-])C(Cl)=C(C2=NOC(C3=CC([N+]([O-])=O)=C(O)C(O)=C3)=N2)C(C)=C1Cl</t>
  </si>
  <si>
    <t>DMSO : 100 mg/mL (242.03 mM; Need ultrasonic); H2O : &lt; 0.1 mg/mL (insoluble)</t>
  </si>
  <si>
    <t>12641</t>
  </si>
  <si>
    <t>https://www.medchemexpress.com/opicapone.html</t>
  </si>
  <si>
    <t>Metabolic Enzyme/Protease; Neuronal Signaling</t>
  </si>
  <si>
    <t>HY-W040073</t>
  </si>
  <si>
    <t>Nifurtimox</t>
  </si>
  <si>
    <t>23256-30-6</t>
  </si>
  <si>
    <t>287.30</t>
  </si>
  <si>
    <t>Lactate Dehydrogenase; Parasite</t>
  </si>
  <si>
    <t>Nifurtimox, an antiprotozoal agent, which is generally used for the treatment of infections with Trypanosoma cruzi, has been used in the therapy of neuroblastoma. Nifurtimox affects enzyme activity of lactate dehydrogenase (LDH).</t>
  </si>
  <si>
    <t>C10H13N3O5S</t>
  </si>
  <si>
    <t>O=S1(CC(C)N(/N=C/C2=CC=C([N+]([O-])=O)O2)CC1)=O</t>
  </si>
  <si>
    <t>H2O : &lt; 0.1 mg/mL (insoluble); DMSO : 150 mg/mL (522.10 mM; Need ultrasonic)</t>
  </si>
  <si>
    <t>39695</t>
  </si>
  <si>
    <t>https://www.medchemexpress.com/Nifurtimox.html</t>
  </si>
  <si>
    <t>HY-N0119</t>
  </si>
  <si>
    <t>Naringin Dihydrochalcone</t>
  </si>
  <si>
    <t>Naringin DC</t>
  </si>
  <si>
    <t>18916-17-1</t>
  </si>
  <si>
    <t>582.55</t>
  </si>
  <si>
    <t>Naringin Dihydrochalcone is an artificial sweetener derived from naringin. Naringin is a major flavanone glycoside obtained from tomatoes, grapefruits, and many other citrus fruits. Naringin exhibits biological properties such as antioxidant, anti-inflammatory, and antiapoptotic activities. Naringin suppresses NF-κB signaling pathway.</t>
  </si>
  <si>
    <t>C27H34O14</t>
  </si>
  <si>
    <t>O=C(C1=C(O)C=C(O[C@H]2[C@@H]([C@H]([C@@H]([C@@H](CO)O2)O)O)O[C@@]3([H])[C@@H]([C@@H]([C@H]([C@H](C)O3)O)O)O)C=C1O)CCC4=CC=C(O)C=C4</t>
  </si>
  <si>
    <t>DMSO : ≥ 100 mg/mL (171.66 mM)</t>
  </si>
  <si>
    <t>24306</t>
  </si>
  <si>
    <t>https://www.medchemexpress.com/Naringin_Dihydrochalcone.html</t>
  </si>
  <si>
    <t>HY-N0109</t>
  </si>
  <si>
    <t>Salidroside</t>
  </si>
  <si>
    <t>Rhodioloside</t>
  </si>
  <si>
    <t>10338-51-9</t>
  </si>
  <si>
    <t>300.30</t>
  </si>
  <si>
    <t>Apoptosis; mTOR</t>
  </si>
  <si>
    <t>Salidroside is a prolyl endopeptidase Inhibitor. Salidroside alleviates cachexia symptoms in mouse models of cancer cachexia via activating mTOR signalling. Salidroside protects dopaminergic neurons by enhancing PINK1/Parkin-mediated mitophagy.</t>
  </si>
  <si>
    <t>C14H20O7</t>
  </si>
  <si>
    <t>O[C@H]([C@H]([C@@H]([C@@H](CO)O1)O)O)[C@@H]1OCCC2=CC=C(O)C=C2</t>
  </si>
  <si>
    <t xml:space="preserve"> H2O : ≥ 100 mg/mL (333.00 mM)</t>
  </si>
  <si>
    <t>63262</t>
  </si>
  <si>
    <t>https://www.medchemexpress.com/Salidroside.html</t>
  </si>
  <si>
    <t>Apoptosis; PI3K/Akt/mTOR</t>
  </si>
  <si>
    <t>HY-15337</t>
  </si>
  <si>
    <t>Hesperidin</t>
  </si>
  <si>
    <t>Hesperetin 7-rutinoside</t>
  </si>
  <si>
    <t>520-26-3</t>
  </si>
  <si>
    <t>610.56</t>
  </si>
  <si>
    <t>Hesperidin (Hesperetin 7-rutinoside), a flavanone glycoside, is isolated from citrus fruits. Hesperidin has numerous biological properties, such as decreases inflammatory mediators and exerts significant antioxidant effects. Hesperidin also exhibits antitumor and antiallergic activities[1][2].</t>
  </si>
  <si>
    <t>C28H34O15</t>
  </si>
  <si>
    <t>OC1=C(OC)C=CC([C@@H]2CC(C3=C(C=C(O[C@@H]4O[C@H](CO[C@@H]5O[C@@H](C)[C@H](O)[C@@H](O)[C@H]5O)[C@@H](O)[C@H](O)[C@H]4O)C=C3O)O2)=O)=C1</t>
  </si>
  <si>
    <t>DMSO : ≥ 33 mg/mL (54.05 mM)</t>
  </si>
  <si>
    <t>21115</t>
  </si>
  <si>
    <t>https://www.medchemexpress.com/Hesperidin.html</t>
  </si>
  <si>
    <t>HY-B1486</t>
  </si>
  <si>
    <t>Oxprenolol (hydrochloride)</t>
  </si>
  <si>
    <t>Ba 39089</t>
  </si>
  <si>
    <t>6452-73-9</t>
  </si>
  <si>
    <t>301.81</t>
  </si>
  <si>
    <t>Oxprenolol hydrochloride (Ba 39089) is an orally bioavailable β-adrenergic receptor (β-AR) antagonist with a Ki of 7.10 nM in a radioligand binding assay using rat heart muscle[1].</t>
  </si>
  <si>
    <t>C15H24ClNO3</t>
  </si>
  <si>
    <t>OC(COC1=CC=CC=C1OCC=C)CNC(C)C.[H]Cl</t>
  </si>
  <si>
    <t>DMSO : 250 mg/mL (828.34 mM; Need ultrasonic)</t>
  </si>
  <si>
    <t>64567</t>
  </si>
  <si>
    <t>https://www.medchemexpress.com/oxprenolol-hydrochloride.html</t>
  </si>
  <si>
    <t>HY-N0092</t>
  </si>
  <si>
    <t>Inosine</t>
  </si>
  <si>
    <t>58-63-9</t>
  </si>
  <si>
    <t>268.23</t>
  </si>
  <si>
    <t>Inosine, an endogenous purine nucleoside, has immunomodulatory, neuroprotective, and analgesic properties. 
In vitro: Inosine has been shown to stimulate axonal growth in cell culture and promote corticospinal tract axons to sprout collateral branches after stroke, spinal cord injury and TBI in rodent models.[1] Inosine dose-dependently stimulates cAMP production mediated through the A2AR. Inosine dose-dependently induces A2AR-mediated ERK1/2 phosphorylation.[2] 
In vivo: The reference for  Inosine is 1 or 10 mg/kg, i.p. Preventive treatment with inosine inhibits the development and progression of EAE in C57Bl/6 mice. neuroinflammation and demyelinating processes are blocked by inosine treatment. Additionally, inosine consistently inhibits IL-17 levels in peripheral lymphoid tissue, as well as IL-4 levels and A2AR up-regulation in the spinal cord, likely, through an ERK1-independent pathway. [3]  inosine acting through adenosine receptors (ARs) exerts a wide range of anti-inflammatory and immunomodulatory effects in vivo. [2]</t>
  </si>
  <si>
    <t>C10H12N4O5</t>
  </si>
  <si>
    <t>OC[C@@H]1[C@H]([C@H]([C@H](N2C=NC3=C2N=CN=C3O)O1)O)O</t>
  </si>
  <si>
    <t>DMSO : 25 mg/mL (93.20 mM; Need ultrasonic); H2O : 10 mg/mL (37.28 mM; Need ultrasonic)</t>
  </si>
  <si>
    <t>21848</t>
  </si>
  <si>
    <t>https://www.medchemexpress.com/Inosine.html</t>
  </si>
  <si>
    <t>HY-N0159</t>
  </si>
  <si>
    <t>Paeonol</t>
  </si>
  <si>
    <t>552-41-0</t>
  </si>
  <si>
    <t>166.17</t>
  </si>
  <si>
    <t>Autophagy; Monoamine Oxidase</t>
  </si>
  <si>
    <t>Paeonol is an active extraction from the root of Paeonia suffruticosa, Paeonol inhibits MAO-A and MAO-B with IC50 of 54.6 μM and 42.5 μM, respectively.</t>
  </si>
  <si>
    <t>C9H10O3</t>
  </si>
  <si>
    <t>CC(C1=CC=C(OC)C=C1O)=O</t>
  </si>
  <si>
    <t>DMSO : ≥ 38 mg/mL (228.68 mM); H2O : &lt; 0.1 mg/mL (insoluble); Ethanol : 50 mg/mL (300.90 mM; Need ultrasonic)</t>
  </si>
  <si>
    <t>23776</t>
  </si>
  <si>
    <t>https://www.medchemexpress.com/Paeonol.html</t>
  </si>
  <si>
    <t>Autophagy; Neuronal Signaling</t>
  </si>
  <si>
    <t>HY-B1021</t>
  </si>
  <si>
    <t>Vincamine</t>
  </si>
  <si>
    <t>1617-90-9</t>
  </si>
  <si>
    <t>354.44</t>
  </si>
  <si>
    <t>GPR40</t>
  </si>
  <si>
    <t>Vincamine is a monoterpenoid indole alkaloid extracted from the Madagascar periwinkle. Vincamine is a GPR40 agonist and acts as a β-cell protector by ameliorating β-cell dysfunction and promoting glucose-stimulated insulin secretion (GSIS). Vincamine improves glucose homeostasis in vivo, and has the potential for the type 2 diabetes mellitus (T2DM) research[1]. Vincamine is a peripheral vasodilator and exerts a selective vasoregulator action on the microcapilar circulation, especially in the brain[2].</t>
  </si>
  <si>
    <t>C21H26N2O3</t>
  </si>
  <si>
    <t>O=C(OC)[C@@]1(O)C[C@@]2(CC)[C@@]3([H])C(N1C4=CC=CC=C54)=C5CCN3CCC2</t>
  </si>
  <si>
    <t>DMSO : 25 mg/mL (ultrasonic)</t>
  </si>
  <si>
    <t>17266</t>
  </si>
  <si>
    <t>https://www.medchemexpress.com/Vincamine.html</t>
  </si>
  <si>
    <t>HY-B1508</t>
  </si>
  <si>
    <t>Vitamin K4</t>
  </si>
  <si>
    <t>acetomenaphthone</t>
  </si>
  <si>
    <t>573-20-6</t>
  </si>
  <si>
    <t>258.27</t>
  </si>
  <si>
    <t>Apoptosis; Endogenous Metabolite</t>
  </si>
  <si>
    <t>Vitamin K4 is a chemically synthesized Vitamin K which plays an important role in the normal blood coagulation system.</t>
  </si>
  <si>
    <t>C15H14O4</t>
  </si>
  <si>
    <t>CC1=CC(OC(C)=O)=C2C=CC=CC2=C1OC(C)=O</t>
  </si>
  <si>
    <t>DMSO : 100 mg/mL (387.19 mM; Need ultrasonic); H2O : &lt; 0.1 mg/mL (insoluble)</t>
  </si>
  <si>
    <t>27583</t>
  </si>
  <si>
    <t>https://www.medchemexpress.com/Vitamin_K4.html</t>
  </si>
  <si>
    <t>Cancer; Cardiovascular Disease</t>
  </si>
  <si>
    <t>HY-101400</t>
  </si>
  <si>
    <t>Deoxycytidine triphosphate</t>
  </si>
  <si>
    <t>dCTP</t>
  </si>
  <si>
    <t>2056-98-6</t>
  </si>
  <si>
    <t>467.16</t>
  </si>
  <si>
    <t>DNA/RNA Synthesis; Endogenous Metabolite; Nucleoside Antimetabolite/Analog</t>
  </si>
  <si>
    <t>Deoxycytidine triphosphate (dCTP), a nucleoside triphosphate, is a raw material in DNA synthesis. Deoxycytidine triphosphate has many applications, such as real-time PCR, cDNA synthesis, and DNA sequencing.</t>
  </si>
  <si>
    <t>C9H16N3O13P3</t>
  </si>
  <si>
    <t>O[C@@H](C[C@H](N1C(N=C(C=C1)N)=O)O2)[C@H]2COP(O)(OP(OP(O)(O)=O)(O)=O)=O</t>
  </si>
  <si>
    <t>H2O : 50 mg/mL (107.03 mM; Need ultrasonic)</t>
  </si>
  <si>
    <t>24320</t>
  </si>
  <si>
    <t>https://www.medchemexpress.com/Deoxycytidine_triphosphate.html</t>
  </si>
  <si>
    <t>HY-B1039</t>
  </si>
  <si>
    <t>Ambroxol</t>
  </si>
  <si>
    <t>NA-872</t>
  </si>
  <si>
    <t>18683-91-5</t>
  </si>
  <si>
    <t>378.10</t>
  </si>
  <si>
    <t>Autophagy; Glucosidase</t>
  </si>
  <si>
    <t>Ambroxol (NA-872), an active metabolite of the prodrug Bromhexine, has potent expectorant effects. Ambroxol is a glucocerebrosidase (GCase) chaperone and increases glucocerebrosidase activity. Ambroxol induces lung autophagy and has the potential for Parkinson disease and neuronopathic Gaucher disease research[1][2].</t>
  </si>
  <si>
    <t>C13H18Br2N2O</t>
  </si>
  <si>
    <t>O[C@H]1CC[C@H](NCC2=CC(Br)=CC(Br)=C2N)CC1</t>
  </si>
  <si>
    <t>DMSO : ≥ 200 mg/mL (528.96 mM)</t>
  </si>
  <si>
    <t>17159</t>
  </si>
  <si>
    <t>https://www.medchemexpress.com/Ambroxol.html</t>
  </si>
  <si>
    <t>Metabolic Disease; Neurological Disease</t>
  </si>
  <si>
    <t>HY-B0433A</t>
  </si>
  <si>
    <t>Quinine (hydrochloride dihydrate)</t>
  </si>
  <si>
    <t>6119-47-7</t>
  </si>
  <si>
    <t>396.91</t>
  </si>
  <si>
    <t>Quinine Hydrochloride Dihydrate is a natural white crystalline alkaloid having antipyretic (fever-reducing), antimalarial, analgesic (painkilling), anti-inflammatory properties and a bitter taste.
Target: Antiparasitic
Quinine is a natural white crystalline alkaloid having antipyretic (fever-reducing), antimalarial, analgesic (painkilling), and anti-inflammatory properties and a bitter taste. It is a stereoisomer of quinidine, which, unlike quinine, is an antiarrhythmic. Quinine contains two major fused-ring systems: the aromatic quinoline and the bicyclic quinuclidine. In patients with cerebral malaria receiving the standard dose of 10 mg/kg every eight hours, plasma quinine concentrations consistently exceeded 10 mg/liter, reaching a peak 60 ± 25 hours (mean ± 1 S.D.) after treatment was begun and then declining. Quinine total clearances (CI) and total apparent volumes of distribution (Vd) were significantly lower than in uncomplicated malaria (CI, 0.92 ± 0.42 compared with 1.35 ± 0.6 ml/min/kg, p = 0.03; Vd, 1.18 ± 0.37 compared with 1.67 ± 0.34 liter/kg, p = 0.0013) [1].</t>
  </si>
  <si>
    <t>C20H29ClN2O4</t>
  </si>
  <si>
    <t>COC1=CC2=C(N=CC=C2[C@H]([C@@]3([H])[N@](C[C@@H]4C=C)CC[C@@]4([H])C3)O)C=C1.Cl.O.O</t>
  </si>
  <si>
    <t>DMSO : ≥ 100 mg/mL (251.95 mM); H2O : 20 mg/mL (50.39 mM; Need ultrasonic)</t>
  </si>
  <si>
    <t>16817</t>
  </si>
  <si>
    <t>https://www.medchemexpress.com/quinine-hydrochloride-dihydrate.html</t>
  </si>
  <si>
    <t>HY-30272</t>
  </si>
  <si>
    <t>Monobenzone</t>
  </si>
  <si>
    <t>103-16-2</t>
  </si>
  <si>
    <t>200.23</t>
  </si>
  <si>
    <t>Monobenzone is a potent skin depigmenting agent. Monobenzone induces depigmentation and active human vitiligo and exhibits good potential for vitiligo research[1].</t>
  </si>
  <si>
    <t>C13H12O2</t>
  </si>
  <si>
    <t>OC1=CC=C(C=C1)OCC2=CC=CC=C2</t>
  </si>
  <si>
    <t>DMSO : ≥ 100 mg/mL (499.43 mM)</t>
  </si>
  <si>
    <t>16465</t>
  </si>
  <si>
    <t>https://www.medchemexpress.com/4-_Benzyloxy_phenol.html</t>
  </si>
  <si>
    <t>HY-B1487</t>
  </si>
  <si>
    <t>Procyclidine (hydrochloride)</t>
  </si>
  <si>
    <t>(±)-Procyclidine hydrochlorid</t>
  </si>
  <si>
    <t>1508-76-5</t>
  </si>
  <si>
    <t>323.90</t>
  </si>
  <si>
    <t>iGluR</t>
  </si>
  <si>
    <t>Procyclidine hydrochloride is a potent anti-cholinergic agent, and is also known to have NMDA antagonist properties.</t>
  </si>
  <si>
    <t>C19H30ClNO</t>
  </si>
  <si>
    <t>OC(C1=CC=CC=C1)(C2CCCCC2)CCN3CCCC3.[H]Cl</t>
  </si>
  <si>
    <t>DMSO : 10.66 mg/mL (32.91 mM; Need ultrasonic and warming)</t>
  </si>
  <si>
    <t>63591</t>
  </si>
  <si>
    <t>https://www.medchemexpress.com/Procyclidine-hydrochloride.html</t>
  </si>
  <si>
    <t>HY-B0428A</t>
  </si>
  <si>
    <t>Ozagrel (sodium)</t>
  </si>
  <si>
    <t>OKY-046 (sodium)</t>
  </si>
  <si>
    <t>189224-26-8</t>
  </si>
  <si>
    <t>250.23</t>
  </si>
  <si>
    <t>Ozagrel sodium (OKY-046 sodium) is a thromboxane A2 (TXA2) synthase inhibitor. Ozagrel sodium is an antiplatelet agent, which selectively inhibits human platelet aggregation with an IC50 of 53.12 μM[1].</t>
  </si>
  <si>
    <t>C13H11N2NaO2</t>
  </si>
  <si>
    <t>O=C(O[Na])/C=C/C1=CC=C(CN2C=CN=C2)C=C1</t>
  </si>
  <si>
    <t>H2O : 50 mg/mL (199.82 mM; Need ultrasonic); DMSO : 6.25 mg/mL (24.98 mM; Need ultrasonic)</t>
  </si>
  <si>
    <t>14983</t>
  </si>
  <si>
    <t>https://www.medchemexpress.com/Ozagrel-sodium.html</t>
  </si>
  <si>
    <t>HY-B0272</t>
  </si>
  <si>
    <t>Rifampicin</t>
  </si>
  <si>
    <t>Rifampin; Rifamycin AMP</t>
  </si>
  <si>
    <t>13292-46-1</t>
  </si>
  <si>
    <t>822.94</t>
  </si>
  <si>
    <t>Antibiotic; Bacterial; Influenza Virus</t>
  </si>
  <si>
    <t>Rifampicin is a potent and broad spectrum antibiotic against bacterial pathogens. Rifampicin has anti-influenza virus activities.</t>
  </si>
  <si>
    <t>C43H58N4O12</t>
  </si>
  <si>
    <t>OC(C(/C=N/N1CCN(C)CC1)=C(NC(/C(C)=C\C=C\[C@@H]([C@@H]([C@@H](C)[C@H]2O)O)C)=O)C(O)=C3C(O)=C4C)=C3C5=C4O[C@](C)(O/C=C/[C@@H]([C@H]([C@@]([C@@H]2C)([H])OC(C)=O)C)OC)C5=O</t>
  </si>
  <si>
    <t>H2O : 1 mg/mL (1.22 mM; ultrasonic and heat to 60°C); DMSO : 50 mg/mL (60.76 mM; Need ultrasonic)</t>
  </si>
  <si>
    <t>37144</t>
  </si>
  <si>
    <t>https://www.medchemexpress.com/rifampicin.html</t>
  </si>
  <si>
    <t>HY-N0146</t>
  </si>
  <si>
    <t>Quercetin (dihydrate)</t>
  </si>
  <si>
    <t>6151-25-3</t>
  </si>
  <si>
    <t>338.27</t>
  </si>
  <si>
    <t>Apoptosis; PI3K</t>
  </si>
  <si>
    <t>Quercetin dihydrate, a natural flavonoid, is a stimulator of recombinant SIRT1 and a PI3K inhibitor with IC50s of 2.4 μM, 3.0 μM and 5.4 μM for PI3K γ, PI3K δ and PI3K β, respectively[1].</t>
  </si>
  <si>
    <t>C15H14O9</t>
  </si>
  <si>
    <t>O=C1C(O)=C(C2=CC=C(O)C(O)=C2)OC3=CC(O)=CC(O)=C13.[H]O[H].[H]O[H]</t>
  </si>
  <si>
    <t>DMSO : 100 mg/mL (295.62 mM; Need ultrasonic); H2O : &lt; 0.1 mg/mL (insoluble)</t>
  </si>
  <si>
    <t>46067</t>
  </si>
  <si>
    <t>https://www.medchemexpress.com/quercetin-dihydrate.html</t>
  </si>
  <si>
    <t>HY-N0246</t>
  </si>
  <si>
    <t>Saikosaponin A</t>
  </si>
  <si>
    <t>20736-09-8</t>
  </si>
  <si>
    <t>Bacterial; LXR</t>
  </si>
  <si>
    <t>Saikosaponin A is an active component of Bupleurum falcatum, up-regulates LXRα expression, with potent anti-inflammatory activity[1].</t>
  </si>
  <si>
    <t>OC[C@H]1O[C@](O[C@@H]2[C@@H](O)[C@@](O[C@@H]3[C@@](C)(CO)[C@@](CC[C@]4(C)[C@]5([H])C=C[C@@]6(OC7)[C@@]4(C)C[C@H](O)[C@]87[C@@]6([H])CC(C)(C)CC8)([H])[C@]5(C)CC3)([H])O[C@H](C)[C@@H]2O)([H])[C@H](O)[C@@H](O)[C@@H]1O</t>
  </si>
  <si>
    <t>DMSO : 250 mg/mL (320.11 mM; Need ultrasonic)</t>
  </si>
  <si>
    <t>49937</t>
  </si>
  <si>
    <t>https://www.medchemexpress.com/saikosaponin-a.html</t>
  </si>
  <si>
    <t>HY-N0106</t>
  </si>
  <si>
    <t>Danshensu (sodium salt)</t>
  </si>
  <si>
    <t>Sodium Danshensu; (±)-DanShenSu sodium sal</t>
  </si>
  <si>
    <t>67920-52-9</t>
  </si>
  <si>
    <t>220.15</t>
  </si>
  <si>
    <t>Autophagy</t>
  </si>
  <si>
    <t>Danshensu (sodium salt) is odium salt of danshensu from the widely used Chinese herb Danshen. It can inhibited phenylephrine- and CaCl2-induced vasoconstriction in Ca2+-free medium.
In vitro: Sodium danshensu showed a biphasic effects on vessel tension. While low dosage of sodium danshensu produced small contraction possibly through transient enhancement of Ca2+ influx, high dosage produced significant vasodilation mainly through promoting the opening of non-selective K+ channels and small-conductance calcium-sensitive K+ channels in the vascular smooth muscle cells.[1]In vivo: Danshensu did not change the expression of AGEs but partly blocked the increased expression of RAGE in the hippocampus of diabetic mice. Danshensu could ameliorate the cognitive decline in streptozotocin-induced diabetic mice by attenuating advanced glycation end product-mediated neuroinflammation.[2]</t>
  </si>
  <si>
    <t>C9H9NaO5</t>
  </si>
  <si>
    <t>OC1=C(O)C=CC(CC(C(O[Na])=O)O)=C1</t>
  </si>
  <si>
    <t>H2O : 100 mg/mL (454.24 mM; Need ultrasonic); DMSO : 100 mg/mL (454.24 mM; Need ultrasonic)</t>
  </si>
  <si>
    <t>20970</t>
  </si>
  <si>
    <t>https://www.medchemexpress.com/Danshensu-sodium-salt.html</t>
  </si>
  <si>
    <t>HY-N4000</t>
  </si>
  <si>
    <t>Digitonin</t>
  </si>
  <si>
    <t>11024-24-1</t>
  </si>
  <si>
    <t>1229.31</t>
  </si>
  <si>
    <t>Digitonin, a glycoside obtained from Digitalis purpurea, could increase cell permeability by binding to cholesterol molecules and reduce tumor growth[1]. Digitonin is an natural detergent[2].</t>
  </si>
  <si>
    <t>C56H92O29</t>
  </si>
  <si>
    <t>C[C@@]12[C@]([C@@H]3C)([H])[C@](O[C@]34CC[C@@H](C)CO4)([H])[C@@H](O)[C@@]1([H])[C@@](CC[C@]5([H])[C@@]6(C[C@@H](O)[C@H](O[C@]([C@@H]([C@@H](O)[C@H]7O[C@@](O[C@H](CO)[C@@H](O)[C@@H]8O[C@@](OC[C@@H](O)[C@@H]9O)([H])[C@@H]9O)([H])[C@@H]8O[C@@](O[C@H](CO)[C@H](O)[C@@H]%10O[C@]([C@@H]([C@@H](O)[C@@H]%11O)O)([H])O[C@@H]%11CO)([H])[C@@H]%10O)O)([H])O[C@@H]7CO)C5)C)([H])[C@]6([H])CC2</t>
  </si>
  <si>
    <t>H2O : 50 mg/mL (40.67 mM; Need ultrasonic); DMSO : 100 mg/mL (81.35 mM; Need ultrasonic)</t>
  </si>
  <si>
    <t>63616</t>
  </si>
  <si>
    <t>https://www.medchemexpress.com/Digitonin.html</t>
  </si>
  <si>
    <t>HY-D0211</t>
  </si>
  <si>
    <t>Phenolphthalein</t>
  </si>
  <si>
    <t>77-09-8</t>
  </si>
  <si>
    <t>318.32</t>
  </si>
  <si>
    <t>Phenolphthalein is a widely applied but toxic indicator dye.</t>
  </si>
  <si>
    <t>C20H14O4</t>
  </si>
  <si>
    <t>O=C1OC(C2=CC=C(O)C=C2)(C3=CC=C(O)C=C3)C4=C1C=CC=C4</t>
  </si>
  <si>
    <t>DMSO : 100 mg/mL (314.15 mM; Need ultrasonic and warming)</t>
  </si>
  <si>
    <t>27482</t>
  </si>
  <si>
    <t>https://www.medchemexpress.com/Phenolphthalein.html</t>
  </si>
  <si>
    <t>HY-B1473</t>
  </si>
  <si>
    <t>Serotonin hydrochloride</t>
  </si>
  <si>
    <t>5-Hydroxytryptamine hydrochloride; 5-HT hydrochloride</t>
  </si>
  <si>
    <t>153-98-0</t>
  </si>
  <si>
    <t>212.68</t>
  </si>
  <si>
    <t>5-HT Receptor; COMT; Endogenous Metabolite</t>
  </si>
  <si>
    <t>Serotonin hydrochloride is a monoamine neurotransmitter in the CNS and an endogenous 5-HT receptor agonist. Serotonin hydrochloride is also a catechol O-methyltransferase (COMT) inhibitor with a Ki of 44 μM.</t>
  </si>
  <si>
    <t>C10H13ClN2O</t>
  </si>
  <si>
    <t>OC1=CC2=C(NC=C2CCN)C=C1.[H]Cl</t>
  </si>
  <si>
    <t>H2O : 100 mg/mL (470.19 mM; Need ultrasonic); DMSO : 125 mg/mL (587.74 mM; Need ultrasonic)</t>
  </si>
  <si>
    <t>55534</t>
  </si>
  <si>
    <t>https://www.medchemexpress.com/Serotonin_hydrochloride.html</t>
  </si>
  <si>
    <t>HY-B0420A</t>
  </si>
  <si>
    <t>Moroxydine (hydrochloride)</t>
  </si>
  <si>
    <t>ABOB hydrochloride</t>
  </si>
  <si>
    <t>3160-91-6</t>
  </si>
  <si>
    <t>207.66</t>
  </si>
  <si>
    <t>Moroxydine hydrochloride (ABOB hydrochloride) is a synthetic antiviral compound chemically belonging to the series of the heterocyclic biguanidines.
Target: Influenza Virus
Moroxydine hydrochloride (ABOB hydrochloride) is an antiviral drug that was originally developed in the 1950s as an influenza treatment. It has potential applications against a number of RNA and DNA viruses [1]. 
Structurally moroxydine is a heterocyclic biguanidine. Moroxydine was reported in March 2014 that three kindergartens in two provinces of China had been found to be secretly dosing their students with moroxydine hydrochloride to try to prevent them from becoming ill. The kindergartens are paid only for the days that pupils attend and wanted to ensure that they maximised their earnings [2].</t>
  </si>
  <si>
    <t>C6H14ClN5O</t>
  </si>
  <si>
    <t>N=C(N1CCOCC1)NC(N)=N.Cl</t>
  </si>
  <si>
    <t>H2O : ≥ 100 mg/mL (481.56 mM); DMSO : 50 mg/mL (240.78 mM; Need ultrasonic)</t>
  </si>
  <si>
    <t>17038</t>
  </si>
  <si>
    <t>https://www.medchemexpress.com/moroxydine-hydrochloride.html</t>
  </si>
  <si>
    <t>HY-B1505</t>
  </si>
  <si>
    <t>Acefylline</t>
  </si>
  <si>
    <t>Theophyllineacetic acid; Theophylline-7-acetic acid</t>
  </si>
  <si>
    <t>652-37-9</t>
  </si>
  <si>
    <t>238.20</t>
  </si>
  <si>
    <t>Adenosine Receptor; Phosphodiesterase (PDE); Protein Arginine Deiminase</t>
  </si>
  <si>
    <t>Acefylline (Theophyllineacetic acid), a xanthine derivative, is an adenosine receptor antagonist. Acefylline is a peptidylarginine deiminase (PAD) activator. Acefylline is also a bronchodilator, which inhibits rat lung cAMP phosphodiesterase isoenzymes[1][2].</t>
  </si>
  <si>
    <t>C9H10N4O4</t>
  </si>
  <si>
    <t>O=C(O)CN1C=NC(N(C)C(N2C)=O)=C1C2=O</t>
  </si>
  <si>
    <t>DMSO : 33.33 mg/mL (139.92 mM; Need ultrasonic)</t>
  </si>
  <si>
    <t>26920</t>
  </si>
  <si>
    <t>https://www.medchemexpress.com/Acefylline.html</t>
  </si>
  <si>
    <t>Epigenetics; GPCR/G Protein; Metabolic Enzyme/Protease</t>
  </si>
  <si>
    <t>HY-15448</t>
  </si>
  <si>
    <t>Tezacaftor</t>
  </si>
  <si>
    <t>VX-661</t>
  </si>
  <si>
    <t>1152311-62-0</t>
  </si>
  <si>
    <t>520.50</t>
  </si>
  <si>
    <t>Tezacaftor (VX-661) is a second F508del CFTR corrector and help CFTR protein reach the cell surface.</t>
  </si>
  <si>
    <t>C26H27F3N2O6</t>
  </si>
  <si>
    <t>O=C(C1(C2=CC=C(OC(F)(F)O3)C3=C2)CC1)NC4=CC5=C(N(C[C@@H](O)CO)C(C(C)(C)CO)=C5)C=C4F</t>
  </si>
  <si>
    <t>DMSO : ≥ 100 mg/mL (192.12 mM)</t>
  </si>
  <si>
    <t>10622</t>
  </si>
  <si>
    <t>https://www.medchemexpress.com/VX-661.html</t>
  </si>
  <si>
    <t>HY-N0529</t>
  </si>
  <si>
    <t>Rosmarinic acid</t>
  </si>
  <si>
    <t>Labiatenic acid</t>
  </si>
  <si>
    <t>20283-92-5</t>
  </si>
  <si>
    <t>360.31</t>
  </si>
  <si>
    <t>Apoptosis; COMT; Endogenous Metabolite; Monoamine Oxidase</t>
  </si>
  <si>
    <t>Rosmarinic acid is a widespread phenolic ester compound in the plants. Rosmarinic acid inhibits MAO-A, MAO-B and COMT enzymes with IC50s of 50.1, 184.6 and 26.7 μM, respectively.</t>
  </si>
  <si>
    <t>C18H16O8</t>
  </si>
  <si>
    <t>OC([C@H](OC(/C=C/C1=CC(O)=C(O)C=C1)=O)CC2=CC(O)=C(O)C=C2)=O</t>
  </si>
  <si>
    <t>DMSO : 100 mg/mL (277.54 mM; Need ultrasonic)</t>
  </si>
  <si>
    <t>23931</t>
  </si>
  <si>
    <t>https://www.medchemexpress.com/Rosmarinic-acid.html</t>
  </si>
  <si>
    <t>Apoptosis; Metabolic Enzyme/Protease; Neuronal Signaling</t>
  </si>
  <si>
    <t>HY-N0253</t>
  </si>
  <si>
    <t>Hederacoside C</t>
  </si>
  <si>
    <t>Kalopanaxsaponin B</t>
  </si>
  <si>
    <t>14216-03-6</t>
  </si>
  <si>
    <t>1221.38</t>
  </si>
  <si>
    <t>Hederacoside C is a principal active ingredient of Hedera helix leaf that can treat respiratory disorders, because of its expectorant, bronchodilator, antibacterial, and bronchospasmolytic effects.</t>
  </si>
  <si>
    <t>C59H96O26</t>
  </si>
  <si>
    <t>O[C@H]1[C@]([H])(O[C@@H]2[C@@H](O)[C@@H](O)CO[C@]2(O[C@@H]3[C@@](C)(CO)[C@@](CC[C@]4(C)[C@]5([H])CC=C6[C@@]4(C)CC[C@]7(C(O[C@@H]8O[C@H](CO[C@H]9[C@H](O)[C@@H](O)[C@H](O[C@@]%10([H])[C@H](O)[C@H](O)[C@@H](O)[C@H](C)O%10)[C@@H](CO)O9)[C@@H](O)[C@H](O)[C@H]8O)=O)[C@@]6([H])CC(C)(C)CC7)([H])[C@]5(C)CC3)[H])O[C@@H](C)[C@H](O)[C@H]1O</t>
  </si>
  <si>
    <t>DMSO : 100 mg/mL (81.87 mM; Need ultrasonic)</t>
  </si>
  <si>
    <t>31358</t>
  </si>
  <si>
    <t>https://www.medchemexpress.com/Hederacoside-C.html</t>
  </si>
  <si>
    <t>HY-D0251</t>
  </si>
  <si>
    <t>Fluorescein</t>
  </si>
  <si>
    <t>Resorcinol phthalein</t>
  </si>
  <si>
    <t>2321-07-5</t>
  </si>
  <si>
    <t>Fluorescein (Resorcinol phthalein) is a synthetic organic photoactive dye compound. Fluorescein is used as a fluorescent tracer in medicinal and biological applications and tumor infected tissues tracer[1][2].</t>
  </si>
  <si>
    <t>C20H12O5</t>
  </si>
  <si>
    <t>O=C1OC2(C3=C(OC4=C2C=CC(O)=C4)C=C(O)C=C3)C5=C1C=CC=C5</t>
  </si>
  <si>
    <t>DMSO : ≥ 100 mg/mL (300.92 mM); H2O : 1 mg/mL (3.01 mM; ultrasonic and warming and heat to 80°C)</t>
  </si>
  <si>
    <t>25763</t>
  </si>
  <si>
    <t>https://www.medchemexpress.com/Fluorescein.html</t>
  </si>
  <si>
    <t>HY-B0430A</t>
  </si>
  <si>
    <t>D-Pantothenic acid (sodium)</t>
  </si>
  <si>
    <t>Sodium pantothenate; Vitamin B5 (sodium)</t>
  </si>
  <si>
    <t>867-81-2</t>
  </si>
  <si>
    <t>241.22</t>
  </si>
  <si>
    <t>Apoptosis</t>
  </si>
  <si>
    <t>D-Pantothenic acid sodium (Sodium pantothenate) is an essential trace nutrient that functions as the obligate precursor of coenzyme A (CoA). D-Pantothenic acid sodium plays key roles in myriad biological processes, including many that regulate carbohydrate, lipid, protein, and nucleic acid metabolism[1].</t>
  </si>
  <si>
    <t>C9H16NNaO5</t>
  </si>
  <si>
    <t>OCC(C)(C)[C@@H](O)C(NCCC(O[Na])=O)=O</t>
  </si>
  <si>
    <t>H2O : 100 mg/mL (414.56 mM; Need ultrasonic); DMSO : 5 mg/mL (20.73 mM; Need ultrasonic)</t>
  </si>
  <si>
    <t>18632</t>
  </si>
  <si>
    <t>https://www.medchemexpress.com/D-Pantothenic-acid-sodium.html</t>
  </si>
  <si>
    <t>HY-N0684</t>
  </si>
  <si>
    <t>Vitamin K1</t>
  </si>
  <si>
    <t>Phylloquinone; Phytomenadione</t>
  </si>
  <si>
    <t>84-80-0</t>
  </si>
  <si>
    <t>450.70</t>
  </si>
  <si>
    <t>Vitamin K1 a fat-soluble, naturally occurring vitamin required for blood coagulation and bone and vascular metabolism.</t>
  </si>
  <si>
    <t>C31H46O2</t>
  </si>
  <si>
    <t>O=C1C(C)=C(C/C=C(C)/CCC[C@H](C)CCC[C@H](C)CCCC(C)C)C(C2=C1C=CC=C2)=O</t>
  </si>
  <si>
    <t>DMSO : 5.6 mg/mL (12.43 mM; Need ultrasonic and warming); Ethanol : ≥ 50 mg/mL (110.94 mM)</t>
  </si>
  <si>
    <t>24175</t>
  </si>
  <si>
    <t>https://www.medchemexpress.com/Vitamin_K1.html</t>
  </si>
  <si>
    <t>HY-B0147A</t>
  </si>
  <si>
    <t>Pefloxacin (mesylate)</t>
  </si>
  <si>
    <t>Pefloxacinium mesylate</t>
  </si>
  <si>
    <t>70458-95-6</t>
  </si>
  <si>
    <t>429.46</t>
  </si>
  <si>
    <t>Pefloxacin mesylate is a an antibacterial agent and prevents bacterial DNA replication by inhibiting DNA gyrase (topoisomerse)
Target: DNA gyrase
Pefloxacin is a synthetic chemotherapeutic agent used to treat severe and life-threatening bacterial infections. Pefloxacin is commonly referred to as afluoroquinolone (or quinolone) drug and is a member of the fluoroquinolone class of antibacterials. It is an analog of norfloxacin. It is a synthetic fluoroquinolone, belonging to the 3rd generation of quinolones. Pefloxacin is extensively prescribed in France. Pefloxacin has not been approved for use in the United States.
The bactericidal action of pefloxacin results from interference with the activity of the bacterial enzymes DNA gyrase and topoisomerase IV, which are needed for the transcription and replication of bacterial DNA. DNA gyrase appears to be the primary quinolone target for gram-negative bacteria. Topoisomerase IV appears to be the preferential target in gram-positive organisms. Interference with these two topoisomerases results in strand breakage of the bacterial chromosome, supercoiling, and resealing. As a result DNA replication and transcription is inhibited.</t>
  </si>
  <si>
    <t>C18H24FN3O6S</t>
  </si>
  <si>
    <t>O=C(C1=CN(CC)C2=C(C=C(F)C(N3CCN(C)CC3)=C2)C1=O)O.CS(=O)(O)=O</t>
  </si>
  <si>
    <t>DMSO : 12.5 mg/mL (29.11 mM; Need ultrasonic); H2O : ≥ 100 mg/mL (232.85 mM)</t>
  </si>
  <si>
    <t>16541</t>
  </si>
  <si>
    <t>https://www.medchemexpress.com/pefloxacin-mesylate.html</t>
  </si>
  <si>
    <t>HY-N0116</t>
  </si>
  <si>
    <t>Hematoxylin</t>
  </si>
  <si>
    <t>Natural Black 1; Haematoxylin</t>
  </si>
  <si>
    <t>517-28-2</t>
  </si>
  <si>
    <t>302.28</t>
  </si>
  <si>
    <t>Hematoxylin (Natural Black 1) is a natural product.</t>
  </si>
  <si>
    <t>C16H14O6</t>
  </si>
  <si>
    <t>OC1=CC=C([C@]2([H])[C@](CC3=C2C=C(O)C(O)=C3)(O)CO4)C4=C1O
yBw4y7IpI7IuI72X</t>
  </si>
  <si>
    <t>DMSO : 50 mg/mL (165.41 mM; Need ultrasonic); H2O : 6.67 mg/mL (22.07 mM; Need ultrasonic)</t>
  </si>
  <si>
    <t>19245</t>
  </si>
  <si>
    <t>https://www.medchemexpress.com/Hematoxylin.html</t>
  </si>
  <si>
    <t>HY-N0096</t>
  </si>
  <si>
    <t>Rotundine</t>
  </si>
  <si>
    <t>(-)-Tetrahydropalmatine; L-Tetrahydropalmatine</t>
  </si>
  <si>
    <t>483-14-7</t>
  </si>
  <si>
    <t>355.43</t>
  </si>
  <si>
    <t>Rotundine is an antagonist of dopamine D1, D2 and D3 receptors with  IC50s of 166 nM, 1.4 μM and 3.3 μM, respectively. Rotundine is also an antagonist of 5-HT1A with an IC50 of 370 nM.</t>
  </si>
  <si>
    <t>C21H25NO4</t>
  </si>
  <si>
    <t>COC1=CC=C2C(CN3CCC4=CC(OC)=C(OC)C=C4[C@]3([H])C2)=C1OC</t>
  </si>
  <si>
    <t>DMSO : ≥ 100 mg/mL (281.35 mM); H2O : &lt; 0.1 mg/mL (insoluble)</t>
  </si>
  <si>
    <t>27283</t>
  </si>
  <si>
    <t>https://www.medchemexpress.com/Rotundine.html</t>
  </si>
  <si>
    <t>HY-N0145</t>
  </si>
  <si>
    <t>Puerarin</t>
  </si>
  <si>
    <t>3681-99-0</t>
  </si>
  <si>
    <t>416.38</t>
  </si>
  <si>
    <t>Puerarin, an isoflavone extracted from Radix puerariae, is a 5-HT2C receptor antagonist.</t>
  </si>
  <si>
    <t>C21H20O9</t>
  </si>
  <si>
    <t>O=C1C(C2=CC=C(O)C=C2)=COC3=C([C@H]4[C@@H]([C@H]([C@@H]([C@@H](CO)O4)O)O)O)C(O)=CC=C13</t>
  </si>
  <si>
    <t>DMSO : 50 mg/mL (120.08 mM; Need ultrasonic)</t>
  </si>
  <si>
    <t>27535</t>
  </si>
  <si>
    <t>https://www.medchemexpress.com/Puerarin.html</t>
  </si>
  <si>
    <t>HY-13725A</t>
  </si>
  <si>
    <t>Pirarubicin (Hydrochloride)</t>
  </si>
  <si>
    <t>THP Hydrochloride</t>
  </si>
  <si>
    <t>95343-20-7</t>
  </si>
  <si>
    <t>664.10</t>
  </si>
  <si>
    <t>Antibiotic; Autophagy; Bacterial; Topoisomerase</t>
  </si>
  <si>
    <t>Pirarubicin Hydrochloride is an anthracycline antibiotics, acts as a topoisomerase II inhibitor, and is a widely used for treatment of various cancers, in particular, solid tumors.</t>
  </si>
  <si>
    <t>C32H38ClNO12</t>
  </si>
  <si>
    <t>O=C1C2=C(C=CC=C2OC)C(C3=C(O)C4=C([C@@H](O[C@@]5([H])C[C@H](N)[C@H](O[C@@]6([H])OCCCC6)[C@H](C)O5)C[C@@](C(CO)=O)(O)C4)C(O)=C31)=O.Cl</t>
  </si>
  <si>
    <t>DMSO : 20.83 mg/mL (31.37 mM; Need ultrasonic); H2O : &lt; 0.1 mg/mL (insoluble)</t>
  </si>
  <si>
    <t>45897</t>
  </si>
  <si>
    <t>https://www.medchemexpress.com/pirarubicin-hydrochloride.html</t>
  </si>
  <si>
    <t>Anti-infection; Autophagy; Cell Cycle/DNA Damage</t>
  </si>
  <si>
    <t>HY-15414</t>
  </si>
  <si>
    <t>Vortioxetine</t>
  </si>
  <si>
    <t>Lu AA 21004</t>
  </si>
  <si>
    <t>508233-74-7</t>
  </si>
  <si>
    <t>298.45</t>
  </si>
  <si>
    <t>5-HT Receptor; Serotonin Transporter</t>
  </si>
  <si>
    <t>Vortioxetine is a inhibitor of 5-HT1A, 5-HT1B, 5-HT3A, 5-HT7 receptor and SERT, with Ki values of 15 nM, 33 nM, 3.7 nM, 19 nM and 1.6 nM, respectively.</t>
  </si>
  <si>
    <t>C18H22N2S</t>
  </si>
  <si>
    <t>CC1=CC=C(SC2=CC=CC=C2N3CCNCC3)C(C)=C1</t>
  </si>
  <si>
    <t>DMSO : 50 mg/mL (167.53 mM; Need ultrasonic); H2O : &lt; 0.1 mg/mL (insoluble)</t>
  </si>
  <si>
    <t>08966</t>
  </si>
  <si>
    <t>https://www.medchemexpress.com/Vortioxetine.html</t>
  </si>
  <si>
    <t>HY-17461A</t>
  </si>
  <si>
    <t>Cortisone acetate</t>
  </si>
  <si>
    <t>Cortisone 21-acetate</t>
  </si>
  <si>
    <t>50-04-4</t>
  </si>
  <si>
    <t>Apoptosis; Endogenous Metabolite; Glucocorticoid Receptor</t>
  </si>
  <si>
    <t>Cortisone acetate (Cortisone 21-acetate), a 21-carbon steroid hormone, is one of the main hormones released by the adrenal gland in response to stress.
IC50 Value: 
Target: Glucocorticoid Receptor
in vitro: Cortisone suppressed this apoptosis at a concentration range of 1-10,000 ng/ml (2.8-28,000 nM) dose-dependently. Suppression of cortisol-induced apoptosis by cortisonewas consistently observed in PBMCs derived from 16 healthy subjects. Examination for inhibitory activities of the steroids against [3H]dexamethasone binding to PBMCs suggested that cortisone can bind cellular GC-receptors (GC-Rs), but the affinity of cortisone to GCRs is 1/30 or less than that of cortisol [1].  Apoptosis was also readily induced in primary cultures of third trimester decidual cells when treated with cortisol, cortisone, or dexamethasone (all 100 nM for 24 h) [2]. 
in vivo: The effects of a single dose of cortisone acetate (5 or 10 mg/100 g body weight) on B cells were examined in young chickens. A dose-dependent increase in numbers of circulating B lymphocytes and a change in their Ig-class distribution were followed by parallel increase in splenic plasma cells and serum immunoglobulins. The higher dose of cortisone produced changes in Bmu and Bgamma cells, whereas the lower dose primarily affected Bmu cells [3].  Adult female CD-1 mice received daily injections of cortisone acetate (0--50 mg/kg subcutaneously) and/or amphotericin B (0--12.5 mg/kg intraperitoneally) in a checkerboard combination dosage pattern for 30 days. Dosages of amphotericin B and cortisone acetate that produced little or no mortality individually produced significant (P less than 0.005) mortality in combination [4].
Toxicity: Oral use of cortisone has a number of potential systemic side-effects: hyperglycemia, insulin resistance, diabetes mellitus, osteoporosis, anxiety, depression, amenorrhoea, cataracts and glaucoma, among other problems.</t>
  </si>
  <si>
    <t>C[C@@]1(C2)[C@](C(COC(C)=O)=O)(O)CC[C@@]1([H])[C@]3([H])CCC4=CC(CC[C@]4(C)[C@@]3([H])C2=O)=O</t>
  </si>
  <si>
    <t>DMSO : 6.8 mg/mL (16.90 mM; Need ultrasonic and warming); H2O : &lt; 0.1 mg/mL (insoluble)</t>
  </si>
  <si>
    <t>23125</t>
  </si>
  <si>
    <t>https://www.medchemexpress.com/Cortisone-acetate.html</t>
  </si>
  <si>
    <t>Apoptosis; GPCR/G Protein; Metabolic Enzyme/Protease</t>
  </si>
  <si>
    <t>HY-N0549</t>
  </si>
  <si>
    <t>(-)-α-Pinene</t>
  </si>
  <si>
    <t>7785-26-4</t>
  </si>
  <si>
    <t>136.23</t>
  </si>
  <si>
    <t>Bacterial; Endogenous Metabolite; GABA Receptor; Virus Protease</t>
  </si>
  <si>
    <t>(-)-α-Pinene is a monoterpene and shows sleep enhancing property through a direct binding to GABAA-benzodiazepine (BZD) receptors by acting as a partial modulator at the BZD binding site[1].</t>
  </si>
  <si>
    <t>C10H16</t>
  </si>
  <si>
    <t>CC1(C)[C@@]2([H])CC=C(C)[C@]1([H])C2</t>
  </si>
  <si>
    <t>DMSO : 60 mg/mL (440.43 mM; Need ultrasonic)</t>
  </si>
  <si>
    <t>46433</t>
  </si>
  <si>
    <t>https://www.medchemexpress.com/alpha-pinene.html</t>
  </si>
  <si>
    <t>Anti-infection; Membrane Transporter/Ion Channel; Metabolic Enzyme/Protease; Neuronal Signaling</t>
  </si>
  <si>
    <t>HY-B0423</t>
  </si>
  <si>
    <t>Neostigmine (Bromide)</t>
  </si>
  <si>
    <t>Eustigmin bromide; Neoserine bromide</t>
  </si>
  <si>
    <t>114-80-7</t>
  </si>
  <si>
    <t>303.20</t>
  </si>
  <si>
    <t>Bromide</t>
  </si>
  <si>
    <t xml:space="preserve">Neostigmine Bromide is a cholinesterase inhibitor used in the treatment of myasthenia gravis.
Target: Cholinesterase
Neostigmine is a parasympathomimetic that acts as a reversible acetylcholinesterase inhibitor. Neostigmine enhances excitatory parasympathetic activity by competing with acetylcholine for attachment to acetylcholinesterase at sites of cholinergic transmission and enhancing cholinergic action. Neostigmine is a safe and effective treatment for acute colonic pseudo-obstruction [1].
</t>
  </si>
  <si>
    <t>C12H19BrN2O2</t>
  </si>
  <si>
    <t>C[N+](C)(C)C1=CC=CC(OC(N(C)C)=O)=C1.[Br-]</t>
  </si>
  <si>
    <t>DMSO : 100 mg/mL (329.82 mM; Need ultrasonic)</t>
  </si>
  <si>
    <t>17024</t>
  </si>
  <si>
    <t>https://www.medchemexpress.com/neostigmine-bromide.html</t>
  </si>
  <si>
    <t>HY-B0125</t>
  </si>
  <si>
    <t>Ofloxacin</t>
  </si>
  <si>
    <t>Hoe-280</t>
  </si>
  <si>
    <t>82419-36-1</t>
  </si>
  <si>
    <t>361.37</t>
  </si>
  <si>
    <t>Ofloxacin (Hoe-280) is a fluoroquinolone whose primary mechanism of action is inhibition of bacterial DNA gyrase.</t>
  </si>
  <si>
    <t>C18H20FN3O4</t>
  </si>
  <si>
    <t>O=C(C(C1=O)=CN2C(C)COC3=C(N4CCN(C)CC4)C(F)=CC1=C23)O</t>
  </si>
  <si>
    <t>DMSO : ≥ 4 mg/mL (11.07 mM)</t>
  </si>
  <si>
    <t>45900</t>
  </si>
  <si>
    <t>https://www.medchemexpress.com/Ofloxacin.html</t>
  </si>
  <si>
    <t>HY-B1017</t>
  </si>
  <si>
    <t>Molindone (hydrochloride)</t>
  </si>
  <si>
    <t>EN-1733A</t>
  </si>
  <si>
    <t>15622-65-8</t>
  </si>
  <si>
    <t>312.83</t>
  </si>
  <si>
    <t>Molindone hydrochloride (EN-1733A) is a therapeutic antipsychotic, used in the treatment of schizophrenia, works by blocking the effects of dopamine in the brain, leading to diminished psychoses.</t>
  </si>
  <si>
    <t>C16H25ClN2O2</t>
  </si>
  <si>
    <t>O=C1C2=C(NC(C)=C2CC)CCC1CN3CCOCC3.[H]Cl</t>
  </si>
  <si>
    <t>DMSO : 17.5 mg/mL (55.94 mM; Need ultrasonic and warming)</t>
  </si>
  <si>
    <t>17527</t>
  </si>
  <si>
    <t>https://www.medchemexpress.com/Molindone-hydrochloride.html</t>
  </si>
  <si>
    <t>HY-N0166</t>
  </si>
  <si>
    <t>Gramine</t>
  </si>
  <si>
    <t>Donaxine</t>
  </si>
  <si>
    <t>87-52-5</t>
  </si>
  <si>
    <t>174.24</t>
  </si>
  <si>
    <t>Adiponectin Receptor; Adrenergic Receptor; Reverse Transcriptase</t>
  </si>
  <si>
    <t>Gramine (Donaxine) is a natural alkaloid isolated from giant reed[2], acts as an active adiponectin receptor (AdipoR) agonist, with IC50s of 3.2 and 4.2 μM for AdipoR2 and AdipoR1, respectively[1]. Gramine is also a human and mouse β2-Adrenergic receptor (β2-AR) agonist[2]. Gramine (Donaxine) has anti-tumor, anti-viral and anti-inflammatory properties[1].</t>
  </si>
  <si>
    <t>C11H14N2</t>
  </si>
  <si>
    <t>CN(C)CC1=CNC2=C1C=CC=C2</t>
  </si>
  <si>
    <t>DMSO : ≥ 125 mg/mL (717.40 mM)</t>
  </si>
  <si>
    <t>36861</t>
  </si>
  <si>
    <t>https://www.medchemexpress.com/Gramine.html</t>
  </si>
  <si>
    <t>Anti-infection; GPCR/G Protein; Neuronal Signaling</t>
  </si>
  <si>
    <t>Cancer; Infection; Metabolic Disease; Endocrinology</t>
  </si>
  <si>
    <t>HY-B1659</t>
  </si>
  <si>
    <t>Glycerol</t>
  </si>
  <si>
    <t>Glycerin</t>
  </si>
  <si>
    <t>56-81-5</t>
  </si>
  <si>
    <t>92.09</t>
  </si>
  <si>
    <t>Glycerol is a clear, colourless, viscous, sweet-tasting liquid. Glycerol is used in sample preparation and gel formation for polyacrylamide gel electrophoresis.</t>
  </si>
  <si>
    <t>C3H8O3</t>
  </si>
  <si>
    <t>OCC(O)CO</t>
  </si>
  <si>
    <t>DMSO : ≥ 300 mg/mL (3257.68 mM)</t>
  </si>
  <si>
    <t>40060</t>
  </si>
  <si>
    <t>https://www.medchemexpress.com/Glycerol.html</t>
  </si>
  <si>
    <t>Cancer; Inflammation/Immunology; Cardiovascular Disease</t>
  </si>
  <si>
    <t>HY-N0160</t>
  </si>
  <si>
    <t>Kinetin</t>
  </si>
  <si>
    <t>6-Furfuryladenine; N6-Furfuryladenine</t>
  </si>
  <si>
    <t>525-79-1</t>
  </si>
  <si>
    <t>215.21</t>
  </si>
  <si>
    <t>Kinetin (N6-furfuryladenine) belongs to the family of N6-substituted adenine derivatives known as cytokinins, which are plant hormones involved in cell division, differentiation and other physiological processes. Kinetin has anti-aging effects[1].</t>
  </si>
  <si>
    <t>C10H9N5O</t>
  </si>
  <si>
    <t>C12=NC=NC(NCC3=CC=CO3)=C1N=CN2</t>
  </si>
  <si>
    <t>DMSO : 33.33 mg/mL (154.87 mM; Need ultrasonic); H2O : &lt; 0.1 mg/mL (insoluble)</t>
  </si>
  <si>
    <t>14842</t>
  </si>
  <si>
    <t>https://www.medchemexpress.com/Kinetin.html</t>
  </si>
  <si>
    <t>HY-B1479B</t>
  </si>
  <si>
    <t>Emetine (dihydrochloride hydrate)</t>
  </si>
  <si>
    <t>7083-71-8</t>
  </si>
  <si>
    <t>571.58</t>
  </si>
  <si>
    <t>Antibiotic; Autophagy; Bacterial; DNA/RNA Synthesis; Parasite</t>
  </si>
  <si>
    <t>Emetine dihydrochloride hydrate, derived from the ipecac root, is a potent anti-protozoal and emetic agent. Emetine dihydrochloride hydrate inhibits viral polymerases and inhibits Zika and Ebola virus infections. Emetine dihydrochloride hydrate potently inhibits autophagy and has anti-malarial, anti-bacterial and anti-amoebic effect[1][2][3][4].</t>
  </si>
  <si>
    <t>C29H40N2O4 . 2 HCl . H2O</t>
  </si>
  <si>
    <t>CC[C@@H]1[C@H](C[C@@]2([H])C3=CC(OC)=C(OC)C=C3CCN2C1)C[C@]4([H])C5=CC(OC)=C(OC)C=C5CCN4.[H]Cl.[H]Cl.O</t>
  </si>
  <si>
    <t>DMSO : 16.5 mg/mL (28.87 mM; Need ultrasonic and warming)</t>
  </si>
  <si>
    <t>51568</t>
  </si>
  <si>
    <t>https://www.medchemexpress.com/Emetine-dihydrochloride-hydrate.html</t>
  </si>
  <si>
    <t>HY-N0094</t>
  </si>
  <si>
    <t>Ipriflavone</t>
  </si>
  <si>
    <t>35212-22-7</t>
  </si>
  <si>
    <t>280.32</t>
  </si>
  <si>
    <t>Ipriflavone is a synthetic isoflavone derivative used to suppress bone resorption.</t>
  </si>
  <si>
    <t>C18H16O3</t>
  </si>
  <si>
    <t>O=C1C(C2=CC=CC=C2)=COC3=CC(OC(C)C)=CC=C13</t>
  </si>
  <si>
    <t>DMSO : 33.33 mg/mL (118.90 mM; Need ultrasonic); H2O : &lt; 0.1 mg/mL (insoluble)</t>
  </si>
  <si>
    <t>24252</t>
  </si>
  <si>
    <t>https://www.medchemexpress.com/Ipriflavone.html</t>
  </si>
  <si>
    <t>HY-N0098</t>
  </si>
  <si>
    <t>Vanillin</t>
  </si>
  <si>
    <t>p-Vanillin; m-Methoxy-p-hydroxybenzaldehyde; p-Hydroxy-m-methoxybenzaldehyde</t>
  </si>
  <si>
    <t>121-33-5</t>
  </si>
  <si>
    <t>Vanillin (p-Vanillin) is a single molecule extracted from vanilla beans and also a popular odor used widely in perfume, food and medicine.</t>
  </si>
  <si>
    <t>O=CC1=CC=C(O)C(OC)=C1</t>
  </si>
  <si>
    <t>DMSO : ≥ 100 mg/mL (657.25 mM)</t>
  </si>
  <si>
    <t>55425</t>
  </si>
  <si>
    <t>https://www.medchemexpress.com/Vanillin.html</t>
  </si>
  <si>
    <t>HY-107795</t>
  </si>
  <si>
    <t>Benorilate</t>
  </si>
  <si>
    <t>Salipran</t>
  </si>
  <si>
    <t>5003-48-5</t>
  </si>
  <si>
    <t>313.30</t>
  </si>
  <si>
    <t>Benorylate (Salipran) is the esterification product of paracetamol and acetylsalicylic acid. Benorylate has anti-inflammatory, analgesic and antipyretic properties. Benorylate could also inhibit prostaglandin (PG) synthesis[1][2][3][4].</t>
  </si>
  <si>
    <t>C17H15NO5</t>
  </si>
  <si>
    <t>O=C(OC1=CC=C(NC(C)=O)C=C1)C2=CC=CC=C2OC(C)=O</t>
  </si>
  <si>
    <t>DMSO : 125 mg/mL (398.98 mM; Need ultrasonic)</t>
  </si>
  <si>
    <t>37142</t>
  </si>
  <si>
    <t>https://www.medchemexpress.com/Benorilate.html</t>
  </si>
  <si>
    <t>HY-A0261</t>
  </si>
  <si>
    <t>Pentagastrin</t>
  </si>
  <si>
    <t>ICI-50123</t>
  </si>
  <si>
    <t>5534-95-2</t>
  </si>
  <si>
    <t>767.89</t>
  </si>
  <si>
    <t>Cholecystokinin Receptor</t>
  </si>
  <si>
    <t>Pentagastrin (ICI-50123) is a selective agonist of Cholecystokinin B (CCKB) receptor with an IC50 of 11 nM[1]. Pentagastrin enhances gastric mucosal defence mechanisms against acid and protects the gastric mucosa from experimental injury[2].</t>
  </si>
  <si>
    <t>C37H49N7O9S</t>
  </si>
  <si>
    <t>O=C(N[C@@H](CCSC)C(N[C@@H](CC(O)=O)C(N[C@H](C(N)=O)CC1=CC=CC=C1)=O)=O)[C@@H](NC(CCNC(OC(C)(C)C)=O)=O)CC2=CNC3=C2C=CC=C3</t>
  </si>
  <si>
    <t>DMSO : ≥ 34 mg/mL (44.28 mM); H2O : &lt; 0.1 mg/mL (insoluble)</t>
  </si>
  <si>
    <t>20923</t>
  </si>
  <si>
    <t>https://www.medchemexpress.com/Pentagastrin.html</t>
  </si>
  <si>
    <t>HY-B1411</t>
  </si>
  <si>
    <t>i-Inositol</t>
  </si>
  <si>
    <t>myo-Inositol; meso-Inositol</t>
  </si>
  <si>
    <t>87-89-8</t>
  </si>
  <si>
    <t>180.16</t>
  </si>
  <si>
    <t>i-Inositol is a chemical compound, associated lipids are found in many foods, in particular fruit, especially cantaloupe and oranges.</t>
  </si>
  <si>
    <t>C6H12O6</t>
  </si>
  <si>
    <t>O[C@H]1[C@H]([C@H]([C@@H]([C@H]([C@@H]1O)O)O)O)O</t>
  </si>
  <si>
    <t>H2O : ≥ 100 mg/mL (555.06 mM); DMSO : 10 mg/mL (55.51 mM; Need ultrasonic)</t>
  </si>
  <si>
    <t>17430</t>
  </si>
  <si>
    <t>https://www.medchemexpress.com/i-Inositol.html</t>
  </si>
  <si>
    <t>HY-N0537</t>
  </si>
  <si>
    <t>Xylose</t>
  </si>
  <si>
    <t>D-(+)-Xylose; (+)-Xylose; Wood sugar</t>
  </si>
  <si>
    <t>58-86-6</t>
  </si>
  <si>
    <t>150.13</t>
  </si>
  <si>
    <t>Xylose, a natural product, can be catalyzed into xylulose by xylose isomerase, and it is the key step for anaerobic ethanolic fermentation of xylose.</t>
  </si>
  <si>
    <t>C5H10O5</t>
  </si>
  <si>
    <t>O=C[C@@H]([C@H]([C@@H](CO)O)O)O</t>
  </si>
  <si>
    <t>DMSO : 50 mg/mL (333.04 mM; Need ultrasonic); H2O : ≥ 50 mg/mL (333.04 mM)</t>
  </si>
  <si>
    <t>56248</t>
  </si>
  <si>
    <t>https://www.medchemexpress.com/Xylose.html</t>
  </si>
  <si>
    <t>HY-B1004</t>
  </si>
  <si>
    <t>Dinitolmide</t>
  </si>
  <si>
    <t>Zoalene</t>
  </si>
  <si>
    <t>148-01-6</t>
  </si>
  <si>
    <t>225.16</t>
  </si>
  <si>
    <t>Dinitolmide is a fodder additive for poultry, used to prevent coccidiosis infections.</t>
  </si>
  <si>
    <t>C8H7N3O5</t>
  </si>
  <si>
    <t>O=C(N)C1=CC([N+]([O-])=O)=CC([N+]([O-])=O)=C1C</t>
  </si>
  <si>
    <t>DMSO : ≥ 49 mg/mL (217.62 mM)</t>
  </si>
  <si>
    <t>17697</t>
  </si>
  <si>
    <t>https://www.medchemexpress.com/Dinitolmide.html</t>
  </si>
  <si>
    <t>HY-15856B</t>
  </si>
  <si>
    <t>Flupentixol dihydrochloride</t>
  </si>
  <si>
    <t>Flupenthixol dihydrochloride</t>
  </si>
  <si>
    <t>2413-38-9</t>
  </si>
  <si>
    <t>507.44</t>
  </si>
  <si>
    <t>Flupentixol dihydrochloride, a thioxanthene drug, is used in therapy of schizophrenia as well as in anxiolytic and depressive disorders.</t>
  </si>
  <si>
    <t>C23H27Cl2F3N2OS</t>
  </si>
  <si>
    <t>OCCN1CCN(CC/C=C2C3=C(SC4=C/2C=CC=C4)C=CC(C(F)(F)F)=C3)CC1.[H]Cl.[H]Cl</t>
  </si>
  <si>
    <t>DMSO : 33.33 mg/mL (65.68 mM; Need ultrasonic)</t>
  </si>
  <si>
    <t>60851</t>
  </si>
  <si>
    <t>https://www.medchemexpress.com/Flupentixol_dihydrochloride.html</t>
  </si>
  <si>
    <t>HY-32351</t>
  </si>
  <si>
    <t>Calcifediol</t>
  </si>
  <si>
    <t>25-hydroxy Vitamin D3</t>
  </si>
  <si>
    <t>19356-17-3</t>
  </si>
  <si>
    <t>400.64</t>
  </si>
  <si>
    <t>Endogenous Metabolite; VD/VDR</t>
  </si>
  <si>
    <t>Calcifediol (25-hydroxy Vitamin D3), a major circulating metabolite of vitamin D3, is a potent VDR inhibitor[1][2].</t>
  </si>
  <si>
    <t>C27H44O2</t>
  </si>
  <si>
    <t>C=C(CC1)/C(C[C@H]1O)=C\C=C2[C@@]3([H])[C@@](CCC\2)(C)[C@@H]([C@H](C)CCCC(C)(C)O)CC3</t>
  </si>
  <si>
    <t>DMSO : ≥ 100 mg/mL (249.60 mM)</t>
  </si>
  <si>
    <t>36993</t>
  </si>
  <si>
    <t>https://www.medchemexpress.com/Calcifediol.html</t>
  </si>
  <si>
    <t>Metabolic Enzyme/Protease; Vitamin D Related</t>
  </si>
  <si>
    <t>HY-N0110</t>
  </si>
  <si>
    <t>Palmatine (chloride)</t>
  </si>
  <si>
    <t>10605-02-4</t>
  </si>
  <si>
    <t>387.86</t>
  </si>
  <si>
    <t>Indoleamine 2,3-Dioxygenase (IDO)</t>
  </si>
  <si>
    <t>Palmatine chloride is an orally active and irreversible?indoleamine 2,3-dioxygenase 1 (IDO-1) inhibitor. Palmatine chloride can ameliorate DSS-induced colitis by mitigating colonic injury, preventing gut microbiota dysbiosis, and regulating tryptophan catabolism. Palmatine has the potential for colitis treatment[1].</t>
  </si>
  <si>
    <t>C21H22ClNO4</t>
  </si>
  <si>
    <t>COC1=C(OC)C2=C[N+]3=C(C4=CC(OC)=C(OC)C=C4CC3)C=C2C=C1.[Cl-]</t>
  </si>
  <si>
    <t>DMSO : ≥ 32 mg/mL (82.50 mM); H2O : 5 mg/mL (12.89 mM; Need ultrasonic)</t>
  </si>
  <si>
    <t>18861</t>
  </si>
  <si>
    <t>https://www.medchemexpress.com/Palmatine-chloride.html</t>
  </si>
  <si>
    <t>HY-B1012</t>
  </si>
  <si>
    <t>Quinestrol</t>
  </si>
  <si>
    <t>W-3566</t>
  </si>
  <si>
    <t>152-43-2</t>
  </si>
  <si>
    <t>364.52</t>
  </si>
  <si>
    <t>Quinestrol  is a synthetic estrogen, used in hormone replacement therapy, and occasionally to treat breast cancer and prostate cancer</t>
  </si>
  <si>
    <t>C25H32O2</t>
  </si>
  <si>
    <t>C#C[C@]1(O)CC[C@@]2([H])[C@]3([H])CCC4=C(C=CC(OC5CCCC5)=C4)[C@@]3([H])CC[C@]12C</t>
  </si>
  <si>
    <t>DMSO : ≥ 24 mg/mL (65.84 mM)</t>
  </si>
  <si>
    <t>22607</t>
  </si>
  <si>
    <t>https://www.medchemexpress.com/Quinestrol.html</t>
  </si>
  <si>
    <t>HY-N0431</t>
  </si>
  <si>
    <t>Astragaloside IV</t>
  </si>
  <si>
    <t>84687-43-4</t>
  </si>
  <si>
    <t>784.97</t>
  </si>
  <si>
    <t>ERK; JNK; MMP</t>
  </si>
  <si>
    <t>Astragaloside IV, an active component isolated from Astragalus membranaceus, suppresses the activation of ERK1/2 and JNK, and downregulates matrix metalloproteases (MMP)-2, (MMP)-9 in MDA-MB-231 breast cancer cells.</t>
  </si>
  <si>
    <t>C41H68O14</t>
  </si>
  <si>
    <t>O[C@H]1[C@H](O)[C@@H](O)[C@]([H])(O[C@@H]2C(C)(C)[C@@]([C@@H](O[C@]3([H])O[C@H](CO)[C@@H](O)[C@H](O)[C@H]3O)C[C@]4([H])[C@@]56CC[C@@]7(C)[C@@]4(C)C[C@H](O)[C@]7([H])[C@]8(C)O[C@H](C(C)(O)C)CC8)([H])[C@]5(C6)CC2)OC1</t>
  </si>
  <si>
    <t>DMSO : ≥ 100 mg/mL (127.39 mM)</t>
  </si>
  <si>
    <t>18065</t>
  </si>
  <si>
    <t>https://www.medchemexpress.com/Astragaloside-IV.html</t>
  </si>
  <si>
    <t>MAPK/ERK Pathway; Metabolic Enzyme/Protease; Stem Cell/Wnt</t>
  </si>
  <si>
    <t>HY-N0097</t>
  </si>
  <si>
    <t>Guanosine</t>
  </si>
  <si>
    <t>DL-Guanosine; Vernine</t>
  </si>
  <si>
    <t>118-00-3</t>
  </si>
  <si>
    <t>283.24</t>
  </si>
  <si>
    <t>Endogenous Metabolite; HSV</t>
  </si>
  <si>
    <t>Guanosine (DL-Guanosine) is a purine nucleoside comprising guanine attached to a ribose (ribofuranose) ring via a β-N9-glycosidic bond. Guanosine possesses anti-HSV activity.</t>
  </si>
  <si>
    <t>C10H13N5O5</t>
  </si>
  <si>
    <t>OC[C@@H]1[C@H]([C@H]([C@H](N2C=NC3=C2N=C(N)NC3=O)O1)O)O</t>
  </si>
  <si>
    <t>H2O : 1 mg/mL (3.53 mM; Need ultrasonic); DMSO : 100 mg/mL (353.06 mM; Need ultrasonic)</t>
  </si>
  <si>
    <t>58138</t>
  </si>
  <si>
    <t>https://www.medchemexpress.com/Guanosine.html</t>
  </si>
  <si>
    <t>HY-N0118</t>
  </si>
  <si>
    <t>Lappaconitine (hydrobromide)</t>
  </si>
  <si>
    <t>Allapinine</t>
  </si>
  <si>
    <t>97792-45-5</t>
  </si>
  <si>
    <t>665.61</t>
  </si>
  <si>
    <t xml:space="preserve">Lappaconitine hydrobromide, a diterpene alkaloid, is a drug for the treatment of cardiac arrhythmias.
IC50 value:
Target: A natural product for anti-cardiac arrhythmias
In vitro: Lappaconitine hydrobromide was found to exert an inhibitory effect on inward tetrodotoxin-sensitive sodium currents without changing their voltage dependence [1]. 
In vivo: The effect of Lappaconitine hydrobromide on aconitine--induced arrhythmias is due to modulation of genes encoding Na(+)-, K(+)-, Ca(2+)-channels, conducting ionic currents (I(Na), I(to), I(Ks), I(K1), I(CaT)), which are involved in the formation of different phases of the action potential [2]. Lappaconitine hydrobromide was found to be beneficial both in ventricular and supraventricular premature beats. Oral allapinine usually showed its effect 40-60 minutes following its administration, its maximum action being 4-5 hours later, its duration was some 8 hours. The optimal dose of the drug amounted to 75 mg/day [3]. 
</t>
  </si>
  <si>
    <t>C32H45BrN2O8</t>
  </si>
  <si>
    <t>CO[C@@H]1C(C(N(CC)C2)C3C4)([C@@](C[C@@]5([H])[C@@H]6OC)([H])[C@@]6(O)[C@@]3(C[C@@H]5OC)O)[C@@]4([H])[C@@]2(OC(C(C=CC=C7)=C7NC(C)=O)=O)CC1.Br</t>
  </si>
  <si>
    <t>DMSO : 50 mg/mL (75.12 mM; Need ultrasonic)</t>
  </si>
  <si>
    <t>27614</t>
  </si>
  <si>
    <t>https://www.medchemexpress.com/Lappaconitine-hydrobromide.html</t>
  </si>
  <si>
    <t>HY-B0293</t>
  </si>
  <si>
    <t>Butoconazole (nitrate)</t>
  </si>
  <si>
    <t>RS 35887</t>
  </si>
  <si>
    <t>64872-77-1</t>
  </si>
  <si>
    <t>474.79</t>
  </si>
  <si>
    <t>Butoconazole nitrate (RS 35887), an imidazole antifungal agent, is active against Candida spp. and effective against vaginal infections due to Candida albicans. Butoconazole nitrate is presumed to function as other imidazole derivatives via inhibition of steroid synthesis[1][2].</t>
  </si>
  <si>
    <t>C19H18Cl3N3O3S</t>
  </si>
  <si>
    <t>ClC1=C(SC(CCC2=CC=C(Cl)C=C2)CN3C=CN=C3)C(Cl)=CC=C1.O[N+]([O-])=O</t>
  </si>
  <si>
    <t>DMSO : ≥ 100 mg/mL (210.62 mM); H2O : &lt; 0.1 mg/mL (insoluble)</t>
  </si>
  <si>
    <t>16015</t>
  </si>
  <si>
    <t>https://www.medchemexpress.com/Butoconazole-nitrate.html</t>
  </si>
  <si>
    <t>HY-15780</t>
  </si>
  <si>
    <t>Brexpiprazole</t>
  </si>
  <si>
    <t>OPC-34712</t>
  </si>
  <si>
    <t>913611-97-9</t>
  </si>
  <si>
    <t>433.57</t>
  </si>
  <si>
    <t>Brexpiprazole (OPC-34712), an atypical antipsychotic drug, is a partial agonist of human 5-HT1A and dopamine receptor with Kis of 0.12 nM and 0.3 nM, respectively. Brexpiprazole is also a 5-HT2A receptor antagonist with a Ki of 0.47 nM.</t>
  </si>
  <si>
    <t>C25H27N3O2S</t>
  </si>
  <si>
    <t>O=C1NC2=C(C=CC(OCCCCN3CCN(C4=C(C=CS5)C5=CC=C4)CC3)=C2)C=C1</t>
  </si>
  <si>
    <t>DMSO : ≥ 48 mg/mL (110.71 mM); H2O : &lt; 0.1 mg/mL (insoluble)</t>
  </si>
  <si>
    <t>11421</t>
  </si>
  <si>
    <t>https://www.medchemexpress.com/Brexpiprazole.html</t>
  </si>
  <si>
    <t>HY-B0426A</t>
  </si>
  <si>
    <t>Olopatadine (hydrochloride)</t>
  </si>
  <si>
    <t>ALO4943A; KW4679</t>
  </si>
  <si>
    <t>140462-76-6</t>
  </si>
  <si>
    <t>373.87</t>
  </si>
  <si>
    <t>Olopatadine hydrochloride (ALO4943A) is a histamine blocker used to treat allergic conjunctivitis.
Target: Histamine Receptor
Olopatadine hydrochloride (ALO4943A) is one of the second-generation histamine H1 receptor antagonists that are treated for allergic disorders. 
Olopatadine hydrochloride (ALO4943A) significantly inhibited the ear swelling and the increased production of IL-4, IL-1beta, IL-6, GM-CSF and NGF in the lesioned ear [1]. 
Olopatadine hydrochloride (ALO4943A) was highly and rapidly absorbed in healthy human volunteers. The urinary excretion of Olopatadine hydrochloride (ALO4943A) accounted for not less than 58% and the contribution of metabolism was considerably low in the clearance of olopatadine in humans. 
Olopatadine hydrochloride (ALO4943A) is one of the few renal clearance drugs in antiallergic drugs. 
Olopatadine hydrochloride (ALO4943A) was shown to be useful for the treatment of allergic rhinitis and chronic urticaria in double-blind clinical trials [2]. 
Olopatadine hydrochloride (ALO4943A) inhibits histamine release in a concentration-dependent fashion (IC50 = 559 microM) from human conjunctival mast cell preparations in vitro. Passive anaphylaxis in guinea pig conjunctiva was attenuated by Olopatadine hydrochloride (ALO4943A) applied 30 min prior to intravenous or topical ocular antigen challenge (ED50 values 0.0067% and 0.0170%, w/v, respectively) [3].</t>
  </si>
  <si>
    <t>C21H24ClNO3</t>
  </si>
  <si>
    <t>O=C(O)CC1=CC=C(C/2=C1)OCC3=CC=CC=C3C2=C\CCN(C)C.Cl</t>
  </si>
  <si>
    <t>DMSO : 50 mg/mL (133.74 mM; Need ultrasonic); H2O : 6.67 mg/mL (17.84 mM; Need ultrasonic)</t>
  </si>
  <si>
    <t>16365</t>
  </si>
  <si>
    <t>https://www.medchemexpress.com/Olopatadine-hydrochloride.html</t>
  </si>
  <si>
    <t>HY-B1480</t>
  </si>
  <si>
    <t>Ethoxzolamide</t>
  </si>
  <si>
    <t>Redupresin; L-643786; PNU-4191</t>
  </si>
  <si>
    <t>452-35-7</t>
  </si>
  <si>
    <t>258.32</t>
  </si>
  <si>
    <t>Bacterial; Carbonic Anhydrase</t>
  </si>
  <si>
    <t>Ethoxzolamide is a carbonic anhydrase inhibitor with Ki of 1 nM.</t>
  </si>
  <si>
    <t>C9H10N2O3S2</t>
  </si>
  <si>
    <t>O=S(C1=NC2=CC=C(OCC)C=C2S1)(N)=O</t>
  </si>
  <si>
    <t>DMSO : ≥ 100 mg/mL (387.12 mM); H2O : &lt; 0.1 mg/mL (insoluble)</t>
  </si>
  <si>
    <t>26531</t>
  </si>
  <si>
    <t>https://www.medchemexpress.com/Ethoxzolamide.html</t>
  </si>
  <si>
    <t>Infection; Inflammation/Immunology</t>
  </si>
  <si>
    <t>HY-D0227</t>
  </si>
  <si>
    <t>Trometamol</t>
  </si>
  <si>
    <t>Tromethamine</t>
  </si>
  <si>
    <t>77-86-1</t>
  </si>
  <si>
    <t>121.14</t>
  </si>
  <si>
    <t>Trometamol is a biologically inert amino alcohol of low toxicity, which buffers carbon dioxide and acids in vitro and in vivo. Trometamol is an effective amine compound for pH control in the physiological range[1].</t>
  </si>
  <si>
    <t>C4H11NO3</t>
  </si>
  <si>
    <t>OCC(CO)(N)CO</t>
  </si>
  <si>
    <t>DMSO : ≥ 50 mg/mL (412.75 mM)</t>
  </si>
  <si>
    <t>26664</t>
  </si>
  <si>
    <t>https://www.medchemexpress.com/Tris.html</t>
  </si>
  <si>
    <t>HY-11100</t>
  </si>
  <si>
    <t>Asenapine (maleate)</t>
  </si>
  <si>
    <t>Org 5222 maleate</t>
  </si>
  <si>
    <t>85650-56-2</t>
  </si>
  <si>
    <t>401.84</t>
  </si>
  <si>
    <t>Asenapine maleate is a 5-HT (1A, 1B, 2A, 2B, 2C, 5A, 6, 7) and D2 antagonist with Ki values of 0.03-4.0 nM, 1.3nM, respectively, and an antipsychotic.</t>
  </si>
  <si>
    <t>C21H20ClNO5</t>
  </si>
  <si>
    <t>CN1C[C@]2([H])C3=CC=CC=C3OC4=CC=C(Cl)C=C4[C@]2(C1)[H].O=C(O)/C=C\C(O)=O</t>
  </si>
  <si>
    <t>DMSO : 25 mg/mL (62.21 mM; Need ultrasonic); H2O : 6.25 mg/mL (15.55 mM; Need ultrasonic and warming)</t>
  </si>
  <si>
    <t>09190</t>
  </si>
  <si>
    <t>https://www.medchemexpress.com/Asenapine-maleate.html</t>
  </si>
  <si>
    <t>HY-P1564A</t>
  </si>
  <si>
    <t>[Sar1, Ile8]-Angiotensin II (TFA)</t>
  </si>
  <si>
    <t>AngiotensinII TFA; Angiotensin 2 TFA</t>
  </si>
  <si>
    <t>1082.18</t>
  </si>
  <si>
    <t>Trifluoroacetate</t>
  </si>
  <si>
    <t xml:space="preserve">[Sar1, Ile8]-Angiotensin II (TFA) is a peptide that has multiple effects on vascular smooth muscle, including contraction of normal arteries and hypertrophy or hyperplasia of cultured cells or diseased vessels. </t>
  </si>
  <si>
    <t>C48H74F3N13O12</t>
  </si>
  <si>
    <t>CC[C@H](C)[C@@H](C(O)=O)NC([C@H]1N(C([C@H](CC2=CNC=N2)NC([C@H]([C@@H](C)CC)NC([C@H](CC3=CC=C(O)C=C3)NC([C@H](C(C)C)NC([C@H](CCCNC(N)=N)NC(CNC)=O)=O)=O)=O)=O)=O)CCC1)=O.OC(C(F)(F)F)=O</t>
  </si>
  <si>
    <t>H2O : 50 mg/mL (46.20 mM; Need ultrasonic)</t>
  </si>
  <si>
    <t>32353</t>
  </si>
  <si>
    <t>https://www.medchemexpress.com/-Sar1,_Ile8--Angiotensin_II_TFA.html</t>
  </si>
  <si>
    <t>HY-N0523</t>
  </si>
  <si>
    <t>Gallic acid</t>
  </si>
  <si>
    <t>3,4,5-Trihydroxybenzoic acid</t>
  </si>
  <si>
    <t>149-91-7</t>
  </si>
  <si>
    <t>170.12</t>
  </si>
  <si>
    <t>Apoptosis; COX; Endogenous Metabolite; Ferroptosis; Reactive Oxygen Species</t>
  </si>
  <si>
    <t>Gallic acid is an antioxidant which can inhibit both COX-2.</t>
  </si>
  <si>
    <t>C7H6O5</t>
  </si>
  <si>
    <t>O=C(O)C1=CC(O)=C(O)C(O)=C1</t>
  </si>
  <si>
    <t>DMSO : ≥ 100 mg/mL (587.82 mM)</t>
  </si>
  <si>
    <t>27626</t>
  </si>
  <si>
    <t>https://www.medchemexpress.com/Gallic_acid.html</t>
  </si>
  <si>
    <t>Apoptosis; Immunology/Inflammation; Metabolic Enzyme/Protease; NF-κB</t>
  </si>
  <si>
    <t>HY-W010841</t>
  </si>
  <si>
    <t>Levocetirizine (dihydrochloride)</t>
  </si>
  <si>
    <t>(R)-Cetirizine (dihydrochloride)</t>
  </si>
  <si>
    <t>130018-87-0</t>
  </si>
  <si>
    <t>461.81</t>
  </si>
  <si>
    <t>Levocetirizine dihydrochloride ((R)-Cetirizine dihydrochloride) is a third-generation peripheral H1-receptor antagonist. Levocetirizine dihydrochloride is an antihistaminic agent which is the R-enantiomer of Cetirizine. Levocetirizine dihydrochloride has a higher affinity for the histamine H1-receptor than (S)-Cetirizine and can effectively treat allergic rhinitis and chronic idiopathic urticaria[1].</t>
  </si>
  <si>
    <t>C21H27Cl3N2O3</t>
  </si>
  <si>
    <t>O=C(O)COCCN1CCN([C@@H](C2=CC=C(Cl)C=C2)C3=CC=CC=C3)CC1.[H]Cl.[H]Cl</t>
  </si>
  <si>
    <t>DMSO : 130 mg/mL (281.50 mM; Need ultrasonic)</t>
  </si>
  <si>
    <t>57233</t>
  </si>
  <si>
    <t>https://www.medchemexpress.com/levocetirizine-dihydrochloride.html</t>
  </si>
  <si>
    <t>HY-12355</t>
  </si>
  <si>
    <t>Siponimod</t>
  </si>
  <si>
    <t>BAF-312</t>
  </si>
  <si>
    <t>1230487-00-9</t>
  </si>
  <si>
    <t>516.60</t>
  </si>
  <si>
    <t>LPL Receptor</t>
  </si>
  <si>
    <t>Siponimod (BAF-312) is a potent and selective sphingosine-1-phosphate (S1P) receptor modulator. It is selective for S1P1 and S1P5 receptors over S1P2, S1P3, and S1P4 (EC50s of 0.39, 0.98, &gt;10,000, &gt;1,000, and 750 nM, respectively). Used to treat adult multiple sclerosis.</t>
  </si>
  <si>
    <t>C29H35F3N2O3</t>
  </si>
  <si>
    <t>O=C(C1CN(CC2=CC=C(/C(C)=N/OCC3=CC=C(C4CCCCC4)C(C(F)(F)F)=C3)C=C2CC)C1)O</t>
  </si>
  <si>
    <t>DMSO : ≥ 30 mg/mL (58.07 mM)</t>
  </si>
  <si>
    <t>31081</t>
  </si>
  <si>
    <t>https://www.medchemexpress.com/Siponimod.html</t>
  </si>
  <si>
    <t>HY-B1222</t>
  </si>
  <si>
    <t>Sisomicin (sulfate)</t>
  </si>
  <si>
    <t>53179-09-2</t>
  </si>
  <si>
    <t>692.72</t>
  </si>
  <si>
    <t>Sisomicin is a broad-spectrum aminoglycoside antibiotic produced by Micromonospora inyoensis. sisomicin has great activity against gram-positive bacteria[1][2].</t>
  </si>
  <si>
    <t>C19H37N5O7 . 5/2 H2SO4</t>
  </si>
  <si>
    <t>N[C@H]1[C@](O[C@@H]2[C@@H](N)C[C@@H](N)[C@H](O[C@@]3([H])OC[C@@](O)(C)[C@H](NC)[C@H]3O)[C@H]2O)([H])OC(CN)=CC1.[2.5H2SO4]</t>
  </si>
  <si>
    <t>H2O : 20 mg/mL (28.87 mM; Need ultrasonic and warming)</t>
  </si>
  <si>
    <t>60914</t>
  </si>
  <si>
    <t>https://www.medchemexpress.com/Sisomicin-sulfate.html</t>
  </si>
  <si>
    <t>HY-121144</t>
  </si>
  <si>
    <t>Cefazedone</t>
  </si>
  <si>
    <t>Refosporen</t>
  </si>
  <si>
    <t>56187-47-4</t>
  </si>
  <si>
    <t>548.44</t>
  </si>
  <si>
    <t>Cefazedone (Refosporen), a first-generation cephalosporin, is a time-dependent antibiotic with activity against Gram-positive and Gram-negative bacteria[1].</t>
  </si>
  <si>
    <t>C18H15Cl2N5O5S3</t>
  </si>
  <si>
    <t>O=C(O)C(N1[C@@]([H])([C@@H](C1=O)NC(CN(C=C(C2=O)Cl)C=C2Cl)=O)SC3)=C3CSC4=NN=C(S4)C</t>
  </si>
  <si>
    <t>DMSO : 125 mg/mL (227.92 mM; Need ultrasonic)</t>
  </si>
  <si>
    <t>64026</t>
  </si>
  <si>
    <t>https://www.medchemexpress.com/cefazedone.html</t>
  </si>
  <si>
    <t>HY-N0095</t>
  </si>
  <si>
    <t>(S)-10-Hydroxycamptothecin</t>
  </si>
  <si>
    <t>10-HCPT; 10-Hydroxycamptothecin</t>
  </si>
  <si>
    <t>19685-09-7</t>
  </si>
  <si>
    <t>364.35</t>
  </si>
  <si>
    <t>Apoptosis; Topoisomerase</t>
  </si>
  <si>
    <t>(S)-10-Hydroxycamptothecin (10-HCPT;10-Hydroxycamptothecin) is a DNA topoisomerase I inhibitor of isolated from the Chinese plant Camptotheca accuminata.  (S)-10-Hydroxycamptothecin exhibits a remarkable apoptosis-inducing effect. (S)-10-Hydroxycamptothecin has the potential for hepatoma, gastric carcinoma, colon cancer and leukaemia treatment[1][2][3][4].</t>
  </si>
  <si>
    <t>C20H16N2O5</t>
  </si>
  <si>
    <t>O=C1[C@](O)(CC)C2=C(CO1)C(N3CC4=CC5=CC(O)=CC=C5N=C4C3=C2)=O</t>
  </si>
  <si>
    <t>DMSO : 50 mg/mL (137.23 mM; Need ultrasonic); H2O : &lt; 0.1 mg/mL (insoluble)</t>
  </si>
  <si>
    <t>28588</t>
  </si>
  <si>
    <t>https://www.medchemexpress.com/_S_-10-Hydroxycamptothecin.html</t>
  </si>
  <si>
    <t>HY-N0158</t>
  </si>
  <si>
    <t>Oxymatrine</t>
  </si>
  <si>
    <t>16837-52-8</t>
  </si>
  <si>
    <t>264.36</t>
  </si>
  <si>
    <t>Influenza Virus; TGF-beta/Smad</t>
  </si>
  <si>
    <t>Oxymatrine, an alkaloid from the roots of Sophora species, with anti-inflammatory, antifibrosis, and antitumor effects, inhibits the iNOS expression and TGF-β/Smad pathway. Oxymatrine inhibits bocavirus minute virus of canines (MVC) replication, reduces viral gene expression and decreases apoptosis induced by viral infection.</t>
  </si>
  <si>
    <t>C15H24N2O2</t>
  </si>
  <si>
    <t>O=C1CCC[C@]2([H])[C@@]3([H])CCC[N@@+]4([O-])[C@@]3([H])[C@](CCC4)([H])CN21</t>
  </si>
  <si>
    <t>DMSO : 100 mg/mL (378.27 mM; Need ultrasonic); H2O : 100 mg/mL (378.27 mM; Need ultrasonic)</t>
  </si>
  <si>
    <t>25568</t>
  </si>
  <si>
    <t>https://www.medchemexpress.com/Oxymatrine.html</t>
  </si>
  <si>
    <t>Anti-infection; Stem Cell/Wnt; TGF-beta/Smad</t>
  </si>
  <si>
    <t>HY-N0117</t>
  </si>
  <si>
    <t>Indirubin</t>
  </si>
  <si>
    <t>Couroupitine B; Indigo red; Indigopurpurin</t>
  </si>
  <si>
    <t>479-41-4</t>
  </si>
  <si>
    <t>262.26</t>
  </si>
  <si>
    <t>Indirubin (Couroupitine B) is a purple 3,2- bisindole and a stable isomer of indigo isolated from Indigo naturalis (Apiaceae); anti-inflammatory and anticancer activities.
IC50 value:
Target:
in vitro: The activation of EGF receptor, known to be highly expressed in psoriatic lesions, was inhibited by indigo naturalis or indirubin. The cell proliferation and CDC25B expression of epidermal keratinocytes were induced by EGF alone and confirmed to be inhibited by indigo naturalis or indirubin [2]. indirubin inhibited prostate tumor growth through inhibiting tumor angiogenesis. indirubin inhibited angiogenesis in vivo. We also showed the inhibition activity of indirubin in endothelial cell migration, tube formation and cell survival in vitro [3].
in vivo: Indirubin treatment suppressed skin inflammation in DNCB-exposed mice. The skin lesions were significantly thinner in the Indirubin-treated group than in untreated controls, and the hyperkeratosis disappeared. Indirubin reduced the total serum IgE level and cytokines production. In addition, it normalized NF-κB, IκB-α and MAP kinase expression [1]. Indirubin dose-dependently inhibited intersegmental vessel formation in zebrafish embryos. It also inhibited HUVEC proliferation by the induction of cellular apoptosis and cell-cycle arrest at the G0/G1 phase [4].</t>
  </si>
  <si>
    <t>C16H10N2O2</t>
  </si>
  <si>
    <t>O=C1NC2=C(C=CC=C2)/C1=C3NC4=C(C=CC=C4)C\3=O</t>
  </si>
  <si>
    <t>DMSO : 10 mg/mL (38.13 mM; Need ultrasonic)</t>
  </si>
  <si>
    <t>26340</t>
  </si>
  <si>
    <t>https://www.medchemexpress.com/Indirubin.html</t>
  </si>
  <si>
    <t>HY-14660</t>
  </si>
  <si>
    <t>Dabrafenib</t>
  </si>
  <si>
    <t>GSK2118436A; GSK2118436</t>
  </si>
  <si>
    <t>1195765-45-7</t>
  </si>
  <si>
    <t>519.56</t>
  </si>
  <si>
    <t>Raf</t>
  </si>
  <si>
    <t>Dabrafenib (GSK2118436A) is an ATP-competitive inhibitor of Raf with IC50s of 5 nM and 0.6 nM for C-Raf and B-RafV600E, respectively[4].</t>
  </si>
  <si>
    <t>C23H20F3N5O2S2</t>
  </si>
  <si>
    <t>CC(C)(C)C1=NC(C2=C(F)C(NS(C3=C(F)C=CC=C3F)(=O)=O)=CC=C2)=C(C4=CC=NC(N)=N4)S1</t>
  </si>
  <si>
    <t>DMSO : ≥ 33 mg/mL (63.52 mM)</t>
  </si>
  <si>
    <t>59138</t>
  </si>
  <si>
    <t>https://www.medchemexpress.com/Dabrafenib.html</t>
  </si>
  <si>
    <t>HY-13016</t>
  </si>
  <si>
    <t>Cabozantinib</t>
  </si>
  <si>
    <t>XL184; BMS-907351</t>
  </si>
  <si>
    <t>849217-68-1</t>
  </si>
  <si>
    <t>501.51</t>
  </si>
  <si>
    <t>Apoptosis; c-Kit; c-Met/HGFR; FLT3; TAM Receptor; VEGFR</t>
  </si>
  <si>
    <t>Cabozantinib is a potent multiple receptor tyrosine kinases (RTKs) inhibitor that inhibits VEGFR2, c-Met, Kit, Axl and Flt3 with IC50s of 0.035, 1.3, 4.6, 7 and 11.3 nM, respectively.</t>
  </si>
  <si>
    <t>C28H24FN3O5</t>
  </si>
  <si>
    <t>O=C(C1(CC1)C(NC2=CC=C(F)C=C2)=O)NC3=CC=C(C=C3)OC4=C5C=C(OC)C(OC)=CC5=NC=C4</t>
  </si>
  <si>
    <t>DMSO : ≥ 30 mg/mL (59.82 mM); H2O : &lt; 0.1 mg/mL (insoluble)</t>
  </si>
  <si>
    <t>58226</t>
  </si>
  <si>
    <t>https://www.medchemexpress.com/Cabozantinib.html</t>
  </si>
  <si>
    <t>Apoptosis; Protein Tyrosine Kinase/RTK</t>
  </si>
  <si>
    <t>HY-11018</t>
  </si>
  <si>
    <t>Risperidone</t>
  </si>
  <si>
    <t>R 64 766</t>
  </si>
  <si>
    <t>106266-06-2</t>
  </si>
  <si>
    <t>410.48</t>
  </si>
  <si>
    <t>5-HT Receptor; Dopamine Receptor; P-glycoprotein</t>
  </si>
  <si>
    <t>Risperidone is a serotonin 5-HT2 receptor blocker, P-Glycoprotein inhibitor and potent dopamine D2 receptor antagonist, with Kis of 4.8, 5.9 nM for 5-HT2A and dopamine D2 receptor, respectively.</t>
  </si>
  <si>
    <t>C23H27FN4O2</t>
  </si>
  <si>
    <t>O=C1C(CCN2CCC(C3=NOC4=C3C=CC(F)=C4)CC2)=C(C)N=C5N1CCCC5</t>
  </si>
  <si>
    <t>DMSO : 10 mg/mL (24.36 mM; Need ultrasonic)</t>
  </si>
  <si>
    <t>17053</t>
  </si>
  <si>
    <t>https://www.medchemexpress.com/Risperidone.html</t>
  </si>
  <si>
    <t>GPCR/G Protein; Membrane Transporter/Ion Channel; Neuronal Signaling</t>
  </si>
  <si>
    <t>HY-12009</t>
  </si>
  <si>
    <t>Pazopanib (Hydrochloride)</t>
  </si>
  <si>
    <t>GW786034 (Hydrochloride)</t>
  </si>
  <si>
    <t>635702-64-6</t>
  </si>
  <si>
    <t>473.98</t>
  </si>
  <si>
    <t>Autophagy; c-Fms; c-Kit; FGFR; PDGFR; VEGFR</t>
  </si>
  <si>
    <t>Pazopanib Hydrochloride (GW786034 Hydrochloride) is a novel multi-target inhibitor of VEGFR1, VEGFR2, VEGFR3, PDGFRβ, c-Kit, FGFR1, and c-Fms with an IC50 of 10, 30, 47, 84, 74, 140 and 146 nM, respectively.</t>
  </si>
  <si>
    <t>C21H24ClN7O2S</t>
  </si>
  <si>
    <t>CC1=CC=C(C=C1S(N)(=O)=O)NC2=NC=CC(N(C3=CC4=NN(C(C)=C4C=C3)C)C)=N2.Cl</t>
  </si>
  <si>
    <t>DMSO : 10 mg/mL (21.10 mM; Need ultrasonic)</t>
  </si>
  <si>
    <t>23720</t>
  </si>
  <si>
    <t>https://www.medchemexpress.com/Pazopanib-Hydrochloride.html</t>
  </si>
  <si>
    <t>Autophagy; Protein Tyrosine Kinase/RTK</t>
  </si>
  <si>
    <t>HY-13693</t>
  </si>
  <si>
    <t>Mometasone furoate</t>
  </si>
  <si>
    <t>Sch32088</t>
  </si>
  <si>
    <t>83919-23-7</t>
  </si>
  <si>
    <t>521.43</t>
  </si>
  <si>
    <t>Mometasone furoate (Sch32088) is a?glucocorticoid receptor?agonist with anti-inflammatory and anti-allergic activity. Mometasone furoate acts as a corticosteroid agent and used for topical applications in chronic skin eczema and airway inflammation management of asthma in vivo[1]</t>
  </si>
  <si>
    <t>C27H30Cl2O6</t>
  </si>
  <si>
    <t>C[C@@]12[C@](C(CCl)=O)(OC(C3=CC=CO3)=O)[C@H](C)C[C@@]1([H])[C@]4([H])CCC5=CC(C=C[C@]5(C)[C@@]4(Cl)[C@@H](O)C2)=O</t>
  </si>
  <si>
    <t>DMSO : 50 mg/mL (95.89 mM; Need ultrasonic)</t>
  </si>
  <si>
    <t>15476</t>
  </si>
  <si>
    <t>https://www.medchemexpress.com/Mometasone-furoate.html</t>
  </si>
  <si>
    <t>11973</t>
  </si>
  <si>
    <t>HY-B0291</t>
  </si>
  <si>
    <t>Oxfendazole</t>
  </si>
  <si>
    <t>53716-50-0</t>
  </si>
  <si>
    <t>315.35</t>
  </si>
  <si>
    <t xml:space="preserve">Oxfendazole is the sulfoxide form of fenbendazole which is a broad spectrum benzimidazole anthelmintic. 
Target: Antiparasitic
Oxfendazole is the sulfoxide form of fenbendazole, a broad spectrum benzimidazole anthelmintic. Its main use is for protecting livestock against roundworm, strongyles and pinworms.[1]. Pigs in the treated group received Oxfendazole orally at 30 mg/kg dose. At five days post-treatment, animals were sacrificed and the clinical efficacy of the Oxfendazole treatment was established following the currently available WAAVP guidelines for a controlled efficacy test. None of the animals involved in this experiment showed any adverse events during the study. Oxfendazole treatment given as a single 30 mg/kg oral dose showed a 100% efficacy against all the nematode parasites present in the three experiments. In conclusion, under the current experimental conditions, Oxfendazole orally administered to naturally parasitized piglets at a single dose of 30 mg/kg was safe and highly efficacious (100%) against adult stages of A. suum, Oesophagostomum spp., T. suis and Metastrongylus spp [1]. 
</t>
  </si>
  <si>
    <t>C15H13N3O3S</t>
  </si>
  <si>
    <t>O=C(OC)NC1=NC2=CC=C(S(C3=CC=CC=C3)=O)C=C2N1</t>
  </si>
  <si>
    <t>DMSO : 50 mg/mL (158.55 mM; Need ultrasonic); H2O : 0.67 mg/mL (2.12 mM; Need ultrasonic)</t>
  </si>
  <si>
    <t>12977</t>
  </si>
  <si>
    <t>https://www.medchemexpress.com/oxfendazole.html</t>
  </si>
  <si>
    <t>HY-B0093A</t>
  </si>
  <si>
    <t>Benazepril (hydrochloride)</t>
  </si>
  <si>
    <t>CGS14824A</t>
  </si>
  <si>
    <t>86541-74-4</t>
  </si>
  <si>
    <t>460.95</t>
  </si>
  <si>
    <t xml:space="preserve">Benazepril hydrochloride, an angiotensin converting enzyme inhibitor, which is a medication used to treat high blood pressure.
Target: angiotensin converting enzyme (ACE)
Benazepril hydrochloride is a medication used to treat high blood pressure (hypertension), congestive heart failure, and chronic renal failure. Upon cleavage of its ester group by the liver, benazepril hydrochloride is converted into its active form benazeprilat, a non-sulfhydryl angiotensin-converting enzyme (ACE) inhibitor [1].
Animals were randomly divided into 4 groups: sham STNx group (control), STNx group, morning benazepril hydrochloride group (MB) and evening benazepril hydrochloride group (EB).Benazepril hydrochloride was intragastrically administered at a dose of 10 mg/kg/day at 07:00 and 19:00 in the MB group and EB group respectively for 12 weeks. All the animals were synchronized to the light:dark cycle of 12:12 for 12 weeks. Systolic blood pressure (SBP), 24-h urinary protein excretion and renal function were measured at 11 weeks. Blood samples and kidneys were collected every 4 h throughout a day to detect the expression pattern of renin activity (RA), angiotensin II (AngII) and aldosterone (Ald) by radioimmunoassay (RIA) and the mRNA expression profile of clock genes (bmal1, dbp and per2) by real-time PCR at 12 weeks. Our results showed that no significant differences were noted in the SBP, 24-h urine protein excretion and renal function between the MB and EB groups. There were no significant differences in average Ald and RA content of a day between the MB group and EB group. The expression peak of bmal1 mRNA was phase-delayed by 4 to 8 h, and the diurnal variation of per2 and dbp mRNA diminished in the MB and EB groups compared with the control and STNx groups. It was concluded when the similar SBP reduction, RAAS inhibition and clock gene profile were achieved with optimal dose of benazepril hydrochloride, morning versus evening dosing of benazepril hydrochloride has the same renoprotection effects [2].
Clinical indications: Congestive heart failure; End stage renal disease; Hypertension
FDA Approved Date:  
Toxicity: headaches; cough;  Anaphylaxis; angioedema;  hyperkalemia
</t>
  </si>
  <si>
    <t>C24H29ClN2O5</t>
  </si>
  <si>
    <t>O=C1N(CC(O)=O)C2=CC=CC=C2CC[C@@H]1N[C@@H](CCC3=CC=CC=C3)C(OCC)=O.Cl</t>
  </si>
  <si>
    <t>H2O : 10 mg/mL (21.69 mM; Need ultrasonic); DMSO : 100 mg/mL (216.94 mM; Need ultrasonic)</t>
  </si>
  <si>
    <t>15639</t>
  </si>
  <si>
    <t>https://www.medchemexpress.com/Benazepril-hydrochloride.html</t>
  </si>
  <si>
    <t>HY-A0008</t>
  </si>
  <si>
    <t>Talipexole dihydrochloride</t>
  </si>
  <si>
    <t>B-HT 920 (dihydrochloride)</t>
  </si>
  <si>
    <t>36085-73-1</t>
  </si>
  <si>
    <t>282.23</t>
  </si>
  <si>
    <t>5-HT Receptor; Adrenergic Receptor; Dopamine Receptor</t>
  </si>
  <si>
    <t>Talipexole dihydrochloride (B-HT 920 dihydrochloride) is a dopamine D2 receptor agonist, α2-adrenoceptor agonist and 5-HT3 receptor antagonist, which displays antiParkinsonian activity.</t>
  </si>
  <si>
    <t>C10H17Cl2N3S</t>
  </si>
  <si>
    <t>NC1=NC2=C(CCN(CC2)CC=C)S1.Cl.Cl</t>
  </si>
  <si>
    <t>DMSO : 28 mg/mL (99.21 mM; Need ultrasonic and warming)</t>
  </si>
  <si>
    <t>15161</t>
  </si>
  <si>
    <t>https://www.medchemexpress.com/B-HT-920.html</t>
  </si>
  <si>
    <t>HY-W011175</t>
  </si>
  <si>
    <t>Batilol</t>
  </si>
  <si>
    <t>544-62-7</t>
  </si>
  <si>
    <t>344.58</t>
  </si>
  <si>
    <t>3-(Octadecyloxy)propane-1,2-diol is an endogenous metabolite.</t>
  </si>
  <si>
    <t>C21H44O3</t>
  </si>
  <si>
    <t>OCC(O)COCCCCCCCCCCCCCCCCCC</t>
  </si>
  <si>
    <t>H2O : &lt; 0.1 mg/mL (insoluble); DMSO : 8.33 mg/mL (24.17 mM; Need ultrasonic)</t>
  </si>
  <si>
    <t>45304</t>
  </si>
  <si>
    <t>https://www.medchemexpress.com/3-octadecyloxy-propane-1-2-diol.html</t>
  </si>
  <si>
    <t>HY-14655</t>
  </si>
  <si>
    <t>Sulfasalazine</t>
  </si>
  <si>
    <t>NSC 667219</t>
  </si>
  <si>
    <t>599-79-1</t>
  </si>
  <si>
    <t>398.39</t>
  </si>
  <si>
    <t>Antibiotic; Apoptosis; Autophagy; Bacterial; Ferroptosis; NF-κB</t>
  </si>
  <si>
    <t>Sulfasalazine is a drug for the treatment of rheumatoid arthritis and ulcerative colitis. Sulfasalazine is reported to suppress NF-κB activity.</t>
  </si>
  <si>
    <t>C18H14N4O5S</t>
  </si>
  <si>
    <t>OC(C1=C(O)C=CC(/N=N/C2=CC=C(S(=O)(NC3=NC=CC=C3)=O)C=C2)=C1)=O</t>
  </si>
  <si>
    <t>NH4OH : 150 mg/mL (376.52 mM; ultrasonic and adjust pH to 9 with NH4OH); DMSO : 80 mg/mL (200.81 mM; Need ultrasonic and warming)</t>
  </si>
  <si>
    <t>33816</t>
  </si>
  <si>
    <t>https://www.medchemexpress.com/Sulfasalazine.html</t>
  </si>
  <si>
    <t>Anti-infection; Apoptosis; Autophagy; NF-κB</t>
  </si>
  <si>
    <t>HY-B1429</t>
  </si>
  <si>
    <t>Chlorpropamide</t>
  </si>
  <si>
    <t>94-20-2</t>
  </si>
  <si>
    <t>276.74</t>
  </si>
  <si>
    <t>Chlorpropamide is an oral antihyperglycemic agent used for the treatment of non-insulin-dependent diabetes mellitus (NIDDM).
Target:
Chlorpropamide belongs to the sulfonylurea class of insulin secretagogues, which act by stimulating β cells of the pancreas to release insulin.Chlorpropamide is not recommended for the treatment of NIDDM as it increases blood pressure and the risk of retinopathy. Up to 80% of the single oral dose of chlorpropramide is metabolized, likely in the liver; 80-90% of the dose is excreted in urine as unchanged drug and metabolites.</t>
  </si>
  <si>
    <t>C10H13ClN2O3S</t>
  </si>
  <si>
    <t>O=S(C1=CC=C(Cl)C=C1)(NC(NCCC)=O)=O</t>
  </si>
  <si>
    <t>H2O : &lt; 0.1 mg/mL (insoluble); DMSO : ≥ 100 mg/mL (361.35 mM)</t>
  </si>
  <si>
    <t>17636</t>
  </si>
  <si>
    <t>https://www.medchemexpress.com/Chlorpropamide.html</t>
  </si>
  <si>
    <t>HY-B1431</t>
  </si>
  <si>
    <t>Butylparaben</t>
  </si>
  <si>
    <t>Butyl parahydroxybenzoate; Butyl paraben; Butyl 4-hydroxybenzoate</t>
  </si>
  <si>
    <t>94-26-8</t>
  </si>
  <si>
    <t>194.23</t>
  </si>
  <si>
    <t>Bacterial; Endogenous Metabolite</t>
  </si>
  <si>
    <t>Butylparaben is an organic compound, has proven to be a highly successful antimicrobial preservative in cosmetics, also used in medication suspensions, and as a flavoring additive in food.</t>
  </si>
  <si>
    <t>C11H14O3</t>
  </si>
  <si>
    <t>O=C(OCCCC)C1=CC=C(O)C=C1</t>
  </si>
  <si>
    <t>DMSO : ≥ 2.0 mg/mL (10.30 mM)</t>
  </si>
  <si>
    <t>17431</t>
  </si>
  <si>
    <t>https://www.medchemexpress.com/Butylparaben.html</t>
  </si>
  <si>
    <t>HY-A0013</t>
  </si>
  <si>
    <t>Bosentan</t>
  </si>
  <si>
    <t>147536-97-8</t>
  </si>
  <si>
    <t>551.61</t>
  </si>
  <si>
    <t>Bosentan is a competitive and dual antagonist of endothelin-1 (ET) for the ETA and ETB receptors with Ki of 4.7 nM and 95 nM in human SMC, respectively.</t>
  </si>
  <si>
    <t>C27H29N5O6S</t>
  </si>
  <si>
    <t>O=S(NC1=NC(C2=NC=CC=N2)=NC(OCCO)=C1OC3=CC=CC=C3OC)(C4=CC=C(C(C)(C)C)C=C4)=O</t>
  </si>
  <si>
    <t>DMSO : ≥ 100 mg/mL (181.29 mM)</t>
  </si>
  <si>
    <t>13760</t>
  </si>
  <si>
    <t>https://www.medchemexpress.com/Bosentan.html</t>
  </si>
  <si>
    <t>HY-19447</t>
  </si>
  <si>
    <t>Besifovir</t>
  </si>
  <si>
    <t>LB80331</t>
  </si>
  <si>
    <t>441785-25-7</t>
  </si>
  <si>
    <t>299.22</t>
  </si>
  <si>
    <t>Besifovir (LB80331), a parent drug converted by LB80380, further metabolizes to its active form, LB80317. LB80380 is potent antiviral agent against hepatitis B virus (HBV) [1][2].</t>
  </si>
  <si>
    <t>C10H14N5O4P</t>
  </si>
  <si>
    <t>NC1=NC=C2N=CN(CC3(OCP(O)(O)=O)CC3)C2=N1</t>
  </si>
  <si>
    <t>DMSO : 250 mg/mL (835.51 mM; Need ultrasonic)</t>
  </si>
  <si>
    <t>45905</t>
  </si>
  <si>
    <t>https://www.medchemexpress.com/besifovir.html</t>
  </si>
  <si>
    <t>HY-14299A</t>
  </si>
  <si>
    <t>Indacaterol (maleate)</t>
  </si>
  <si>
    <t>QAB149</t>
  </si>
  <si>
    <t>753498-25-8</t>
  </si>
  <si>
    <t>508.56</t>
  </si>
  <si>
    <t>Indacaterol (QAB149) maleate is an ultra-long-acting β-adrenoceptor agonist.</t>
  </si>
  <si>
    <t>C28H32N2O7</t>
  </si>
  <si>
    <t>O=C1NC2=C(C([C@@H](O)CNC3CC4=C(C=C(CC)C(CC)=C4)C3)=CC=C2O)C=C1.O=C(O)/C=C\C(O)=O</t>
  </si>
  <si>
    <t>DMSO : 100 mg/mL (196.63 mM; Need ultrasonic)</t>
  </si>
  <si>
    <t>12907</t>
  </si>
  <si>
    <t>https://www.medchemexpress.com/Indacaterol-maleate.html</t>
  </si>
  <si>
    <t>HY-U00089</t>
  </si>
  <si>
    <t>Hydrocortisone cypionate</t>
  </si>
  <si>
    <t>508-99-6</t>
  </si>
  <si>
    <t>486.64</t>
  </si>
  <si>
    <t xml:space="preserve">Hydrocortisone cypionate is a synthetic glucocorticoid corticosteroid and a corticosteroid ester.  </t>
  </si>
  <si>
    <t>C29H42O6</t>
  </si>
  <si>
    <t>C[C@@]1([C@@]2(O)C(COC(CCC3CCCC3)=O)=O)[C@](CC2)([H])[C@@](CCC4=CC5=O)([H])[C@]([C@]4(CC5)C)([H])[C@@H](O)C1</t>
  </si>
  <si>
    <t>DMSO : 125 mg/mL (256.86 mM; Need ultrasonic)</t>
  </si>
  <si>
    <t>37454</t>
  </si>
  <si>
    <t>https://www.medchemexpress.com/Hydrocortisone_cypionate.html</t>
  </si>
  <si>
    <t>HY-19568</t>
  </si>
  <si>
    <t>Peficitinib</t>
  </si>
  <si>
    <t>ASP015K; JNJ-54781532</t>
  </si>
  <si>
    <t>944118-01-8</t>
  </si>
  <si>
    <t>326.39</t>
  </si>
  <si>
    <t>JAK</t>
  </si>
  <si>
    <t>Peficitinib is an oral JAK inhibitor, with IC50s of 3.9, 5.0, 0.7 and 4.8 nM for JAK1, JAK2, JAK3 and Tyk2, respectively.</t>
  </si>
  <si>
    <t>C18H22N4O2</t>
  </si>
  <si>
    <t>O[C@](C[C@@H]1C[C@H]2C3)(C2)C[C@@H]3[C@H]1NC4=C5C(NC=C5)=NC=C4C(N)=O</t>
  </si>
  <si>
    <t>DMSO : ≥ 60 mg/mL (183.83 mM)</t>
  </si>
  <si>
    <t>30961</t>
  </si>
  <si>
    <t>https://www.medchemexpress.com/Peficitinib.html</t>
  </si>
  <si>
    <t>Epigenetics; JAK/STAT Signaling; Stem Cell/Wnt</t>
  </si>
  <si>
    <t>HY-N7138</t>
  </si>
  <si>
    <t>2-(Phosphonooxy)benzoic acid</t>
  </si>
  <si>
    <t>6064-83-1</t>
  </si>
  <si>
    <t>218.10</t>
  </si>
  <si>
    <t>2-(Phosphonooxy)benzoic acid is a non-acetylated salicylic acid derivative which has the potential for inflammatory disease as well as in analgesic therapy[1].</t>
  </si>
  <si>
    <t>C7H7O6P</t>
  </si>
  <si>
    <t>O=C(O)C1=CC=CC=C1OP(O)(O)=O</t>
  </si>
  <si>
    <t>H2O : 250 mg/mL (1146.26 mM; Need ultrasonic)</t>
  </si>
  <si>
    <t>64651</t>
  </si>
  <si>
    <t>https://www.medchemexpress.com/2-phosphonooxy-benzoic-acid.html</t>
  </si>
  <si>
    <t>Inflammation/Immunology; Neurological Disease</t>
  </si>
  <si>
    <t>HY-N6612</t>
  </si>
  <si>
    <t>D-Glucuronic acid</t>
  </si>
  <si>
    <t>6556-12-3</t>
  </si>
  <si>
    <t>194.14</t>
  </si>
  <si>
    <t>D-Glucuronic acid is an important intermediate isolated from many gums. D-Glucuronic acid and its derivative glucuronolactone are as a liver antidote in the prophylaxis of human health. D-Glucuronic acid has an anti-inflammatory effect for the skin[1].</t>
  </si>
  <si>
    <t>C6H10O7</t>
  </si>
  <si>
    <t>O=C[C@@H]([C@H]([C@@H]([C@@H](C(O)=O)O)O)O)O</t>
  </si>
  <si>
    <t>H2O : 100 mg/mL (515.09 mM; Need ultrasonic); DMSO : 100 mg/mL (515.09 mM; Need ultrasonic)</t>
  </si>
  <si>
    <t>61044</t>
  </si>
  <si>
    <t>https://www.medchemexpress.com/d-glucuronic-acid.html</t>
  </si>
  <si>
    <t>HY-107329</t>
  </si>
  <si>
    <t>Cefathiamidine</t>
  </si>
  <si>
    <t>33075-00-2</t>
  </si>
  <si>
    <t>472.58</t>
  </si>
  <si>
    <t>Cefathiamidine is a first-generation cephalosporin antibacterial agent and is used to treat infections caused by susceptible bacteria. Cefathiamidine exhibits a wide spectrum of antimicrobial activity against bacteria. Cefathiamidine is used for the treatment of respiratory, liver, five senses, urinary tract infections, endocarditis and sepsis[1][2].</t>
  </si>
  <si>
    <t>C19H28N4O6S2</t>
  </si>
  <si>
    <t>OC(C1=C(COC(C)=O)CS[C@@]([C@@H]2NC(CS/C(NC(C)C)=N\C(C)C)=O)([H])N1C2=O)=O</t>
  </si>
  <si>
    <t>DMSO : 250 mg/mL (529.01 mM; Need ultrasonic)</t>
  </si>
  <si>
    <t>58169</t>
  </si>
  <si>
    <t>https://www.medchemexpress.com/cefathiamidine.html</t>
  </si>
  <si>
    <t>HY-B0774</t>
  </si>
  <si>
    <t>Seratrodast</t>
  </si>
  <si>
    <t>AA 2414</t>
  </si>
  <si>
    <t>112665-43-7</t>
  </si>
  <si>
    <t>Seratrodast(AA 2414) is a potent and selective thromboxane A2 receptor (TP) antagonist.
Target: Thromboxane A2 Receptor
Seratrodast, also known as AA-2414, is a potent and selective antagonist of the TXA2R (thromboxane A2 receptor). AA-2414 reduced the induction of pulmonary inflation caused by LTD4 aerosol inhalation. AA-2414 competitively inhibited the contractile response to U-46619 in guinea pig tracheal and parenchymal strips and dog saphenous vein strips with pA2 values of 7.69, 8.29 and 6.79, respectively. AA-2414, a quinone derivative, is a novel, potent and orally active antagonist of a variety of spasmogenic prostanoids [1]. AA-2414 inhibited peroxide-induced vasoconstriction in the human placenta, as well as peroxide- induced increases in the placental secretion rates of lipid peroxides and thromboxane, but only partially inhibited peroxide-induced increases in the placental secretion rate of prostacyclin [2].</t>
  </si>
  <si>
    <t>C22H26O4</t>
  </si>
  <si>
    <t>CC(C1=O)=C(C(C(C)=C1C)=O)C(C2=CC=CC=C2)CCCCCC(O)=O</t>
  </si>
  <si>
    <t>DMSO : ≥ 100 mg/mL (282.14 mM)</t>
  </si>
  <si>
    <t>16529</t>
  </si>
  <si>
    <t>https://www.medchemexpress.com/seratrodast.html</t>
  </si>
  <si>
    <t>HY-12594</t>
  </si>
  <si>
    <t>Paritaprevir</t>
  </si>
  <si>
    <t>ABT-450; Veruprevir</t>
  </si>
  <si>
    <t>1216941-48-8</t>
  </si>
  <si>
    <t>765.88</t>
  </si>
  <si>
    <t>Paritaprevir (ABT-450) is a potent non-structural protein 3/4A (NS3/4A) protease inhibitor with EC50s of 1 and 0.21 nM against HCV 1a and 1b, respectively.</t>
  </si>
  <si>
    <t>C40H43N7O7S</t>
  </si>
  <si>
    <t>O=C([C@]1(NC([C@@]2([H])N3C[C@H](OC4=C(C=CC=C5)C5=C6C(C=CC=C6)=N4)C2)=O)[C@H](/C=C\CCCCC[C@H](NC(C7=NC=C(C)N=C7)=O)C3=O)C1)NS(=O)(C8CC8)=O</t>
  </si>
  <si>
    <t>DMSO : ≥ 125 mg/mL (163.21 mM); H2O : &lt; 0.1 mg/mL (insoluble)</t>
  </si>
  <si>
    <t>32551</t>
  </si>
  <si>
    <t>https://www.medchemexpress.com/Paritaprevir.html</t>
  </si>
  <si>
    <t>HY-14546</t>
  </si>
  <si>
    <t>Aripiprazole</t>
  </si>
  <si>
    <t>OPC-14597</t>
  </si>
  <si>
    <t>129722-12-9</t>
  </si>
  <si>
    <t>448.39</t>
  </si>
  <si>
    <t>Aripiprazole (OPC-14597) is a human 5-HT1A receptor partial agonist with a Ki of 4.2 nM.</t>
  </si>
  <si>
    <t>C23H27Cl2N3O2</t>
  </si>
  <si>
    <t>O=C1NC2=C(C=CC(OCCCCN3CCN(C4=CC=CC(Cl)=C4Cl)CC3)=C2)CC1</t>
  </si>
  <si>
    <t>DMF : 50 mg/mL (111.51 mM; Need ultrasonic)</t>
  </si>
  <si>
    <t>32655</t>
  </si>
  <si>
    <t>https://www.medchemexpress.com/Aripiprazole.html</t>
  </si>
  <si>
    <t>HY-13679</t>
  </si>
  <si>
    <t>Mesna</t>
  </si>
  <si>
    <t>Sodium 2-mercaptoethanesulfonate; Mesnum</t>
  </si>
  <si>
    <t>19767-45-4</t>
  </si>
  <si>
    <t>164.18</t>
  </si>
  <si>
    <t>Mesna (Sodium 2-mercaptoethanesulfonate) is an antioxidant which has cytoprotective effects. Mesna is widely used as a systemic protective agent against chemotherapy toxicity. Mesna is also used to reduce hemorrhagic cystitis induced by cyclophosphamide[1][2].</t>
  </si>
  <si>
    <t>C2H5NaO3S2</t>
  </si>
  <si>
    <t>SCCS(=O)(O[Na])=O</t>
  </si>
  <si>
    <t>H2O : ≥ 50 mg/mL (304.54 mM)</t>
  </si>
  <si>
    <t>16623</t>
  </si>
  <si>
    <t>https://www.medchemexpress.com/mesna.html</t>
  </si>
  <si>
    <t>HY-100551</t>
  </si>
  <si>
    <t>meso-Erythritol</t>
  </si>
  <si>
    <t>149-32-6</t>
  </si>
  <si>
    <t>meso-Erythritol is a sugar alcohol that occurs naturally in a variety of foods (e.g., pear, watermelon), is 60-80% as sweet as sucrose, and is an approved low-calorie sweetener food additive[1].</t>
  </si>
  <si>
    <t>C4H10O4</t>
  </si>
  <si>
    <t>OC[C@@H](O)[C@@H](O)CO</t>
  </si>
  <si>
    <t>10 mM in H2O</t>
  </si>
  <si>
    <t>37806</t>
  </si>
  <si>
    <t>https://www.medchemexpress.com/Erythritol.html</t>
  </si>
  <si>
    <t>HY-10581A</t>
  </si>
  <si>
    <t>Gatifloxacin (hydrochloride)</t>
  </si>
  <si>
    <t>AM-1155 (hydrochloride); BMS-206584 (hydrochloride); PD135432 (hydrochloride)</t>
  </si>
  <si>
    <t>121577-32-0</t>
  </si>
  <si>
    <t>411.86</t>
  </si>
  <si>
    <t>Antibiotic; Bacterial; Topoisomerase</t>
  </si>
  <si>
    <t>Gatifloxacin hydrochloride (AM-1155; BMS-206584; PD135432) is a potent fluoroquinolone antibiotic with broad-spectrum antibacterial activity. Gatifloxacin hydrochloride inhibits bacterial type II topoisomerases (IC50=13.8 μg/ml for S. aureus topoisomerase IV) and E. coli DNA gyrase (IC50 = 0.109 μg/ml)[1]. Gatifloxacin hydrochloride can be used to treat bacterial conjunctivitis?in vivo.</t>
  </si>
  <si>
    <t>C19H23ClFN3O4</t>
  </si>
  <si>
    <t>CC1NCCN(C2=C(F)C=C3C(N(C4CC4)C=C(C(O)=O)C3=O)=C2OC)C1.Cl</t>
  </si>
  <si>
    <t>DMSO : 5 mg/mL (12.14 mM; Need ultrasonic); H2O : 10 mg/mL (24.28 mM; Need ultrasonic)</t>
  </si>
  <si>
    <t>58765</t>
  </si>
  <si>
    <t>https://www.medchemexpress.com/gatifloxacin-hydrochloride.html</t>
  </si>
  <si>
    <t>HY-N7082</t>
  </si>
  <si>
    <t>D-​Arabinose</t>
  </si>
  <si>
    <t>28697-53-2</t>
  </si>
  <si>
    <t>D-Arabinose, a monosaccharide, shows strong growth inhibition against the Caenorhabditis elegans with an IC50 of 7.5 mM[1].</t>
  </si>
  <si>
    <t>OC1[C@H]([C@@H]([C@@H](CO1)O)O)O</t>
  </si>
  <si>
    <t>45454</t>
  </si>
  <si>
    <t>https://www.medchemexpress.com/d-arabinose-1.html</t>
  </si>
  <si>
    <t>HY-N0136</t>
  </si>
  <si>
    <t>Taxifolin</t>
  </si>
  <si>
    <t>(+)-Dihydroquercetin; (+)-Taxifolin</t>
  </si>
  <si>
    <t>480-18-2</t>
  </si>
  <si>
    <t>304.25</t>
  </si>
  <si>
    <t>Autophagy; Tyrosinase</t>
  </si>
  <si>
    <t>Taxifolin ((+)-Dihydroquercetin) exhibits important anti-tyrosinase activity. Taxifolin exhibits significant inhibitory activity against collagenase with an IC50 value of 193.3 μM[1].</t>
  </si>
  <si>
    <t>C15H12O7</t>
  </si>
  <si>
    <t>O=C1[C@H](O)[C@@H](C2=CC=C(O)C(O)=C2)OC3=CC(O)=CC(O)=C13</t>
  </si>
  <si>
    <t>DMSO : ≥ 100 mg/mL (328.68 mM)</t>
  </si>
  <si>
    <t>13369</t>
  </si>
  <si>
    <t>https://www.medchemexpress.com/Taxifolin.html</t>
  </si>
  <si>
    <t>HY-15656A</t>
  </si>
  <si>
    <t>Ceritinib dihydrochloride</t>
  </si>
  <si>
    <t>LDK378 (dihydrochloride)</t>
  </si>
  <si>
    <t>1380575-43-8</t>
  </si>
  <si>
    <t>631.06</t>
  </si>
  <si>
    <t>ALK; IGF-1R; Insulin Receptor</t>
  </si>
  <si>
    <t>Ceritinib dihydrochloride (LDK378 dihydrochloride) is a selective, orally bioavailable and ATP-competitive ALK tyrosine kinase inhibitor with an IC50 of 200 pM. Ceritinib dihydrochloride (LDK378 dihydrochloride) also inhibits IGF-1R, InsR, and STK22D with IC50 values of 8, 7, and 23 nM, respectively. Ceritinib dihydrochloride (LDK378 dihydrochloride) shows great antitumor potency[1][2].</t>
  </si>
  <si>
    <t>C28H38Cl3N5O3S</t>
  </si>
  <si>
    <t>CC(C)OC1=CC(C2CCNCC2)=C(C)C=C1NC3=NC=C(Cl)C(NC4=CC=CC=C4S(=O)(C(C)C)=O)=N3.[H]Cl.[H]Cl</t>
  </si>
  <si>
    <t>H2O : ≥ 170 mg/mL (269.39 mM); DMSO : 100 mg/mL (158.46 mM; Need ultrasonic)</t>
  </si>
  <si>
    <t>13720</t>
  </si>
  <si>
    <t>https://www.medchemexpress.com/LDK378-dihydrochloride.html</t>
  </si>
  <si>
    <t>Protein Tyrosine Kinase/RTK</t>
  </si>
  <si>
    <t>HY-A0075</t>
  </si>
  <si>
    <t>Decloxizine (dihydrochloride)</t>
  </si>
  <si>
    <t>UCB 1402 dihydrochloride</t>
  </si>
  <si>
    <t>13073-96-6</t>
  </si>
  <si>
    <t>413.38</t>
  </si>
  <si>
    <t xml:space="preserve">Decloxizine dihydrochloride(UCB-1402; NSC289116) is a histamine 1 receptor antagonist.
</t>
  </si>
  <si>
    <t>C21H30Cl2N2O2</t>
  </si>
  <si>
    <t>OCCOCCN1CCN(C(C2=CC=CC=C2)C3=CC=CC=C3)CC1.[H]Cl.[H]Cl</t>
  </si>
  <si>
    <t>DMSO : ≥ 50 mg/mL (120.95 mM)</t>
  </si>
  <si>
    <t>13604</t>
  </si>
  <si>
    <t>https://www.medchemexpress.com/Decloxizine-dihydrochloride.html</t>
  </si>
  <si>
    <t>HY-14957</t>
  </si>
  <si>
    <t>Ozenoxacin</t>
  </si>
  <si>
    <t>T-3912</t>
  </si>
  <si>
    <t>245765-41-7</t>
  </si>
  <si>
    <t>363.41</t>
  </si>
  <si>
    <t>Ozenoxacin is a nonfluorinated quinolone antibacterial, which shows potent activities against the main microorganisms isolated from skin and soft tissue infections.</t>
  </si>
  <si>
    <t>C21H21N3O3</t>
  </si>
  <si>
    <t>O=C(C1=CN(C2CC2)C3=C(C=CC(C4=CC(C)=C(NC)N=C4)=C3C)C1=O)O</t>
  </si>
  <si>
    <t>DMSO : 6 mg/mL (16.51 mM; Need ultrasonic and warming)</t>
  </si>
  <si>
    <t>28607</t>
  </si>
  <si>
    <t>https://www.medchemexpress.com/Ozenoxacin.html</t>
  </si>
  <si>
    <t>HY-107337</t>
  </si>
  <si>
    <t>Delapril (hydrochloride)</t>
  </si>
  <si>
    <t>83435-67-0</t>
  </si>
  <si>
    <t>489.00</t>
  </si>
  <si>
    <t>Delapril hydrochloride is an angiotensin-converting enzyme (ACE) inhibitor for the treatment of cardiovascular diseases[1].</t>
  </si>
  <si>
    <t>C26H33ClN2O5</t>
  </si>
  <si>
    <t>CCOC([C@H](CCC1=CC=CC=C1)N[C@@H](C)C(N(C2CC3=C(C=CC=C3)C2)CC(O)=O)=O)=O.[H]Cl</t>
  </si>
  <si>
    <t>DMSO : 250 mg/mL (511.25 mM; Need ultrasonic)</t>
  </si>
  <si>
    <t>58034</t>
  </si>
  <si>
    <t>https://www.medchemexpress.com/delapril-hydrochloride.html</t>
  </si>
  <si>
    <t>HY-12707</t>
  </si>
  <si>
    <t>Piribedil</t>
  </si>
  <si>
    <t>3605-01-4</t>
  </si>
  <si>
    <t>298.34</t>
  </si>
  <si>
    <t>Adrenergic Receptor; Dopamine Receptor</t>
  </si>
  <si>
    <t xml:space="preserve">Piribedil is a dopamine D2 receptor (D2R) agonist which also displays antagonist property at hα1A-adrenoceptor (hα1A-AR). </t>
  </si>
  <si>
    <t>C16H18N4O2</t>
  </si>
  <si>
    <t>C1(N2CCN(CC3=CC=C(OCO4)C4=C3)CC2)=NC=CC=N1</t>
  </si>
  <si>
    <t>DMSO : 33.33 mg/mL (111.72 mM; Need ultrasonic)</t>
  </si>
  <si>
    <t>27071</t>
  </si>
  <si>
    <t>https://www.medchemexpress.com/Piribedil.html</t>
  </si>
  <si>
    <t>HY-14929A</t>
  </si>
  <si>
    <t>Migalastat (hydrochloride)</t>
  </si>
  <si>
    <t>GR181413A</t>
  </si>
  <si>
    <t>75172-81-5</t>
  </si>
  <si>
    <t>199.63</t>
  </si>
  <si>
    <t>Migalastat hydrochloride (GR181413A) is a potent and competitive inhibitor of α-galactosidase A (α-Gal A) with an IC50 of 0.04 μM for human α-Gal A.</t>
  </si>
  <si>
    <t>C6H14ClNO4</t>
  </si>
  <si>
    <t>O[C@H]1[C@@H](CO)NC[C@H](O)[C@H]1O.Cl</t>
  </si>
  <si>
    <t>H2O : ≥ 200 mg/mL (1001.85 mM)</t>
  </si>
  <si>
    <t>24219</t>
  </si>
  <si>
    <t>https://www.medchemexpress.com/Migalastat__hydrochloride_.html</t>
  </si>
  <si>
    <t>HY-100584</t>
  </si>
  <si>
    <t>Davercin</t>
  </si>
  <si>
    <t>Erythromycin Cyclocarbonate</t>
  </si>
  <si>
    <t>55224-05-0</t>
  </si>
  <si>
    <t>759.92</t>
  </si>
  <si>
    <t>Davercin (Erythromycin Cyclocarbonate), derivative of Erythromycin, which is active against Gram-positive and some Gram-negative microorganisms.</t>
  </si>
  <si>
    <t>C38H65NO14</t>
  </si>
  <si>
    <t>C[C@]([C@H](OC([C@@H]([C@H]([C@H](C)[C@H]1O[C@@](O[C@H](C)C[C@@H]2N(C)C)([H])[C@@H]2O)O[C@@](O[C@@H](C)[C@@H]3O)([H])C[C@@]3(C)OC)C)=O)CC)(O4)[C@]([C@H](C([C@@H](C[C@]1(O)C)C)=O)C)([H])OC4=O</t>
  </si>
  <si>
    <t>DMSO : ≥ 50 mg/mL (65.80 mM)</t>
  </si>
  <si>
    <t>22729</t>
  </si>
  <si>
    <t>https://www.medchemexpress.com/Erythromycin-Cyclocarbonate.html</t>
  </si>
  <si>
    <t>HY-B0025</t>
  </si>
  <si>
    <t>Voglibose</t>
  </si>
  <si>
    <t>83480-29-9</t>
  </si>
  <si>
    <t>267.28</t>
  </si>
  <si>
    <t>Glucosidase</t>
  </si>
  <si>
    <t>Voglibose is an N-substituted derivative of valiolamine, excellent inhibitory activity against α-glucosidases and its action against hyperglycemia and various disorders caused by hyperglycemia.
Target: α-glucosidases
glibose can inhibit the intestinal α-glucosidases, which are responsible for the digestion of disaccharides such as maltose and sucrose, including maltase and sucrase. The Ki values of Voglibose for sucrase and maltase are about 106and 105 times smaller than the Km values for sucrose and maltose [1]. Voglibose (0.2 mg/kg) completely inhibits the insulin response to sucrose in rats. Voglibose (0.2 mg/kg) reduces the carbohydrate-induced increase in blood glucose in rats. Voglibose (0.2 mg/kg) reduces the carbohydrate-induced increase in blood glucose without causing sustained hypoglycemia in both normal and neonatal streptozotocin-induced diabetic rats [2]. Voglibose (0.001%) treatment increases GLP-1 secretion (Voglibose alone, 1.6-fold; Alogliptin plus Voglibose, 1.5-fold), while it decreases plasma glucose-dependent insulinotropic polypeptide (GIP) (Voglibose alone, 30%; Alogliptin plus voglibose, 29%) in prediabetic db/db mice after 3 weeks. Voglibose (0.001%) treatment decreases plasma DPP-4 activity by 15% in prediabetic db/db mice. Voglibose (0.001%) treatment increases plasma insulin by 1.8-fold and decreases plasma glucagon by 8% in prediabetic db/db mice [3].</t>
  </si>
  <si>
    <t>C10H21NO7</t>
  </si>
  <si>
    <t>O[C@@H]1[C@@](O)(CO)C[C@H](NC(CO)CO)[C@H](O)[C@H]1O</t>
  </si>
  <si>
    <t>H2O : 100 mg/mL (374.14 mM; Need ultrasonic); DMSO : 100 mg/mL (374.14 mM; Need ultrasonic)</t>
  </si>
  <si>
    <t>15823</t>
  </si>
  <si>
    <t>https://www.medchemexpress.com/Voglibose.html</t>
  </si>
  <si>
    <t>HY-B0144</t>
  </si>
  <si>
    <t>Pitavastatin (Calcium)</t>
  </si>
  <si>
    <t>NK-104 (hemicalcium); Pitavastatin (hemicalcium)</t>
  </si>
  <si>
    <t>147526-32-7</t>
  </si>
  <si>
    <t>440.49</t>
  </si>
  <si>
    <t>Apoptosis; Autophagy; HMG-CoA Reductase (HMGCR); Mitophagy</t>
  </si>
  <si>
    <t>Calcium</t>
  </si>
  <si>
    <t>Pitavastatin Calcium (NK-104 hemicalcium) is a potent hydroxymethylglutaryl-CoA (HMG-CoA) reductase inhibitor. Pitavastatin Calcium (NK-104 hemicalcium) inhibits cholesterol synthesis from acetic acid with an IC50 of 5.8 nM in HepG2 cells. Pitavastatin Calcium is an efficient hepatocyte low-density lipoprotein-cholesterol (LDL-C) receptor inducer. Anti-cancer activity[1][2][3].</t>
  </si>
  <si>
    <t>C25H23FNO4 . 1/2 Ca</t>
  </si>
  <si>
    <t>O=C([O-])C[C@H](O)C[C@H](O)/C=C/C1=C(C2=CC=C(F)C=C2)C3=CC=CC=C3N=C1C4CC4.[0.5Ca2+]</t>
  </si>
  <si>
    <t>DMSO : ≥ 50 mg/mL (113.51 mM)</t>
  </si>
  <si>
    <t>10944</t>
  </si>
  <si>
    <t>https://www.medchemexpress.com/pitavastatin-calcium.html</t>
  </si>
  <si>
    <t>Apoptosis; Autophagy; Metabolic Enzyme/Protease</t>
  </si>
  <si>
    <t>HY-B0270</t>
  </si>
  <si>
    <t>Suprofen</t>
  </si>
  <si>
    <t>TN-762</t>
  </si>
  <si>
    <t>40828-46-4</t>
  </si>
  <si>
    <t>260.31</t>
  </si>
  <si>
    <t>PGE synthase</t>
  </si>
  <si>
    <t>Suprofen (TN-762) is a non-steroidal anti-inflammatory drug (NSAID).</t>
  </si>
  <si>
    <t>C14H12O3S</t>
  </si>
  <si>
    <t>O=C(O)C(C)C1=CC=C(C(C2=CC=CS2)=O)C=C1</t>
  </si>
  <si>
    <t>DMSO : ≥ 100 mg/mL (384.16 mM)</t>
  </si>
  <si>
    <t>15058</t>
  </si>
  <si>
    <t>https://www.medchemexpress.com/Suprofen.html</t>
  </si>
  <si>
    <t>HY-B0176A</t>
  </si>
  <si>
    <t>Sertraline (hydrochloride)</t>
  </si>
  <si>
    <t>79559-97-0</t>
  </si>
  <si>
    <t>342.69</t>
  </si>
  <si>
    <t>Sertraline hydrochloride is an antidepressant of the selective serotonin reuptake inhibitor (SSRI) class. Sertraline hydrochloride is researched for a number of diseases, such as major depressive disorder and obsessive[1][2].</t>
  </si>
  <si>
    <t>C17H18Cl3N</t>
  </si>
  <si>
    <t>CN[C@H]1CC[C@@H](C2=CC=C(Cl)C(Cl)=C2)C3=C1C=CC=C3.Cl</t>
  </si>
  <si>
    <t>DMSO : 50 mg/mL (145.90 mM; Need ultrasonic)</t>
  </si>
  <si>
    <t>12221</t>
  </si>
  <si>
    <t>https://www.medchemexpress.com/sertraline-hydrochloride.html</t>
  </si>
  <si>
    <t>HY-14946</t>
  </si>
  <si>
    <t>Amifampridine</t>
  </si>
  <si>
    <t>3,4-Diaminopyridine</t>
  </si>
  <si>
    <t>54-96-6</t>
  </si>
  <si>
    <t>109.13</t>
  </si>
  <si>
    <t>Amifampridine (3,4-Diaminopyridine) is a drug, predominantly in the treatment of a number of rare muscle diseases.
Target: Others
Amifampridine is a drug, predominantly in the treatment of a number of rare muscle diseases. Amifampridine works by blocking potassium channel efflux in nerve terminals so that action potential duration is increased. Ca2+ channels can then be open for a longer time and allow greater acetylcholine release to stimulate muscle at the end plate. A 2005 systematic review from the Cochrane Collaboration found some data favouring its use in LEMS. Amifampridine is also used to treat many of the congenital myasthenic syndromes, particularly those with defects in choline acetyltransferase, downstream kinase 7, and those where any kind of defect causes "fast channel" behaviour of the acetylcholine receptor. From Wikipedia.</t>
  </si>
  <si>
    <t>C5H7N3</t>
  </si>
  <si>
    <t>NC1=C(N)C=CN=C1</t>
  </si>
  <si>
    <t>DMSO : ≥ 38 mg/mL (348.21 mM)</t>
  </si>
  <si>
    <t>14538</t>
  </si>
  <si>
    <t>https://www.medchemexpress.com/Amifampridine.html</t>
  </si>
  <si>
    <t>HY-108324</t>
  </si>
  <si>
    <t>(Z)-Thiothixene</t>
  </si>
  <si>
    <t>3313-26-6</t>
  </si>
  <si>
    <t>443.63</t>
  </si>
  <si>
    <t>(Z)-Thiothixene is an antagonist of serotonergic receptor extracted from patent US 20150141345 A1.</t>
  </si>
  <si>
    <t>C23H29N3O2S2</t>
  </si>
  <si>
    <t>O=S(C1=CC(/C2=C\CCN3CCN(C)CC3)=C(SC4=C2C=CC=C4)C=C1)(N(C)C)=O</t>
  </si>
  <si>
    <t>DMSO : 12.5 mg/mL (28.18 mM; Need ultrasonic)</t>
  </si>
  <si>
    <t>26909</t>
  </si>
  <si>
    <t>https://www.medchemexpress.com/_Z_-Thiothixene.html</t>
  </si>
  <si>
    <t>HY-N2553</t>
  </si>
  <si>
    <t>4-Deoxypyridoxine 5'-phosphate</t>
  </si>
  <si>
    <t>883-84-1</t>
  </si>
  <si>
    <t>233.16</t>
  </si>
  <si>
    <t>4-Deoxypyridoxine 5'-phosphate is a Pyridoxal 5'-phosphate analogue and a sphingosine 1-phosphate (S1P) inhibitor. 4-Deoxypyridoxine 5'-phosphate inhibits ornithine decarboxylase activity with a Ki of 60 μM. 4-Deoxypyridoxine 5'-phosphate is a competitive inhibitor of the activation of glutamate apodecarboxylase by Pyridoxal 5'-phosphate (Ki of 0.27 μM) and strongly inhibits glutamate-dependent labeling of glutamate decarboxylase[1][2][3].</t>
  </si>
  <si>
    <t>C8H12NO5P</t>
  </si>
  <si>
    <t>CC1=C(C(C)=NC=C1COP(O)(O)=O)O</t>
  </si>
  <si>
    <t>64070</t>
  </si>
  <si>
    <t>https://www.medchemexpress.com/4-deoxypyridoxine-5-phosphate.html</t>
  </si>
  <si>
    <t>HY-B0895</t>
  </si>
  <si>
    <t>Hydroxyzine (pamoate)</t>
  </si>
  <si>
    <t>10246-75-0</t>
  </si>
  <si>
    <t>763.27</t>
  </si>
  <si>
    <t>Pamoate</t>
  </si>
  <si>
    <t>Hydroxyzine pamoate is a histamine H1-receptor antagonist.
Target: Histamine H1-Receptor
Hydroxyzine inhibits carbachol (10 μM)-induced serotonin release by 34% at 10 μM, by 25% 1 μM and by 17% 0.1 μM in pretreated bladder slices for 60 min [1]. Hydroxyzine (0.1 mM) treatment inhibits the progression and severity of EAE by 50% and the extent of mast cell degranulation by 70% in Lewis rats with allergic encephalomyelitis (EAE) [2]. Hydroxyzine (500  M) significantly increases transport of etoposide to the serosal site in the jejunal everted sacs. Hydroxyzine significantly reduces the efflux and approximately 2.4 ug/mL of etoposide in the jejunum and ileum. Hydroxyzine (0.2 μg/mL) significantly enhances the efflux of RH123 to the lumen [3].
Hydroxyzine (500 μM) significantly decreases the steady-state etoposide concentration 2-fold, where the steady-state concentration reached about 0.055 μM/mL in Sprague-Dawley rats [3]. Hydroxyzine (12.5 mg/kg, 25 mg/kg and 50 mg/kg i.p.) shows little direct analgesic activity but markedly potentiates only the effect of morphine on the vocalization after-discharge which represents the affective component of pain in rats. Hydroxyzine (50 mg/kg i.p.) potentiates morphine on the tail-flick test, while Hydroxyzine (12.5 mg/kg i.p.) decreases morphine antinociception in rats [4].</t>
  </si>
  <si>
    <t>C44H43ClN2O8</t>
  </si>
  <si>
    <t>O=C(C1=C(O)C(CC2=C3C=CC=CC3=CC(C(O)=O)=C2O)=C4C=CC=CC4=C1)O.ClC5=CC=C(C(N6CCN(CCOCCO)CC6)C7=CC=CC=C7)C=C5</t>
  </si>
  <si>
    <t>DMSO : 250 mg/mL (327.54 mM; Need ultrasonic)</t>
  </si>
  <si>
    <t>64775</t>
  </si>
  <si>
    <t>https://www.medchemexpress.com/Hydroxyzine-pamoate.html</t>
  </si>
  <si>
    <t>HY-N0603</t>
  </si>
  <si>
    <t>20(S)-Ginsenoside Rg3</t>
  </si>
  <si>
    <t>20(S)-Propanaxadiol; S-ginsenoside Rg3</t>
  </si>
  <si>
    <t>14197-60-5</t>
  </si>
  <si>
    <t>785.01</t>
  </si>
  <si>
    <t>Amyloid-β; COX; Endogenous Metabolite; NF-κB; Potassium Channel; Sodium Channel</t>
  </si>
  <si>
    <t>20(S)-Ginsenoside Rg3 is the main component of Red ginseng. Ginsenoside Rg3 inhibits Na+ and hKv1.4 channel with IC50s of 32.2±4.5 and 32.6±2.2 μM, respectively. 20(S)-Ginsenoside Rg3 also inhibits Aβ levels, NF-κB activity, and COX-2 expression.</t>
  </si>
  <si>
    <t>C42H72O13</t>
  </si>
  <si>
    <t>O[C@@H]([C@@H]([C@@H](CO)O1)O)[C@@H](O[C@H]2[C@@H]([C@H]([C@@H]([C@@H](CO)O2)O)O)O)[C@@H]1O[C@H]3CC[C@]4(C)[C@@]5([H])C[C@@H](O)[C@]6([H])[C@@H](C(C)(O)CC/C=C(C)\C)CC[C@](C)6[C@@](C)5CCC4C3(C)C</t>
  </si>
  <si>
    <t>DMSO : ≥ 50 mg/mL (63.69 mM)</t>
  </si>
  <si>
    <t>22163</t>
  </si>
  <si>
    <t>https://www.medchemexpress.com/Ginsenoside-Rg3.html</t>
  </si>
  <si>
    <t>Immunology/Inflammation; Membrane Transporter/Ion Channel; Metabolic Enzyme/Protease; Neuronal Signaling; NF-κB</t>
  </si>
  <si>
    <t>HY-B1212</t>
  </si>
  <si>
    <t>Broxyquinoline</t>
  </si>
  <si>
    <t>Dibromohydroxyquinoline; 5,7-Dibromo-8-hydroxyquinoline</t>
  </si>
  <si>
    <t>521-74-4</t>
  </si>
  <si>
    <t>302.95</t>
  </si>
  <si>
    <t>Broxyquinoline is an antiprotozoal agent.</t>
  </si>
  <si>
    <t>C9H5Br2NO</t>
  </si>
  <si>
    <t>OC1=C2N=CC=CC2=C(Br)C=C1Br</t>
  </si>
  <si>
    <t>H2O : &lt; 0.1 mg/mL (insoluble); DMSO : 33.33 mg/mL (110.02 mM; Need ultrasonic)</t>
  </si>
  <si>
    <t>17628</t>
  </si>
  <si>
    <t>https://www.medchemexpress.com/Broxyquinoline.html</t>
  </si>
  <si>
    <t>HY-A0057A</t>
  </si>
  <si>
    <t>Gabapentin (hydrochloride)</t>
  </si>
  <si>
    <t>60142-95-2</t>
  </si>
  <si>
    <t>207.70</t>
  </si>
  <si>
    <t xml:space="preserve">Gabapentin (Neurontin) is a pharmaceutical drug, specifically a GABA analog. It was originally developed to treat epilepsy, and currently is also used to relieve neuropathic pain.
IC50 Value: 140 nM (α2δ subunit of calcium channel) [1]
Target: Calcium Channel
in vitro: Gabapentin, baclofen and CGP 44532 all reduced the electrically stimulated release of [3H]glutamic acid (IC50=20 microM, 0.8 microM and 2 microM, respectively). Gabapentin was without effect on the release of [3H]GABA, whilst baclofen (IC50=8 microM) and CGP 44532 (IC50=1 microM) inhibited [3H]GABA release [2]. A large inhibition of calcium currents by gabapentin was observed in pyramidal neocortical cells (up to 34%). Significantly, the gabapentin-mediated inhibition of calcium currents saturated at particularly low concentrations (around 10 microM), at least in neocortical neurons (IC50 about 4 microM) [3].
in vivo:  Gabapentin produced an anti-allodynic effect over the 7-day period, reducing the expression of pro-inflammatory cytokines but increasing the expression of IL-10 (TNF-α, 316.0 ± 69.7 pg/mL vs 88.8 ± 24.4 pg/mL; IL-1β, 1,212.9 ± 104.5 vs 577.4 ± 97.1 pg/mL; IL-6, 254.0 ± 64.8 pg/mL vs 125.5 ± 44.1 pg/mL; IL-10, 532.1 ± 78.7 pg/mL vs 918.9 ± 63.1 pg/mL). The suppressive effect of gabapentin on pro-inflammatory cytokine expression was partially blocked by the anti-IL-10 antibody [4].
Toxicity:  No new safety signals or adverse event trends relating to GEn exposure were identified [5].
Clinical trial: N/A
</t>
  </si>
  <si>
    <t>C9H18ClNO2</t>
  </si>
  <si>
    <t>O=C(O)CC1(CN)CCCCC1.[H]Cl</t>
  </si>
  <si>
    <t>H2O : 50 mg/mL (240.73 mM; Need ultrasonic)</t>
  </si>
  <si>
    <t>09484</t>
  </si>
  <si>
    <t>https://www.medchemexpress.com/Gabapentin-hydrochloride.html</t>
  </si>
  <si>
    <t>HY-B0810A</t>
  </si>
  <si>
    <t>Pivmecillinam (hydrochloride)</t>
  </si>
  <si>
    <t>FL-1039 hydrochloride</t>
  </si>
  <si>
    <t>32887-03-9</t>
  </si>
  <si>
    <t>476.03</t>
  </si>
  <si>
    <t>Pivmecillinam hydrochloride (FL-1039 hydrochloride) is an orally active prodrug of mecillinam, an extended-spectrum penicillin antibiotic.</t>
  </si>
  <si>
    <t>C21H34ClN3O5S</t>
  </si>
  <si>
    <t>O=C([C@@H](C(C)(C)S[C@]1([H])[C@@H]2/N=C/N3CCCCCC3)N1C2=O)OCOC(C(C)(C)C)=O.[H]Cl</t>
  </si>
  <si>
    <t>DMSO : ≥ 34 mg/mL (71.42 mM)</t>
  </si>
  <si>
    <t>15965</t>
  </si>
  <si>
    <t>https://www.medchemexpress.com/Pivmecillinam-hydrochloride.html</t>
  </si>
  <si>
    <t>HY-A0005</t>
  </si>
  <si>
    <t>Clofarabine</t>
  </si>
  <si>
    <t>123318-82-1</t>
  </si>
  <si>
    <t>303.68</t>
  </si>
  <si>
    <t>Apoptosis; Autophagy; Nucleoside Antimetabolite/Analog</t>
  </si>
  <si>
    <t xml:space="preserve">Clofarabine(Clolar; Clofarex) inhibits the enzymatic activities of ribonucleotide reductase (IC50 = 65 nM) and DNA polymerase.
IC50 Value: 65 nM
Target: 
in vitro: Clofarabine is a second generation purine nucleoside analog with antineoplastic activity. It is phosphorylated intracellularly, which inhibits the enzymatic activities of ribonucleotide reductase (IC50 = 65 nM) and DNA polymerase, resulting in inhibition of DNA repair and synthesis of DNA and RNA. This nucleoside analog also disrupts mitochondrial function and membrane integrity, resulting in the release of pre-apoptotic factors, including cytochrome C and apoptotic-inducing factor, which activate apoptosis.
in vivo: Clofarabine is used for treating relapsed or refractory acute lymphoblastic leukaemia (ALL) in children, after at least two other types of treatment have failed.
</t>
  </si>
  <si>
    <t>C10H11ClFN5O3</t>
  </si>
  <si>
    <t>F[C@H]([C@H](N1C2=C(C(N)=NC(Cl)=N2)N=C1)O[C@@H]3CO)[C@@H]3O</t>
  </si>
  <si>
    <t>DMSO : ≥ 50 mg/mL (164.65 mM)</t>
  </si>
  <si>
    <t>11534</t>
  </si>
  <si>
    <t>https://www.medchemexpress.com/clofarabine.html</t>
  </si>
  <si>
    <t>HY-N0212</t>
  </si>
  <si>
    <t>Peimine</t>
  </si>
  <si>
    <t>Verticine; Dihydroisoimperialine</t>
  </si>
  <si>
    <t>23496-41-5</t>
  </si>
  <si>
    <t>431.65</t>
  </si>
  <si>
    <t>Peimine(Dihydroisoimperialine; Verticine) is a natural compound with good anti-inflammatory effects in vivo.
IC50 value:
Target:
Peimine (0-25 mg/L) significantly inhibited tumor necrosis factor (TNF)-α, interleukin (IL)-6, IL-1β, and increased IL-10 production. Furthermore, peimine significantly inhibited the phosphorylation of p38, ERK and c-jun N-terminal kinase (JNK) as well as decreased p65 and IκB.</t>
  </si>
  <si>
    <t>C27H45NO3</t>
  </si>
  <si>
    <t>[H][C@]12[C@]3([H])C[C@H](O)[C@@]4([H])C[C@@H](O)CC[C@]4(C)[C@@]3([H])C[C@]([H])1[C@]5([H])CN6C[C@@H](C)CC[C@]([H])6[C@@](C)(O)[C@]([H])5CC2</t>
  </si>
  <si>
    <t>H2O : &lt; 0.1 mg/mL (insoluble); DMSO : 50 mg/mL (115.83 mM; Need ultrasonic)</t>
  </si>
  <si>
    <t>21662</t>
  </si>
  <si>
    <t>https://www.medchemexpress.com/Peimine.html</t>
  </si>
  <si>
    <t>HY-14648</t>
  </si>
  <si>
    <t>Dexamethasone</t>
  </si>
  <si>
    <t>Hexadecadrol; Prednisolone F</t>
  </si>
  <si>
    <t>50-02-2</t>
  </si>
  <si>
    <t>392.46</t>
  </si>
  <si>
    <t>Antibiotic; Autophagy; Bacterial; Complement System; Glucocorticoid Receptor; Mitophagy; SARS-CoV</t>
  </si>
  <si>
    <t>Dexamethasone (Hexadecadrol) is a glucocorticoid receptor agonist. Dexamethasone also significantly decreases CD11b, CD18, and CD62L expression on neutrophils, and CD11b and CD18 expression on monocytes. Dexamethasone is highly effective in the control of COVID-19 infection. Dexamethasone inhibits production of exosomes containing inflammatory microRNA-155 in lipopolysaccharide-induced macrophage inflammatory responses.</t>
  </si>
  <si>
    <t>C22H29FO5</t>
  </si>
  <si>
    <t>O=C1C=C[C@@]2(C)C(CC[C@]3([H])[C@]2(F)[C@@H](O)C[C@@]4(C)[C@@]3([H])C[C@@H](C)[C@@]4(C(CO)=O)O)=C1</t>
  </si>
  <si>
    <t>Ethanol : 8.33 mg/mL (21.23 mM; Need ultrasonic); DMSO : ≥ 56 mg/mL (142.69 mM);  H2O : ≥ 1 mg/mL (2.55 mM)</t>
  </si>
  <si>
    <t>45270</t>
  </si>
  <si>
    <t>https://www.medchemexpress.com/Dexamethasone.html</t>
  </si>
  <si>
    <t>Anti-infection; Autophagy; GPCR/G Protein; Immunology/Inflammation</t>
  </si>
  <si>
    <t>Cancer; Infection; Endocrinology; Inflammation/Immunology</t>
  </si>
  <si>
    <t>HY-13573</t>
  </si>
  <si>
    <t>Biapenem</t>
  </si>
  <si>
    <t>CLI 86815; L 627; LJC 10627</t>
  </si>
  <si>
    <t>120410-24-4</t>
  </si>
  <si>
    <t>350.39</t>
  </si>
  <si>
    <t>Biapenem (CLI 86815; L 627; LJC 10627) a parenteral carbapenem antibacterial agent with a broad spectrum.</t>
  </si>
  <si>
    <t>C15H18N4O4S</t>
  </si>
  <si>
    <t>O=C1N2C(C([O-])=O)=C(SC(C3)CN4[N+]3=CN=C4)[C@H](C)[C@]2([H])[C@@]1([H])[C@H](O)C</t>
  </si>
  <si>
    <t>H2O : 10 mg/mL (28.54 mM; Need ultrasonic)</t>
  </si>
  <si>
    <t>13320</t>
  </si>
  <si>
    <t>https://www.medchemexpress.com/biapenem.html</t>
  </si>
  <si>
    <t>HY-B1894A</t>
  </si>
  <si>
    <t>Cefetamet pivoxil (hydrochloride)</t>
  </si>
  <si>
    <t>Ro 15-8075</t>
  </si>
  <si>
    <t>111696-23-2</t>
  </si>
  <si>
    <t>548.03</t>
  </si>
  <si>
    <t>Cefetamet pivoxil hydrochloride is an oral third generation cephalosporin antibiotic.</t>
  </si>
  <si>
    <t>C20H26ClN5O7S2</t>
  </si>
  <si>
    <t>O=C(C(N12)=C(C)CS[C@]2([H])[C@H](NC(/C(C3=CSC(N)=N3)=N\OC)=O)C1=O)OCOC(C(C)(C)C)=O.[H]Cl</t>
  </si>
  <si>
    <t>H2O : &lt; 0.1 mg/mL (insoluble); DMSO : ≥ 100 mg/mL (182.47 mM)</t>
  </si>
  <si>
    <t>18780</t>
  </si>
  <si>
    <t>https://www.medchemexpress.com/Cefetamet-pivoxil-hydrochloride.html</t>
  </si>
  <si>
    <t>HY-B1418</t>
  </si>
  <si>
    <t>Tazobactam</t>
  </si>
  <si>
    <t>CL-298741; YTR-830H</t>
  </si>
  <si>
    <t>89786-04-9</t>
  </si>
  <si>
    <t>300.29</t>
  </si>
  <si>
    <t>Tazobactam is a beta Lactamase Inhibitor with antibacterial activity
Target: Antibacterial
Tazobactam is a pharmaceutical drug that inhibits the action of bacterial β-lactamases, especially those belonging to the SHV-1 and TEM groups. It is commonly used as its sodium salt, Tazobactam sodium.Tazobactam is combined with the extended spectrum β-lactam antibiotic piperacillin in the drug piperacillin/Tazobactam, one of the preferred antibiotic treatments for nosocomial pneumonia caused by Pseudomonas aeruginosa. Tazobactam broadens the spectrum of piperacillin by making it effective against organisms that express β-lactamase and would normally degrade piperacillin. Tazobactam is derived from the penicillin nucleus and is a penicillinic acid sulfone.</t>
  </si>
  <si>
    <t>C10H12N4O5S</t>
  </si>
  <si>
    <t>O=C([C@@H]([C@@](CN1N=NC=C1)(C)S([C@]2([H])C3)(=O)=O)N2C3=O)O</t>
  </si>
  <si>
    <t>DMSO : 50 mg/mL (166.51 mM; Need ultrasonic); H2O : &lt; 0.1 mg/mL (insoluble)</t>
  </si>
  <si>
    <t>19620</t>
  </si>
  <si>
    <t>https://www.medchemexpress.com/Tazobactam.html</t>
  </si>
  <si>
    <t>HY-107801</t>
  </si>
  <si>
    <t>Inosine pranobex</t>
  </si>
  <si>
    <t>Imunovir; Delimmun; Groprinosin;</t>
  </si>
  <si>
    <t>36703-88-5</t>
  </si>
  <si>
    <t>1115.23</t>
  </si>
  <si>
    <t>Inosine pranobex is a potent, broad-spectrum antiviral compound for HIV infection. Inosine pranobex is an immunopotentiator[1].</t>
  </si>
  <si>
    <t>C52H78N10O17</t>
  </si>
  <si>
    <t>CC(NC1=CC=C(C(O)=O)C=C1)=O.CC(NC2=CC=C(C(O)=O)C=C2)=O.CC(O)CN(C)C.O[C@H]3[C@@H](O[C@H](CO)[C@H]3O)N4C5=C(C(N=CN5)=O)N=C4.CC(O)CN(C)C.CC(O)CN(C)C.CC(NC6=CC=C(C(O)=O)C=C6)=O</t>
  </si>
  <si>
    <t>DMSO : 62.5 mg/mL (56.04 mM; Need ultrasonic)</t>
  </si>
  <si>
    <t>44019</t>
  </si>
  <si>
    <t>https://www.medchemexpress.com/inosine-pranobex.html</t>
  </si>
  <si>
    <t>HY-14434</t>
  </si>
  <si>
    <t>Asunaprevir</t>
  </si>
  <si>
    <t>BMS-650032</t>
  </si>
  <si>
    <t>630420-16-5</t>
  </si>
  <si>
    <t>748.29</t>
  </si>
  <si>
    <t>Asunaprevir (BMS-650032) is a potent and orally bioavailable hepatitis C virus (HCV) NS3 protease inhibitor, with IC50 of 0.2 nM-3.5 nM[1].</t>
  </si>
  <si>
    <t>C35H46ClN5O9S</t>
  </si>
  <si>
    <t>ClC1=CC=C2C(C(O[C@H]3CN(C([C@@H](NC(OC(C)(C)C)=O)C(C)(C)C)=O)[C@H](C(N[C@@]4(C(NS(C5CC5)(=O)=O)=O)[C@H](C=C)C4)=O)C3)=NC=C2OC)=C1</t>
  </si>
  <si>
    <t>DMSO : ≥ 100 mg/mL (133.64 mM)</t>
  </si>
  <si>
    <t>51625</t>
  </si>
  <si>
    <t>https://www.medchemexpress.com/Asunaprevir.html</t>
  </si>
  <si>
    <t>HY-B1057</t>
  </si>
  <si>
    <t>Nefopam (hydrochloride)</t>
  </si>
  <si>
    <t>Fenazoxine hydrochloride</t>
  </si>
  <si>
    <t>23327-57-3</t>
  </si>
  <si>
    <t>289.80</t>
  </si>
  <si>
    <t>β-catenin</t>
  </si>
  <si>
    <t>Nefopam hydrochloride (Fenazoxine hydrochloride) is a centrally-acting but non-opioid analgesic drug, for the relief of moderate to severe pain. Nefopam hydrochloride targets β-catenin protein level in mesenchymal cells in-vitro and in-vivo[1][2].</t>
  </si>
  <si>
    <t>C17H20ClNO</t>
  </si>
  <si>
    <t>CN1CCOC(C2=CC=CC=C2)C3=CC=CC=C3C1.[H]Cl</t>
  </si>
  <si>
    <t>H2O : 12.5 mg/mL (43.13 mM; Need ultrasonic); DMSO : 12.5 mg/mL (43.13 mM; Need ultrasonic)</t>
  </si>
  <si>
    <t>17396</t>
  </si>
  <si>
    <t>https://www.medchemexpress.com/Nefopam-hydrochloride.html</t>
  </si>
  <si>
    <t>HY-12720A</t>
  </si>
  <si>
    <t>Apraclonidine (hydrochloride)</t>
  </si>
  <si>
    <t>ALO 2145</t>
  </si>
  <si>
    <t>73218-79-8</t>
  </si>
  <si>
    <t>281.57</t>
  </si>
  <si>
    <t>Apraclonidine hydrochloride (ALO 2145), a selective α2 and weak α1 receptor agonist activity, effectively lowers intraocular pressure (IOP) in human eyes. Apraclonidine hydrochloride is a topical ophthalmic solution and has the ability to elevate the eye lid[1][2].</t>
  </si>
  <si>
    <t>C9H11Cl3N4</t>
  </si>
  <si>
    <t>NC1=CC(Cl)=C(NC2=NCCN2)C(Cl)=C1.[H]Cl</t>
  </si>
  <si>
    <t>DMSO : 125 mg/mL (443.94 mM; Need ultrasonic)</t>
  </si>
  <si>
    <t>64012</t>
  </si>
  <si>
    <t>https://www.medchemexpress.com/apraclonidine-hydrochloride.html</t>
  </si>
  <si>
    <t>HY-21268</t>
  </si>
  <si>
    <t>Methyl linolenate</t>
  </si>
  <si>
    <t>Linolenic acid methyl ester</t>
  </si>
  <si>
    <t>301-00-8</t>
  </si>
  <si>
    <t>292.46</t>
  </si>
  <si>
    <t>Methyl linolenate is a polyunsaturated fattly acid (PUFA). It is used in studies on the mechanisms and prevention of oxidation/peroxidation of unsaturated fatty acids. [1][2] The IC50 is 60 uM. [3]</t>
  </si>
  <si>
    <t>C19H32O2</t>
  </si>
  <si>
    <t>CC/C=C\C/C=C\C/C=C\CCCCCCCC(OC)=O</t>
  </si>
  <si>
    <t>DMSO : 50 mg/mL (170.96 mM; Need ultrasonic); H2O : &lt; 0.1 mg/mL (insoluble)</t>
  </si>
  <si>
    <t>20250</t>
  </si>
  <si>
    <t>https://www.medchemexpress.com/Methyl-linolenate.html</t>
  </si>
  <si>
    <t>HY-B0305A</t>
  </si>
  <si>
    <t>Roxatidine (Acetate Hydrochloride)</t>
  </si>
  <si>
    <t>HOE 760</t>
  </si>
  <si>
    <t>93793-83-0</t>
  </si>
  <si>
    <t>384.90</t>
  </si>
  <si>
    <t>Roxatidine Acetate Hydrochloride is a specific and competitive histamin H2 receptor antagonist.
Target: Histamin H2 Receptor
Roxatidine Acetate Hydrochloride is a histamine H2-receptor antagonist which, after almost complete oral absorption (greater than 95%), is rapidly converted to its active metabolite, roxatidine, by esterases in the small intestine, plasma and liver. Roxatidine Acetate Hydrochloride is a potent inhibitor of basal and stimulated gastric acid secretion in animals and humans and, like most other H2-receptor antagonists, has no anti-androgenic effects and does not interfere with the hepatic metabolism of other drugs [1, 2].</t>
  </si>
  <si>
    <t>C19H29ClN2O4</t>
  </si>
  <si>
    <t>O=C(NCCCOC1=CC=CC(CN2CCCCC2)=C1)COC(C)=O.Cl</t>
  </si>
  <si>
    <t>DMSO : 50 mg/mL (129.90 mM; Need ultrasonic); H2O : ≥ 50 mg/mL (129.90 mM)</t>
  </si>
  <si>
    <t>16016</t>
  </si>
  <si>
    <t>https://www.medchemexpress.com/Roxatidine-Acetate-Hydrochloride.html</t>
  </si>
  <si>
    <t>HY-10181A</t>
  </si>
  <si>
    <t>Dasatinib (hydrochloride)</t>
  </si>
  <si>
    <t>BMS-354825 (hydrochloride)</t>
  </si>
  <si>
    <t>854001-07-3</t>
  </si>
  <si>
    <t>524.47</t>
  </si>
  <si>
    <t>Apoptosis; Autophagy; Bcr-Abl; Src</t>
  </si>
  <si>
    <t>Dasatinib hydrochloride (BMS-354825 hydrochloride) is a highly potent, ATP competitive, orally active dual Src/Bcr-Abl inhibitor, with Ki values of 16 pM and 30 pM for Src and Bcr-Abl, respectively. Dasatinib hydrochloride has potent antitumor activity[1].</t>
  </si>
  <si>
    <t>C22H27Cl2N7O2S</t>
  </si>
  <si>
    <t>O=C(C1=CN=C(S1)NC2=NC(C)=NC(N3CCN(CC3)CCO)=C2)NC4=C(C=CC=C4Cl)C.[H]Cl</t>
  </si>
  <si>
    <t>DMSO : 15 mg/mL (28.60 mM; Need ultrasonic and warming); H2O : 10 mg/mL (19.07 mM; Need ultrasonic)</t>
  </si>
  <si>
    <t>49542</t>
  </si>
  <si>
    <t>https://www.medchemexpress.com/Dasatinib-hydrochloride.html</t>
  </si>
  <si>
    <t>Apoptosis; Autophagy; Protein Tyrosine Kinase/RTK</t>
  </si>
  <si>
    <t>HY-10586</t>
  </si>
  <si>
    <t>5-Azacytidine</t>
  </si>
  <si>
    <t>Azacitidine; 5-AzaC; Ladakamycin</t>
  </si>
  <si>
    <t>320-67-2</t>
  </si>
  <si>
    <t>Antibiotic; Autophagy; Bacterial; DNA Methyltransferase; Nucleoside Antimetabolite/Analog</t>
  </si>
  <si>
    <t>5-Azacytidine (Azacitidine; 5-AzaC; Ladakamycin) is a nucleoside analogue of cytidine that specifically inhibits DNA methylation. 5-Azacytidine is incorporated into DNA to covalently trap DNA methyltransferases and contributes to reverse epigenetic changes[1][2]. 5-Azacytidine induces cell autophagy[4].</t>
  </si>
  <si>
    <t>C8H12N4O5</t>
  </si>
  <si>
    <t>OC[C@H]1O[C@@H](N2C(N=C(N)N=C2)=O)[C@H](O)[C@@H]1O</t>
  </si>
  <si>
    <t>DMSO : ≥ 31 mg/mL (126.95 mM); H2O : 33.33 mg/mL (136.49 mM; Need ultrasonic)</t>
  </si>
  <si>
    <t>28452</t>
  </si>
  <si>
    <t>https://www.medchemexpress.com/5-Azacytidine.html</t>
  </si>
  <si>
    <t>Anti-infection; Autophagy; Cell Cycle/DNA Damage; Epigenetics</t>
  </si>
  <si>
    <t>HY-B1621A</t>
  </si>
  <si>
    <t>Cyclopentolate (hydrochloride)</t>
  </si>
  <si>
    <t>DL-Cyclopentolate (hydrochloride)</t>
  </si>
  <si>
    <t>5870-29-1</t>
  </si>
  <si>
    <t>Cyclopentolate (DL-Cyclopentolate) hydrochloride is an Atropine-like muscarinic receptors antagonist with a pKB value of 7.8 (on the circular ciliary muscle). Cyclopentolate hydrochloride is an anti-muscarinic agent commonly used in the ophthalmologic practice[1][2].</t>
  </si>
  <si>
    <t>O=C(OCCN(C)C)C(C1(O)CCCC1)C2=CC=CC=C2.[H]Cl</t>
  </si>
  <si>
    <t>DMSO : 250 mg/mL (762.54 mM; Need ultrasonic)</t>
  </si>
  <si>
    <t>64270</t>
  </si>
  <si>
    <t>https://www.medchemexpress.com/cyclopentolate-hydrochloride.html</t>
  </si>
  <si>
    <t>HY-19424</t>
  </si>
  <si>
    <t>Hemin</t>
  </si>
  <si>
    <t>Hemin chloride</t>
  </si>
  <si>
    <t>16009-13-5</t>
  </si>
  <si>
    <t>651.94</t>
  </si>
  <si>
    <t>Autophagy; Ferroptosis; Mitophagy</t>
  </si>
  <si>
    <t>Hemin is an iron-containing porphyrin. Hemin is an Heme oxygenase (HO)-1 inducer.</t>
  </si>
  <si>
    <t>C34H32ClFeN4O4</t>
  </si>
  <si>
    <t>[Cl-][Fe+3]123[N-]4C5=C(CCC([O-])=O)C(C)=C4C=C(C(C=C)=C6C)[N]1=C6C=C(C(C=C)=C7C)[N-]2C7=CC(C(C)=C8CCC([O-])=O)=[N]3C8=C5.[H+].[H+]</t>
  </si>
  <si>
    <t>DMSO : 17.33 mg/mL (26.58 mM; Need ultrasonic); NH4OH : 2.5 mg/mL (3.83 mM; ultrasonic and adjust pH to 11 with H2O); H2O : &lt; 0.1 mg/mL (insoluble)</t>
  </si>
  <si>
    <t>31350</t>
  </si>
  <si>
    <t>https://www.medchemexpress.com/Hemin.html</t>
  </si>
  <si>
    <t>Apoptosis; Autophagy</t>
  </si>
  <si>
    <t>HY-14894</t>
  </si>
  <si>
    <t>Ipragliflozin</t>
  </si>
  <si>
    <t>ASP1941</t>
  </si>
  <si>
    <t>761423-87-4</t>
  </si>
  <si>
    <t>404.45</t>
  </si>
  <si>
    <t>SGLT</t>
  </si>
  <si>
    <t>Ipragliflozin (ASP1941) is a highly potent and selective SGLT2 inhibitor with IC50 of 2.8 nM; little and NO potency for SGLT1/3/4/5/6.
IC50 value: 2.8 nM [1][2]
Target: SGLT2
in vitro: Ipragliflozin potently and selectively inhibited human, rat, and mouse SGLT2 at nanomolar ranges and exhibited stability against intestinal glucosidases [3].
in vivo: Ipragliflozin showed good pharmacokinetic properties following oral dosing, and dose-dependently increased urinary glucose excretion, which lasted for over 12 h in normal mice [3]. Oral administration of ipragliflozin increased urinary glucose excretion in a dose-dependent manner, an effect which was significant at doses of 0.3 mg/kg or higher and lasted over 12 h [4]. Single administration of ipragliflozin dose-dependently increased urinary glucose excretion, reduced blood glucose and plasma insulin levels, and improved glucose intolerance [5].</t>
  </si>
  <si>
    <t>C21H21FO5S</t>
  </si>
  <si>
    <t>FC1=CC=C([C@H]2[C@H](O)[C@@H](O)[C@H](O)[C@@H](CO)O2)C=C1CC3=CC(C=CC=C4)=C4S3</t>
  </si>
  <si>
    <t>H2O : &lt; 0.1 mg/mL (insoluble); DMSO : ≥ 100 mg/mL (247.25 mM)</t>
  </si>
  <si>
    <t>12161</t>
  </si>
  <si>
    <t>https://www.medchemexpress.com/ipragliflozin.html</t>
  </si>
  <si>
    <t>HY-13750</t>
  </si>
  <si>
    <t>Ebselen</t>
  </si>
  <si>
    <t>SPI-1005; PZ-51; CCG-39161</t>
  </si>
  <si>
    <t>60940-34-3</t>
  </si>
  <si>
    <t>274.18</t>
  </si>
  <si>
    <t>Calcium Channel; HIV; Phosphatase; Virus Protease</t>
  </si>
  <si>
    <t>Ebselen (SPI-1005), a glutathione peroxidase mimetic, is a potent voltage-dependent calcium channel (VDCC) blocker[1][2]. Ebselen potently inhibits Mpro (IC50=0.67 μM) and COVID-19 virus (EC50=4.67 μM)[3].Ebselen is an inhibitor of HIV-1 capsid CTD dimerization. Ebselen, an organoselenium compound, can permeate the blood-brain barrier and has anti-inflammatory, antioxidant and anticancer activity[4][5].</t>
  </si>
  <si>
    <t>C13H9NOSe</t>
  </si>
  <si>
    <t>O=C1N(C2=CC=CC=C2)[Se]C3=C1C=CC=C3</t>
  </si>
  <si>
    <t>H2O : &lt; 0.1 mg/mL (insoluble); DMSO : 50 mg/mL (182.36 mM; Need ultrasonic)</t>
  </si>
  <si>
    <t>24065</t>
  </si>
  <si>
    <t>https://www.medchemexpress.com/Ebselen.html</t>
  </si>
  <si>
    <t>Cancer; Infection; Inflammation/Immunology; Neurological Disease</t>
  </si>
  <si>
    <t>HY-100441</t>
  </si>
  <si>
    <t>Treprostinil</t>
  </si>
  <si>
    <t>LRX-15</t>
  </si>
  <si>
    <t>81846-19-7</t>
  </si>
  <si>
    <t>390.51</t>
  </si>
  <si>
    <t>Treprostinil (LRX-15) is a potent DP1 and EP2 agonist with EC50 values of 0.6±0.1 and 6.2±1.2 nM, respectively.</t>
  </si>
  <si>
    <t>C23H34O5</t>
  </si>
  <si>
    <t>OC(COC1=CC=CC2=C1C[C@](C[C@@H](O)[C@@H]3CC[C@@H](O)CCCCC)([H])[C@]3([H])C2)=O</t>
  </si>
  <si>
    <t>DMSO : ≥ 125 mg/mL (320.09 mM)</t>
  </si>
  <si>
    <t>64030</t>
  </si>
  <si>
    <t>https://www.medchemexpress.com/Treprostinil.html</t>
  </si>
  <si>
    <t>HY-B1902</t>
  </si>
  <si>
    <t>Diaveridine</t>
  </si>
  <si>
    <t>EGIS-5645</t>
  </si>
  <si>
    <t>5355-16-8</t>
  </si>
  <si>
    <t>260.29</t>
  </si>
  <si>
    <t>Antifolate; Bacterial</t>
  </si>
  <si>
    <t>Diaveridine (EGIS-5645) is a dihydrofolate reductase (DHFR) inhibitor with a Ki of 11.5 nM for the wild type DHFR and also an antibacterial agent.</t>
  </si>
  <si>
    <t>C13H16N4O2</t>
  </si>
  <si>
    <t>NC1=NC=C(CC2=CC=C(OC)C(OC)=C2)C(N)=N1</t>
  </si>
  <si>
    <t>DMSO : 32 mg/mL (122.94 mM; Need ultrasonic)</t>
  </si>
  <si>
    <t>27715</t>
  </si>
  <si>
    <t>https://www.medchemexpress.com/Diaveridine.html</t>
  </si>
  <si>
    <t>HY-N1446</t>
  </si>
  <si>
    <t>Oleic acid</t>
  </si>
  <si>
    <t>9-cis-Octadecenoic acid; 9Z-Octadecenoic acid</t>
  </si>
  <si>
    <t>112-80-1</t>
  </si>
  <si>
    <t>282.46</t>
  </si>
  <si>
    <t>Apoptosis; Endogenous Metabolite; Na+/K+ ATPase</t>
  </si>
  <si>
    <t>Oleic acid is an abundant monounsaturated fatty acid[1]. Oleic acid is a Na+/K+ ATPase activator[2].</t>
  </si>
  <si>
    <t>C18H34O2</t>
  </si>
  <si>
    <t>CCCCCCCC/C=C\CCCCCCCC(O)=O</t>
  </si>
  <si>
    <t>DMSO : ≥ 62.5 mg/mL (221.27 mM)</t>
  </si>
  <si>
    <t>33633</t>
  </si>
  <si>
    <t>https://www.medchemexpress.com/Oleic_acid.html</t>
  </si>
  <si>
    <t>Apoptosis; Membrane Transporter/Ion Channel; Metabolic Enzyme/Protease</t>
  </si>
  <si>
    <t>HY-N0139</t>
  </si>
  <si>
    <t>Troxerutin</t>
  </si>
  <si>
    <t>Trihydroxyethylrutin</t>
  </si>
  <si>
    <t>7085-55-4</t>
  </si>
  <si>
    <t>742.68</t>
  </si>
  <si>
    <t>NOD-like Receptor (NLR)</t>
  </si>
  <si>
    <t>Troxerutin, also known as vitamin P4, is a tri-hydroxyethylated derivative of natural bioflavonoid rutins which can inhibit the production of reactive oxygen species (ROS) and depress ER stress-mediated NOD activation.</t>
  </si>
  <si>
    <t>C33H42O19</t>
  </si>
  <si>
    <t>O=C1C(O[C@H]2[C@@H]([C@H]([C@@H]([C@@H](CO[C@H]3[C@@H]([C@@H]([C@H]([C@H](C)O3)O)O)O)O2)O)O)O)=C(C4=CC=C(OCCO)C(OCCO)=C4)OC5=CC(OCCO)=CC(O)=C15</t>
  </si>
  <si>
    <t>DMSO : 100 mg/mL (134.65 mM; Need ultrasonic and warming)</t>
  </si>
  <si>
    <t>27664</t>
  </si>
  <si>
    <t>https://www.medchemexpress.com/Troxerutin.html</t>
  </si>
  <si>
    <t>Cancer; Metabolic Disease; Inflammation/Immunology; Neurological Disease</t>
  </si>
  <si>
    <t>HY-B1210</t>
  </si>
  <si>
    <t>Pipemidic acid</t>
  </si>
  <si>
    <t>51940-44-4</t>
  </si>
  <si>
    <t>303.32</t>
  </si>
  <si>
    <t>Pipemidic acid, a derivative of Piromidic acid, is an antibacterial agent. Pipemidic acid is active against gram-negative bacteria including Pseudomonas aeruginosa as well as some gram-positive bacteria. Pipemidic acid can be used for the research of intestinal, urinary, and biliary tract infections[1].</t>
  </si>
  <si>
    <t>C14H17N5O3</t>
  </si>
  <si>
    <t>O=C(C1=CN(CC)C2=NC(N3CCNCC3)=NC=C2C1=O)O</t>
  </si>
  <si>
    <t>DMSO : 5 mg/mL (16.48 mM; Need ultrasonic)</t>
  </si>
  <si>
    <t>18945</t>
  </si>
  <si>
    <t>https://www.medchemexpress.com/Pipemidic-acid.html</t>
  </si>
  <si>
    <t>HY-B1198</t>
  </si>
  <si>
    <t>Piperonyl butoxide</t>
  </si>
  <si>
    <t>ENT-14250</t>
  </si>
  <si>
    <t>51-03-6</t>
  </si>
  <si>
    <t>338.44</t>
  </si>
  <si>
    <t>Piperonyl butoxide is a semisynthetic derivative of safrole，used as a component of pesticide formulations. It is a synergist, despite having no pesticidal activity of its own, it enhances the potency of certain pesticides such as Carbamates, Pyrethrins, Pyrethroids, and Rotenone.</t>
  </si>
  <si>
    <t>C19H30O5</t>
  </si>
  <si>
    <t>CCCC1=C(COCCOCCOCCCC)C=C2OCOC2=C1</t>
  </si>
  <si>
    <t>H2O : &lt; 0.1 mg/mL (insoluble); Ethanol : 100 mg/mL (295.47 mM; Need ultrasonic); DMSO : 100 mg/mL (295.47 mM; Need ultrasonic)</t>
  </si>
  <si>
    <t>38710</t>
  </si>
  <si>
    <t>https://www.medchemexpress.com/Piperonyl-butoxide.html</t>
  </si>
  <si>
    <t>HY-12705A</t>
  </si>
  <si>
    <t>Bromocriptine (mesylate)</t>
  </si>
  <si>
    <t>CB-154</t>
  </si>
  <si>
    <t>22260-51-1</t>
  </si>
  <si>
    <t>750.70</t>
  </si>
  <si>
    <t>Autophagy; Dopamine Receptor</t>
  </si>
  <si>
    <t>Bromocriptine mesylate is a potent dopamine D2/D3 receptor agonist, which binds D2 dopamine receptor with pKi of 8.05±0.2.</t>
  </si>
  <si>
    <t>C33H44BrN5O8S</t>
  </si>
  <si>
    <t>[H][C@@]12CC3=C(Br)NC4=CC=CC(C1=C[C@@H](C(N[C@@]5(C(C)C)C(N6[C@@H](CC(C)C)C(N7CCC[C@]7([C@]6(O)O5)[H])=O)=O)=O)CN2C)=C43.OS(=O)(C)=O</t>
  </si>
  <si>
    <t>H2O : 1.1 mg/mL (1.47 mM; ultrasonic and adjust pH to 3 with HCl); DMSO : 75 mg/mL (99.91 mM; Need ultrasonic)</t>
  </si>
  <si>
    <t>56920</t>
  </si>
  <si>
    <t>https://www.medchemexpress.com/Bromocriptine-mesylate.html</t>
  </si>
  <si>
    <t>HY-10342</t>
  </si>
  <si>
    <t>Enzastaurin</t>
  </si>
  <si>
    <t>LY317615</t>
  </si>
  <si>
    <t>170364-57-5</t>
  </si>
  <si>
    <t>515.61</t>
  </si>
  <si>
    <t>Apoptosis; Autophagy; PKC</t>
  </si>
  <si>
    <t>Enzastaurin (LY317615) is a potent and selective PKCβ inhibitor with an IC50 of 6 nM, showing 6- to 20-fold selectivity over PKCα, PKCγ and PKCε[1].</t>
  </si>
  <si>
    <t>C32H29N5O2</t>
  </si>
  <si>
    <t>O=C(C(C1=CN(C)C2=C1C=CC=C2)=C3C4=CN(C5CCN(CC6=NC=CC=C6)CC5)C7=C4C=CC=C7)NC3=O</t>
  </si>
  <si>
    <t>H2O : &lt; 0.1 mg/mL (insoluble); DMSO : 8.33 mg/mL (16.16 mM; Need ultrasonic)</t>
  </si>
  <si>
    <t>60877</t>
  </si>
  <si>
    <t>https://www.medchemexpress.com/Enzastaurin.html</t>
  </si>
  <si>
    <t>Apoptosis; Autophagy; Epigenetics; TGF-beta/Smad</t>
  </si>
  <si>
    <t>HY-12678</t>
  </si>
  <si>
    <t>Entrectinib</t>
  </si>
  <si>
    <t>NMS-E628; RXDX-101</t>
  </si>
  <si>
    <t>1108743-60-7</t>
  </si>
  <si>
    <t>560.64</t>
  </si>
  <si>
    <t>ALK; Autophagy; ROS; Trk Receptor</t>
  </si>
  <si>
    <t>Entrectinib (NMS-E628) is a potent, orally available, and CNS-active pan-Trk, ROS1, and ALK inhibitor. Entrectinib inhibits TrkA, TrkB, TrkC, ROS1 and ALK with IC50 values of 1, 3, 5, 12 and 7 nM, respectively. Antitumor activity.</t>
  </si>
  <si>
    <t>C31H34F2N6O2</t>
  </si>
  <si>
    <t>O=C(NC1=NNC2=C1C=C(CC3=CC(F)=CC(F)=C3)C=C2)C4=C(NC5CCOCC5)C=C(N6CCN(C)CC6)C=C4</t>
  </si>
  <si>
    <t>DMSO : ≥ 31 mg/mL (55.29 mM)</t>
  </si>
  <si>
    <t>61383</t>
  </si>
  <si>
    <t>https://www.medchemexpress.com/Entrectinib.html</t>
  </si>
  <si>
    <t>Autophagy; Neuronal Signaling; Protein Tyrosine Kinase/RTK</t>
  </si>
  <si>
    <t>HY-12642</t>
  </si>
  <si>
    <t>Diethylcarbamazine (citrate)</t>
  </si>
  <si>
    <t>1642-54-2</t>
  </si>
  <si>
    <t>Diethylcarbamazine citrate is an inhibitor of arachidonic acid metabolism in filarial microfilaria; is highly specific for several parasites and does not contain any toxic metallic elements.</t>
  </si>
  <si>
    <t>C16H29N3O8</t>
  </si>
  <si>
    <t>O=C(N1CCN(C)CC1)N(CC)CC.O=C(CC(C(O)=O)(O)CC(O)=O)O</t>
  </si>
  <si>
    <t>DMSO : ≥ 39 mg/mL (99.64 mM)</t>
  </si>
  <si>
    <t>15039</t>
  </si>
  <si>
    <t>https://www.medchemexpress.com/Diethylcarbamazine-citrate.html</t>
  </si>
  <si>
    <t>HY-B0032</t>
  </si>
  <si>
    <t>Lurasidone (Hydrochloride)</t>
  </si>
  <si>
    <t>SM-13496 (Hydrochloride)</t>
  </si>
  <si>
    <t>367514-88-3</t>
  </si>
  <si>
    <t>529.14</t>
  </si>
  <si>
    <t>Lurasidone (Hydrochloride) (SM-13496 (Hydrochloride)) is an antagonist of both dopamine D2 and 5-HT7 with IC50s of 1.68  and 0.495 nM, respectively. Lurasidone (Hydrochloride) (SM-13496 (Hydrochloride)) is also a partial agonist of 5-HT1A receptor with an IC50 of 6.75 nM.</t>
  </si>
  <si>
    <t>C28H37ClN4O2S</t>
  </si>
  <si>
    <t>O=C([C@H]([C@H]1CC[C@@H]2C1)[C@H]2C3=O)N3C[C@@H]4CCCC[C@H]4CN(CC5)CCN5C6=NSC7=CC=CC=C76.Cl</t>
  </si>
  <si>
    <t>DMSO : 6.67 mg/mL (12.61 mM; ultrasonic and warming and adjust pH to 3 with HCl and heat to 80°C); H2O : &lt; 0.1 mg/mL (insoluble); Ethanol : 2 mg/mL (3.78 mM; Need ultrasonic)</t>
  </si>
  <si>
    <t>16422</t>
  </si>
  <si>
    <t>https://www.medchemexpress.com/Lurasidone-Hydrochloride.html</t>
  </si>
  <si>
    <t>HY-N0300</t>
  </si>
  <si>
    <t>Tetrahydropalmatine</t>
  </si>
  <si>
    <t>DL-Tetrahydropalmatine</t>
  </si>
  <si>
    <t>2934-97-6</t>
  </si>
  <si>
    <t>Apoptosis; Dopamine Receptor</t>
  </si>
  <si>
    <t>Tetrahydropalmatine, an active component isolated from corydalis, possesses analgesic effects. Tetrahydropalmatine acts through inhibition of amygdaloid release of dopamine to inhibit an epileptic attack in rats[1].</t>
  </si>
  <si>
    <t>COC1=CC=C2C(CN3CCC4=CC(OC)=C(OC)C=C4C3C2)=C1OC</t>
  </si>
  <si>
    <t>DMSO : 6.67 mg/mL (18.77 mM; Need ultrasonic); H2O : &lt; 0.1 mg/mL (insoluble)</t>
  </si>
  <si>
    <t>28219</t>
  </si>
  <si>
    <t>https://www.medchemexpress.com/Tetrahydropalmatine.html</t>
  </si>
  <si>
    <t>HY-B0185A</t>
  </si>
  <si>
    <t>Lidocaine (hydrochloride)</t>
  </si>
  <si>
    <t>Lignocaine hydrochloride</t>
  </si>
  <si>
    <t>73-78-9</t>
  </si>
  <si>
    <t>270.80</t>
  </si>
  <si>
    <t>Apoptosis; ERK; MEK; NF-κB; Sodium Channel</t>
  </si>
  <si>
    <t>Lidocaine hydrochloride (Lignocaine hydrochloride) inhibits sodium channels involving complex voltage and using dependence[1]. Lidocaine hydrochloride decreases growth, migration and invasion of gastric carcinoma cells via up-regulating miR-145 expression and further inactivation of MEK/ERK and NF-κB signaling pathways. Lidocaine hydrochloride is an amide derivative commonly used to anesthetize. hydrochloride is a a drug to treat ventricular arrhythmia and an effective tumor-inhibitor[2].</t>
  </si>
  <si>
    <t>C14H23ClN2O</t>
  </si>
  <si>
    <t>O=C(NC1=C(C)C=CC=C1C)CN(CC)CC.[H]Cl</t>
  </si>
  <si>
    <t>H2O : ≥ 100 mg/mL (369.28 mM); DMSO : ≥ 100 mg/mL (369.28 mM)</t>
  </si>
  <si>
    <t>15187</t>
  </si>
  <si>
    <t>https://www.medchemexpress.com/Lidocaine-hydrochloride.html</t>
  </si>
  <si>
    <t>Apoptosis; MAPK/ERK Pathway; Membrane Transporter/Ion Channel; NF-κB; Stem Cell/Wnt</t>
  </si>
  <si>
    <t>HY-B0267</t>
  </si>
  <si>
    <t>Oxybutynin</t>
  </si>
  <si>
    <t>5633-20-5</t>
  </si>
  <si>
    <t>357.49</t>
  </si>
  <si>
    <t>mAChR; Potassium Channel</t>
  </si>
  <si>
    <t>Oxybutynin is an anticholinergic agent, which inhibits vascular Kv channels in a concentration-dependent manner, with an IC50 of 11.51 μM[1].</t>
  </si>
  <si>
    <t>C22H31NO3</t>
  </si>
  <si>
    <t>O=C(C(O)(C1=CC=CC=C1)C2CCCCC2)OCC#CCN(CC)CC</t>
  </si>
  <si>
    <t>H2O : ≥ 50 mg/mL (139.86 mM); DMSO : 100 mg/mL (279.73 mM; Need ultrasonic)</t>
  </si>
  <si>
    <t>43327</t>
  </si>
  <si>
    <t>https://www.medchemexpress.com/Oxybutynin.html</t>
  </si>
  <si>
    <t>HY-B0170A</t>
  </si>
  <si>
    <t>Azatadine (dimaleate)</t>
  </si>
  <si>
    <t>Azatadine maleate</t>
  </si>
  <si>
    <t>3978-86-7</t>
  </si>
  <si>
    <t>522.55</t>
  </si>
  <si>
    <t>Azatadine dimaleate is an histamine and cholinergic inhibitor with IC50 of 6.5 nM and 10 nM, respectively.
Target: Histamine Receptor
Azatadine, a new antihistamine, was evaluated for its efficacy in 20 patients with chronic allergic rhinitis. Eighty percent of patients had symptomatic relief with a twice daily dosage of 2 mg. Sedation was volunteered as a side effect by six of the patients and was admitted by two further patients after specific questioning. A choice reaction time test gave slowing of motor function in these sedated patients. Four of the previously sedated patients experienced good symptomatic control with minimal sedation when the azatadine dose was reduced to 1 mg twice daily; slowing of motor function was not observed at this, the normal recommended dose.
Azatadine delays the onset of dyspnea-induced by aerosolized histamine, acetylcholine and serotonin in the conscious guinea-pig with PD50 of 0.01 mg/kg, 0.739 mg/kg and 0.86 mg/kg. Azatadine protects conscious guinea-pigs against death induced by the intravenous injection of histamine with oral PD50 of 0.009 mg/kg in guinea-pig and 0.22 mg/kg in mice.</t>
  </si>
  <si>
    <t>C28H30N2O8</t>
  </si>
  <si>
    <t>O=C(O)/C=C\C(O)=O.O=C(O)/C=C\C(O)=O.CN1CC/C(CC1)=C2C3=CC=CC=C3CCC4=CC=CN=C4\2</t>
  </si>
  <si>
    <t>DMSO : ≥ 100 mg/mL (191.37 mM)</t>
  </si>
  <si>
    <t>15899</t>
  </si>
  <si>
    <t>https://www.medchemexpress.com/Azatadine-dimaleate.html</t>
  </si>
  <si>
    <t>HY-12694</t>
  </si>
  <si>
    <t>Prucalopride (succinate)</t>
  </si>
  <si>
    <t>R-108512</t>
  </si>
  <si>
    <t>179474-85-2</t>
  </si>
  <si>
    <t>485.96</t>
  </si>
  <si>
    <t>Succinate</t>
  </si>
  <si>
    <t>Prucalopride succinate is a selective, high affinity 5-HT4 receptor agonist with pKi of 8.6/8.1 for 5-HT4a/4b.
IC50 value:
Target: 5-HT4 agonist
in vitro: Prucalopride was a 5-HT(4) receptor agonist in the guinea-pig colon, as it induced contractions (pEC(50)=7.48+/-0.06; insensitive to a 5-HT(2A) or 5-HT(3) receptor antagonist, but inhibited by a 5-HT(4) receptor antagonist) as well as the facilitation of electrical stimulation-induced noncholinergic contractions (blocked by a 5-HT(4) receptor antagonist). Prucalopride did not cause relevant inhibition of 5-HT(2A), 5-HT(2B), or 5-HT(3), motilin or cholecystokinin (CCK(1)) receptor-mediated contractions, nor nicotinic or muscarinic acetylcholine receptor-mediated contractions, up to 10 microM [1].
in vivo: Rat microdialysis studies revealed that prucalopride maximally increased ACh and histamine levels in the prefrontal cortex at 5 and 10 mg/kg, whereas PRX-03140 significantly increased cortical histamine levels at 50 mg/kg, failing to affect ACh release at doses lower than 150 mg/kg [2].</t>
  </si>
  <si>
    <t>C22H32ClN3O7</t>
  </si>
  <si>
    <t>O=C(O)CCC(O)=O.O=C(C1=C(OCC2)C2=C(N)C(Cl)=C1)NC3CCN(CCCOC)CC3</t>
  </si>
  <si>
    <t>DMSO : ≥ 36 mg/mL (74.08 mM)</t>
  </si>
  <si>
    <t>15249</t>
  </si>
  <si>
    <t>https://www.medchemexpress.com/Prucalopride-succinate.html</t>
  </si>
  <si>
    <t>HY-N0187</t>
  </si>
  <si>
    <t>4-Methylumbelliferone</t>
  </si>
  <si>
    <t>Hymecromone; 4-MU</t>
  </si>
  <si>
    <t>90-33-5</t>
  </si>
  <si>
    <t>176.17</t>
  </si>
  <si>
    <t>4-Methylumbelliferone is a hyaluronic acid biosynthesis inhibitor with antitumoral and antimetastatic effects.</t>
  </si>
  <si>
    <t>C10H8O3</t>
  </si>
  <si>
    <t>O=C1C=C(C)C2=CC=C(O)C=C2O1</t>
  </si>
  <si>
    <t>DMSO : 100 mg/mL (567.63 mM; Need ultrasonic)</t>
  </si>
  <si>
    <t>25636</t>
  </si>
  <si>
    <t>https://www.medchemexpress.com/4-Methylumbelliferone.html</t>
  </si>
  <si>
    <t>HY-B1392</t>
  </si>
  <si>
    <t>Esmolol (hydrochloride)</t>
  </si>
  <si>
    <t>81161-17-3</t>
  </si>
  <si>
    <t>331.83</t>
  </si>
  <si>
    <t>Adrenergic Receptor; Autophagy; Mitophagy</t>
  </si>
  <si>
    <t>Esmolol hydrochloride is a beta adrenergic receptor blocker.</t>
  </si>
  <si>
    <t>C16H26ClNO4</t>
  </si>
  <si>
    <t>O=C(OC)CCC1=CC=C(OCC(O)CNC(C)C)C=C1.[H]Cl</t>
  </si>
  <si>
    <t>H2O : ≥ 50 mg/mL (150.68 mM); DMSO : ≥ 100 mg/mL (301.36 mM)</t>
  </si>
  <si>
    <t>17681</t>
  </si>
  <si>
    <t>https://www.medchemexpress.com/Esmolol-hydrochloride.html</t>
  </si>
  <si>
    <t>HY-B0889</t>
  </si>
  <si>
    <t>Ethacridine (lactate monohydrate)</t>
  </si>
  <si>
    <t>Acrinol (monohydrate)</t>
  </si>
  <si>
    <t>6402-23-9</t>
  </si>
  <si>
    <t>361.39</t>
  </si>
  <si>
    <t>Lactic acid</t>
  </si>
  <si>
    <t>Ethacridine lactate monohydrate (Acrinol monohydrate) is an aromatic organic compound, primarily use as an antiseptic.</t>
  </si>
  <si>
    <t>C18H23N3O5</t>
  </si>
  <si>
    <t>CC(O)C(O)=O.NC1=CC2=NC3=CC=C(OCC)C=C3C(N)=C2C=C1.O</t>
  </si>
  <si>
    <t>DMSO : ≥ 100 mg/mL (276.71 mM); H2O : 2 mg/mL (5.53 mM; Need ultrasonic)</t>
  </si>
  <si>
    <t>17633</t>
  </si>
  <si>
    <t>https://www.medchemexpress.com/Ethacridine-lactate-monohydrate.html</t>
  </si>
  <si>
    <t>HY-B1398</t>
  </si>
  <si>
    <t>Ampyrone</t>
  </si>
  <si>
    <t>4-Aminoantipyrine</t>
  </si>
  <si>
    <t>83-07-8</t>
  </si>
  <si>
    <t>203.24</t>
  </si>
  <si>
    <t>COX; Drug Metabolite</t>
  </si>
  <si>
    <t>Ampyrone is a reagent for glucose determination in the presence of peroxidase and phenol.</t>
  </si>
  <si>
    <t>C11H13N3O</t>
  </si>
  <si>
    <t>O=C1N(C2=CC=CC=C2)N(C)C(C)=C1N</t>
  </si>
  <si>
    <t>DMSO : ≥ 50 mg/mL (246.01 mM); H2O : 50 mg/mL (246.01 mM; Need ultrasonic)</t>
  </si>
  <si>
    <t>17577</t>
  </si>
  <si>
    <t>https://www.medchemexpress.com/4-Aminoantipyrine.html</t>
  </si>
  <si>
    <t>Immunology/Inflammation; Metabolic Enzyme/Protease</t>
  </si>
  <si>
    <t>11974</t>
  </si>
  <si>
    <t>HY-17613</t>
  </si>
  <si>
    <t>Evocalcet</t>
  </si>
  <si>
    <t>KHK7580</t>
  </si>
  <si>
    <t>870964-67-3</t>
  </si>
  <si>
    <t>374.48</t>
  </si>
  <si>
    <t>CaSR</t>
  </si>
  <si>
    <t>Evocalcet has an activating effect on calcium sensing receptor (CaSR) extracted from patent WO 2017061621 A1, compound A.</t>
  </si>
  <si>
    <t>C24H26N2O2</t>
  </si>
  <si>
    <t>O=C(O)CC1=CC=C(N2C[C@@H](N[C@@H](C3=C4C=CC=CC4=CC=C3)C)CC2)C=C1</t>
  </si>
  <si>
    <t>DMSO : 30 mg/mL (80.11 mM; Need ultrasonic and warming)</t>
  </si>
  <si>
    <t>27798</t>
  </si>
  <si>
    <t>https://www.medchemexpress.com/Evocalcet.html</t>
  </si>
  <si>
    <t>HY-D0236</t>
  </si>
  <si>
    <t>Congo Red</t>
  </si>
  <si>
    <t>573-58-0</t>
  </si>
  <si>
    <t>696.66</t>
  </si>
  <si>
    <t>Congo Red is an azo dye. Congo Red (CR) binding been used as a diagnostic test for the presence of amyloid in tissue sections.</t>
  </si>
  <si>
    <t>C32H22N6Na2O6S2</t>
  </si>
  <si>
    <t>O=S(C1=C2C=CC=CC2=C(N)C(N=NC3=CC=C(C4=CC=C(N=NC5=CC(S(=O)(O[Na])=O)=C6C=CC=CC6=C5N)C=C4)C=C3)=C1)(O[Na])=O</t>
  </si>
  <si>
    <t>DMSO : 20 mg/mL (28.71 mM; Need ultrasonic); H2O : &lt; 0.1 mg/mL (insoluble)</t>
  </si>
  <si>
    <t>25788</t>
  </si>
  <si>
    <t>https://www.medchemexpress.com/Congo_Red.html</t>
  </si>
  <si>
    <t>HY-101664</t>
  </si>
  <si>
    <t>Ilaprazole</t>
  </si>
  <si>
    <t>IY-81149</t>
  </si>
  <si>
    <t>172152-36-2</t>
  </si>
  <si>
    <t>366.44</t>
  </si>
  <si>
    <t>Proton Pump; TOPK</t>
  </si>
  <si>
    <t>Ilaprazole (IY-81149) is an orally active proton pump inhibitor. Ilaprazole irreversibly inhibits H+/K+-ATPase in a dose-dependent manner with an IC50 of pump inhibitory activity of 6 μM in rabbit parietal cell preparation. Ilaprazole is used for the research of gastric ulcers. Ilaprazole is also a potent TOPK (T-lymphokine-activated killer cell-originated protein kinase) inhibitor[1][2].</t>
  </si>
  <si>
    <t>C19H18N4O2S</t>
  </si>
  <si>
    <t>O=S(C1=NC2=CC=C(N3C=CC=C3)C=C2N1)CC4=NC=CC(OC)=C4C</t>
  </si>
  <si>
    <t>DMSO : ≥ 35 mg/mL (95.51 mM); Ethanol : 12.5 mg/mL (34.11 mM; Need ultrasonic)</t>
  </si>
  <si>
    <t>24432</t>
  </si>
  <si>
    <t>https://www.medchemexpress.com/Ilaprazole.html</t>
  </si>
  <si>
    <t>Cell Cycle/DNA Damage; Membrane Transporter/Ion Channel</t>
  </si>
  <si>
    <t>HY-15605</t>
  </si>
  <si>
    <t>Encorafenib</t>
  </si>
  <si>
    <t>LGX818</t>
  </si>
  <si>
    <t>1269440-17-6</t>
  </si>
  <si>
    <t>540.01</t>
  </si>
  <si>
    <t>Encorafenib (LGX818) is a highly potent BRAF inhibitor with selective anti-proliferative and apoptotic activity in cells expressing BRAFV600E (EC50=4 nM).</t>
  </si>
  <si>
    <t>C22H27ClFN7O4S</t>
  </si>
  <si>
    <t>O=C(OC)N[C@@H](C)CNC1=NC=CC(C2=CN(C(C)C)N=C2C3=CC(Cl)=CC(NS(=O)(C)=O)=C3F)=N1</t>
  </si>
  <si>
    <t>DMSO : 50 mg/mL (92.59 mM; Need ultrasonic)</t>
  </si>
  <si>
    <t>12501</t>
  </si>
  <si>
    <t>https://www.medchemexpress.com/LGX818.html</t>
  </si>
  <si>
    <t>HY-17030</t>
  </si>
  <si>
    <t>Acamprosate (calcium)</t>
  </si>
  <si>
    <t>Calcium N-acetylhomotaurinate</t>
  </si>
  <si>
    <t>77337-73-6</t>
  </si>
  <si>
    <t>200.24</t>
  </si>
  <si>
    <t>Acamprosate calcium(Campral EC) is a GABA receptor agonist and modulator of glutamatergic systems; reduces alcohol consumption in animal models of alcohol addiction.
IC50 value:
Target: GABA receptor
Acamprosate, or N-acetyl homotaurine, is an N-methyl-D-aspartate receptor modulator approved by the Food and Drug Administration (FDA) as a pharmacological treatment for alcohol dependence.Acamprosate has low bioavailability, but also has an excellent tolerability and safety profile. In comparison with naltrexone and disulfiram, which are the other FDA-approved treatments for alcohol dependence, acamprosate is unique in that it is not metabolized by the liver and is also not impacted by alcohol use, so can be administered to patients with hepatitis or liver disease (a common comorbid condition among individuals with alcohol dependence) and to patients who continue drinking alcohol.</t>
  </si>
  <si>
    <t>C5H10NO4S . 1/2 Ca</t>
  </si>
  <si>
    <t>CC(NCCCS([O-])(=O)=O)=O.[0.5Ca2+]</t>
  </si>
  <si>
    <t>H2O : 100 mg/mL (499.40 mM; Need ultrasonic); DMSO : &lt; 1 mg/mL (insoluble or slightly soluble)</t>
  </si>
  <si>
    <t>21254</t>
  </si>
  <si>
    <t>https://www.medchemexpress.com/Acamprosate-calcium.html</t>
  </si>
  <si>
    <t>HY-D0307A</t>
  </si>
  <si>
    <t>Amaranth</t>
  </si>
  <si>
    <t>Acid Red 27; Azorubin S; FD &amp; C Red Dye No. 2</t>
  </si>
  <si>
    <t>915-67-3</t>
  </si>
  <si>
    <t>604.47</t>
  </si>
  <si>
    <t>Amaranth is a dark red to purple azo dye used as a food dye and to color cosmetics. Amaranth is an anionic dye. It can be applied to natural and synthetic fibers, leather, paper, and phenol-formaldehyde resins.</t>
  </si>
  <si>
    <t>C20H11N2Na3O10S3</t>
  </si>
  <si>
    <t>O=S(C1=C(O)C(N=NC2=C3C=CC=CC3=C(S(=O)(O[Na])=O)C=C2)=C4C=CC(S(=O)(O[Na])=O)=CC4=C1)(O[Na])=O</t>
  </si>
  <si>
    <t>H2O : ≥ 100 mg/mL (165.43 mM)</t>
  </si>
  <si>
    <t>19371</t>
  </si>
  <si>
    <t>https://www.medchemexpress.com/Amaranth.html</t>
  </si>
  <si>
    <t>HY-B1805</t>
  </si>
  <si>
    <t>Triclocarban</t>
  </si>
  <si>
    <t>3,4,4′-Trichlorocarbanilide</t>
  </si>
  <si>
    <t>101-20-2</t>
  </si>
  <si>
    <t>315.58</t>
  </si>
  <si>
    <t>Triclocarban (3,4,4′-Trichlorocarbanilide), a broad spectrum antibacterial compound, is widely used in a broad range of applications such as the production of soaps, skin creams, toothpastes and deodorants. Triclocarban is a potential endocrine-disrupting chemical with the capacity to modulate androgen and estrogen activities as well as other hormone-mediated biological processes[1][2][3].</t>
  </si>
  <si>
    <t>C13H9Cl3N2O</t>
  </si>
  <si>
    <t>ClC1=CC=C(C=C1)NC(NC2=CC=C(C(Cl)=C2)Cl)=O</t>
  </si>
  <si>
    <t>DMSO : 100 mg/mL (ultrasonic);H2O : &lt; 0.1 mg/mL</t>
  </si>
  <si>
    <t>26352</t>
  </si>
  <si>
    <t>https://www.medchemexpress.com/Triclocarban.html</t>
  </si>
  <si>
    <t>HY-14664A</t>
  </si>
  <si>
    <t>Fluvastatin (sodium)</t>
  </si>
  <si>
    <t>XU 62-320</t>
  </si>
  <si>
    <t>93957-55-2</t>
  </si>
  <si>
    <t>433.45</t>
  </si>
  <si>
    <t>Autophagy; Ferroptosis; HMG-CoA Reductase (HMGCR)</t>
  </si>
  <si>
    <t>Fluvastatin sodium (XU 62320) is a first fully synthetic, competitive HMG-CoA reductase inhibitor with an IC50 of 8 nM. Fluvastatin sodium protects vascular smooth muscle cells against oxidative stress through the Nrf2-dependent antioxidant pathway[1][2][3].</t>
  </si>
  <si>
    <t>C24H25FNNaO4</t>
  </si>
  <si>
    <t>O=C(O[Na])C[C@H](O)C[C@H](O)/C=C/C(N1C(C)C)=C(C2=CC=C(F)C=C2)C3=C1C=CC=C3</t>
  </si>
  <si>
    <t>H2O : 50 mg/mL (115.35 mM; Need ultrasonic)</t>
  </si>
  <si>
    <t>11788</t>
  </si>
  <si>
    <t>https://www.medchemexpress.com/Fluvastatin-sodium.html</t>
  </si>
  <si>
    <t>HY-B0113A</t>
  </si>
  <si>
    <t>Omeprazole (sodium)</t>
  </si>
  <si>
    <t>H 16868 (sodium)</t>
  </si>
  <si>
    <t>95510-70-6</t>
  </si>
  <si>
    <t>367.40</t>
  </si>
  <si>
    <t>Autophagy; Bacterial; Phospholipase; Proton Pump</t>
  </si>
  <si>
    <t>Omeprazole sodium (H 16868 sodium), a proton pump inhibitor (PPI), is available for treatment of acid-related gastrointestinal disorders. Omeprazole sodium shows competitive inhibition of CYP2C19 activity with a Ki of 2 to 6 μM[1]. Omeprazole sodium also inhibits growth of Gram-positive and Gram-negative bacteria[2]. Omeprazole is a potent brain penetrant neutral sphingomyelinase (N-SMase) inhibitor (exosome inhibitor)[3].</t>
  </si>
  <si>
    <t>C17H18N3NaO3S</t>
  </si>
  <si>
    <t>O=S(C1=NC2=CC=C(OC)C=C2N1[Na])CC3=NC=C(C)C(OC)=C3C</t>
  </si>
  <si>
    <t>DMSO : 250 mg/mL (680.46 mM; Need ultrasonic)</t>
  </si>
  <si>
    <t>79189</t>
  </si>
  <si>
    <t>https://www.medchemexpress.com/omeprazole-sodium.html</t>
  </si>
  <si>
    <t>Anti-infection; Autophagy; Membrane Transporter/Ion Channel; Metabolic Enzyme/Protease</t>
  </si>
  <si>
    <t>Cancer; Infection; Metabolic Disease</t>
  </si>
  <si>
    <t>HY-15283</t>
  </si>
  <si>
    <t>Clopidogrel</t>
  </si>
  <si>
    <t>113665-84-2</t>
  </si>
  <si>
    <t>321.82</t>
  </si>
  <si>
    <t>P2Y Receptor</t>
  </si>
  <si>
    <t>Clopidogrel is an orally active platelet inhibitor that targets P2Y12 receptor. Clopidogrel is used to inhibit blood clots in coronary artery disease, peripheral vascular disease, and cerebrovascular disease.</t>
  </si>
  <si>
    <t>C16H16ClNO2S</t>
  </si>
  <si>
    <t>ClC1=C(C=CC=C1)[C@H](N2CCC3=C(C2)C=CS3)C(OC)=O</t>
  </si>
  <si>
    <t>DMSO : 50 mg/mL (155.37 mM; Need ultrasonic)</t>
  </si>
  <si>
    <t>80330</t>
  </si>
  <si>
    <t>https://www.medchemexpress.com/clopidogrel.html</t>
  </si>
  <si>
    <t>HY-B0117C</t>
  </si>
  <si>
    <t>Tigecycline (tetramesylate)</t>
  </si>
  <si>
    <t>GAR-936 tetramesylate</t>
  </si>
  <si>
    <t>970.07</t>
  </si>
  <si>
    <t>Tigecycline tetramesylate (GAR-936 tetramesylate) is a broad-spectrum glycylcycline antibiotic. The mean inhibitory concentration (MIC) of Tigecycline for E. coli (MG1655 strain) is approximately 125 ng/mL[1]. MIC50 and MIC90 are 1 and 2 mg/L for Acinetobacter baumannii (A. baumannii), respectively[2].</t>
  </si>
  <si>
    <t>C33H55N5O20S4</t>
  </si>
  <si>
    <t>O=S(C)(O)=O.O=S(C)(O)=O.O=S(C)(O)=O.O=C(C(C1=O)=C(O)[C@@H](N(C)C)[C@]2([H])C[C@]3([H])CC4=C(C(C3=C(O)[C@@]21O)=O)C(O)=C(NC(CNC(C)(C)C)=O)C=C4N(C)C)N.O=S(C)(O)=O</t>
  </si>
  <si>
    <t>DMSO : 100 mg/mL (103.09 mM; Need ultrasonic); H2O : 50 mg/mL (51.54 mM; Need ultrasonic)</t>
  </si>
  <si>
    <t>37300</t>
  </si>
  <si>
    <t>https://www.medchemexpress.com/Tigecycline_tetramesylate.html</t>
  </si>
  <si>
    <t>HY-B0521</t>
  </si>
  <si>
    <t>Altrenogest</t>
  </si>
  <si>
    <t>Allyltrenbolone; RU2267</t>
  </si>
  <si>
    <t>850-52-2</t>
  </si>
  <si>
    <t>310.43</t>
  </si>
  <si>
    <t>Altrenogest (Allyltrenbolone) is a progestogen structurally related to veterinary steroid trenbolone.</t>
  </si>
  <si>
    <t>C21H26O2</t>
  </si>
  <si>
    <t>C[C@]([C@]1(O)CC=C)(C=C2)[C@](CC1)([H])[C@@](CC3)([H])C2=C(CC4)C3=CC4=O</t>
  </si>
  <si>
    <t>H2O : &lt; 0.1 mg/mL (insoluble); DMSO : ≥ 100 mg/mL (322.13 mM)</t>
  </si>
  <si>
    <t>15992</t>
  </si>
  <si>
    <t>https://www.medchemexpress.com/Altrenogest.html</t>
  </si>
  <si>
    <t>HY-B1864B</t>
  </si>
  <si>
    <t>Kasugamycin (hydrochloride hydrate)</t>
  </si>
  <si>
    <t>Ksg (hydrochloride hydrate)</t>
  </si>
  <si>
    <t>200132-83-8</t>
  </si>
  <si>
    <t>433.84</t>
  </si>
  <si>
    <t>Kasugamycin hydrochloride hydrate (Ksg hydrochloride hydrate) is an antibiotic which binds both the 30S and 70S ribosome but not isolated 50S subunits. Kasugamycin hydrochloride hydrate (Ksg hydrochloride hydrate) mimics mRNA nucleotides to destabilize tRNA binding and inhibit canonical translation initiation[1][2].</t>
  </si>
  <si>
    <t>C14H28ClN3O10</t>
  </si>
  <si>
    <t>OC(C(N[C@@H](C[C@@H]1N)[C@@H](C)O[C@]1([H])O[C@@H]2[C@@H](O)[C@@H](O)[C@H](O)[C@H](O)[C@H]2O)=N)=O.[H]Cl.O</t>
  </si>
  <si>
    <t>DMSO : 1.67 mg/mL (3.85 mM; ultrasonic and warming and heat to 80°C); H2O : 25 mg/mL (57.62 mM; Need ultrasonic)</t>
  </si>
  <si>
    <t>18875</t>
  </si>
  <si>
    <t>https://www.medchemexpress.com/Kasugamycin-hydrochloride-hydrate.html</t>
  </si>
  <si>
    <t>HY-B1023</t>
  </si>
  <si>
    <t>Mexenone</t>
  </si>
  <si>
    <t>1641-17-4</t>
  </si>
  <si>
    <t>242.27</t>
  </si>
  <si>
    <t>Mexenone is a potent benzophenone-type UV filter. Mexenone is used for sunscreening agent[1].</t>
  </si>
  <si>
    <t>C15H14O3</t>
  </si>
  <si>
    <t>O=C(C1=CC=C(OC)C=C1O)C2=CC=C(C)C=C2</t>
  </si>
  <si>
    <t>H2O : &lt; 0.1 mg/mL (insoluble); DMSO : 50 mg/mL (206.38 mM; Need ultrasonic)</t>
  </si>
  <si>
    <t>27172</t>
  </si>
  <si>
    <t>https://www.medchemexpress.com/Mexenone.html</t>
  </si>
  <si>
    <t>HY-13238</t>
  </si>
  <si>
    <t>Dolutegravir</t>
  </si>
  <si>
    <t>S/GSK1349572</t>
  </si>
  <si>
    <t>1051375-16-6</t>
  </si>
  <si>
    <t>419.38</t>
  </si>
  <si>
    <t>Dolutegravir (S/GSK1349572) is a highly potent and orally bioavailable HIV integrase strand transfer inhibitor with an IC50 of 2.7 nM for HIV-1 integrase-catalyzed strand transfer. Dolutegravir (S/GSK1349572) inhibits HIV-1 viral replication with an IC50 of 0.51 nM in peripheral blood mononuclear cells. Dolutegravir retains a high potency against the HIV-1 Y143R, N155H, and G140S/Q148H mutants (EC50=3.6-5.8 nM)[1][2].</t>
  </si>
  <si>
    <t>C20H19F2N3O5</t>
  </si>
  <si>
    <t>FC1=CC(F)=C(C=C1)CNC(C2=CN(C3=C(C2=O)O)C[C@@]([H])(N4C3=O)OCC[C@H]4C)=O</t>
  </si>
  <si>
    <t>DMSO : 10 mg/mL (23.84 mM; Need ultrasonic and warming)</t>
  </si>
  <si>
    <t>23055</t>
  </si>
  <si>
    <t>https://www.medchemexpress.com/Dolutegravir.html</t>
  </si>
  <si>
    <t>HY-10982</t>
  </si>
  <si>
    <t>Amonafide</t>
  </si>
  <si>
    <t>AS1413</t>
  </si>
  <si>
    <t>69408-81-7</t>
  </si>
  <si>
    <t>283.33</t>
  </si>
  <si>
    <t>Topoisomerase</t>
  </si>
  <si>
    <t>Amonafide is a topoisomerase II inhibitor and DNA intercalator that induces apoptotic signaling by blocking the binding of Topo II to DNA.</t>
  </si>
  <si>
    <t>C16H17N3O2</t>
  </si>
  <si>
    <t>O=C1N(C(C2=CC(N)=CC3=CC=CC1=C23)=O)CCN(C)C</t>
  </si>
  <si>
    <t>H2O : &lt; 0.1 mg/mL (insoluble); DMSO : 75 mg/mL (264.71 mM; Need ultrasonic)</t>
  </si>
  <si>
    <t>05003</t>
  </si>
  <si>
    <t>https://www.medchemexpress.com/amonafide.html</t>
  </si>
  <si>
    <t>HY-12987</t>
  </si>
  <si>
    <t>Pimozide</t>
  </si>
  <si>
    <t>R6238</t>
  </si>
  <si>
    <t>2062-78-4</t>
  </si>
  <si>
    <t>461.55</t>
  </si>
  <si>
    <t>Adrenergic Receptor; Dopamine Receptor; STAT</t>
  </si>
  <si>
    <t>Pimozide is a dopamine receptor antagonist, with Kis of 1.4 nM, 2.5 nM and 588 nM for dopamine D2, D3 and D1 receptors, respectively, and also has affinity at α1-adrenoceptor, with a Ki of 39 nM; Pimozide also inhibits STAT3 and STAT5.</t>
  </si>
  <si>
    <t>C28H29F2N3O</t>
  </si>
  <si>
    <t>O=C1NC2=CC=CC=C2N1C3CCN(CCCC(C4=CC=C(F)C=C4)C5=CC=C(F)C=C5)CC3</t>
  </si>
  <si>
    <t>DMSO : 33.33 mg/mL (72.21 mM; Need ultrasonic); H2O : &lt; 0.1 mg/mL (insoluble)</t>
  </si>
  <si>
    <t>64293</t>
  </si>
  <si>
    <t>https://www.medchemexpress.com/Pimozide.html</t>
  </si>
  <si>
    <t>GPCR/G Protein; JAK/STAT Signaling; Neuronal Signaling; Stem Cell/Wnt</t>
  </si>
  <si>
    <t>Cancer; Neurological Disease; Endocrinology</t>
  </si>
  <si>
    <t>HY-B0275A</t>
  </si>
  <si>
    <t>Oxytetracycline (hydrochloride)</t>
  </si>
  <si>
    <t>2058-46-0</t>
  </si>
  <si>
    <t>496.89</t>
  </si>
  <si>
    <t>Antibiotic; Bacterial; Endogenous Metabolite; HSV</t>
  </si>
  <si>
    <t>Oxytetracycline hydrochloride is an antibiotic belonging to the tetracycline class. Oxytetracycline hydrochloride potent inhibits Gram-negative and Gram-positive bacteria. Oxytetracycline hydrochloride is a protein synthesis inhibitor and prevents the binding from aminoacil-tRNA to the complex m-ribosomal RNA. Oxytetracycline hydrochloride also possesses anti-HSV-1 activity[1][2][3].</t>
  </si>
  <si>
    <t>C22H25ClN2O9</t>
  </si>
  <si>
    <t>O[C@@](C(O)=C(C1=O)[C@@]2([H])[C@](O)(C3=CC=CC(O)=C13)C)(C4=O)[C@@]([C@@H](C(O)=C4C(N)=O)N(C)C)([H])[C@H]2O.Cl</t>
  </si>
  <si>
    <t>DMSO : 500 mg/mL (1006.26 mM; Need ultrasonic)</t>
  </si>
  <si>
    <t>80767</t>
  </si>
  <si>
    <t>https://www.medchemexpress.com/oxytetracycline-hydrochloride.html</t>
  </si>
  <si>
    <t>HY-B1318</t>
  </si>
  <si>
    <t>Foscarnet (sodium)</t>
  </si>
  <si>
    <t>Trisodium phosphonoformate; Phosphonoformic acid trisodium salt</t>
  </si>
  <si>
    <t>63585-09-1</t>
  </si>
  <si>
    <t>191.95</t>
  </si>
  <si>
    <t>DNA/RNA Synthesis; Virus Protease</t>
  </si>
  <si>
    <t>Foscarnet sodium (Trisodium phosphonoformate) is a viral DNA polymerase activity inhibitor, leading to reversible suppression of viral replication. Foscarnet sodium is an antiherpesvirus agent used in cytomegalovirus retinitis[1][2][3].</t>
  </si>
  <si>
    <t>CNa3O5P</t>
  </si>
  <si>
    <t>O=P(O[Na])(O[Na])C(O[Na])=O</t>
  </si>
  <si>
    <t>H2O : 60 mg/mL (312.58 mM; Need ultrasonic)</t>
  </si>
  <si>
    <t>65215</t>
  </si>
  <si>
    <t>https://www.medchemexpress.com/foscarnet-sodium.html</t>
  </si>
  <si>
    <t>HY-101561</t>
  </si>
  <si>
    <t>Avapritinib</t>
  </si>
  <si>
    <t>BLU-285</t>
  </si>
  <si>
    <t>1703793-34-3</t>
  </si>
  <si>
    <t>498.56</t>
  </si>
  <si>
    <t>c-Kit; PDGFR</t>
  </si>
  <si>
    <t>Avapritinib (BLU-285) is a highly potent, selective, and orally active KIT and PDGFRA activation loop mutant kinases inhibitor with IC50s of 0.27 and 0.24 nM for KIT D816V and PDGFRA D842V, respectively. Avapritinib (BLU-285) binds the active conformation of the kinase and shows antitumor activity. Avapritinib (BLU-285) attenuates the transport function of both ABCB1 and ABCG2[1][2].</t>
  </si>
  <si>
    <t>C26H27FN10</t>
  </si>
  <si>
    <t>CN1N=CC(C2=CN3C(C(N4CCN(C5=NC=C([C@@](C)(N)C6=CC=C(F)C=C6)C=N5)CC4)=NC=N3)=C2)=C1</t>
  </si>
  <si>
    <t>DMSO : ≥ 83.33 mg/mL (167.14 mM)</t>
  </si>
  <si>
    <t>25937</t>
  </si>
  <si>
    <t>https://www.medchemexpress.com/BLU-285.html</t>
  </si>
  <si>
    <t>HY-17605</t>
  </si>
  <si>
    <t>Bictegravir</t>
  </si>
  <si>
    <t>GS-9883</t>
  </si>
  <si>
    <t>1611493-60-7</t>
  </si>
  <si>
    <t>449.38</t>
  </si>
  <si>
    <t>Bictegravir is a novel, potent inhibitor of HIV-1 integrase with an IC50 of 7.5 nM.</t>
  </si>
  <si>
    <t>C21H18F3N3O5</t>
  </si>
  <si>
    <t>O=C1N([C@](CC2)([H])C[C@]2([H])O3)[C@@]3([H])CN(C=C(C(NCC(C(F)=CC(F)=C4)=C4F)=O)C5=O)C1=C5O</t>
  </si>
  <si>
    <t>DMSO : 83.3 mg/mL (185.37 mM; Need ultrasonic and warming)</t>
  </si>
  <si>
    <t>27890</t>
  </si>
  <si>
    <t>https://www.medchemexpress.com/Bictegravir.html</t>
  </si>
  <si>
    <t>HY-B0369A</t>
  </si>
  <si>
    <t>Orphenadrine (citrate)</t>
  </si>
  <si>
    <t>4682-36-4</t>
  </si>
  <si>
    <t>461.50</t>
  </si>
  <si>
    <t xml:space="preserve">Orphenadrine citrate is a NMDA receptor antagonist with Ki of 6.0 +/- 0.7 μM, HERG potassium channel blocker.
Target: NMDA Receptor
Orphenadrine has been used as an antiparkinsonian, antispastic and analgesic drug. Orphenadrine inhibits [3H]MK-801 binding to the phencyclidine (PCP) binding site of the N-methyl-D-aspartate (NMDA)-receptor in homogenates of postmortem human frontal cortex with a Ki-value of 6.0 +/- 0.7 microM. The NMDA receptor antagonistic effects of orphenadrine were assessed using concentration- and patch-clamp techniques on cultured superior colliculus neurones. Orphenadrine blocked open NMDA receptor channels with fast kinetics and in a strongly voltage-dependent manner. The IC50-value against steady state currents at -70 mV was 16.2 +/- 1.6 microM (n = 6). Orphenadrine exhibited relatively fast, concentration-dependent open channel blocking kinetics (Kon 0.013 +/- 0.002 10(6) M-1S-1) whereas the offset rate was concentration-independent (Koff 0.230 +/- 0.004 S-1) [1]. Orphenadrine competitively inhibited [3H]nisoxetine binding in rat vas deferens membranes (Ki = 1.05+/-0.20 microM). It can be concluded that orphenadrine, at low micromolar concentrations, interacts with the noradrenaline reuptake system inhibiting its functionality and thus potentiating the effect of noradrenaline [2].
</t>
  </si>
  <si>
    <t>C24H31NO8</t>
  </si>
  <si>
    <t>CC1=CC=CC=C1C(C2=CC=CC=C2)OCCN(C)C.O=C(CC(C(O)=O)(O)CC(O)=O)O</t>
  </si>
  <si>
    <t>H2O : 10 mg/mL (21.67 mM; Need ultrasonic); DMSO : 100 mg/mL (216.68 mM; Need ultrasonic)</t>
  </si>
  <si>
    <t>16754</t>
  </si>
  <si>
    <t>https://www.medchemexpress.com/orphenadrine-citrate.html</t>
  </si>
  <si>
    <t>HY-A0119</t>
  </si>
  <si>
    <t>Nitroprusside (disodium dihydrate)</t>
  </si>
  <si>
    <t>Sodium nitroprusside dihydrate; Sodium Nitroferricyanide(III) Dihydrate</t>
  </si>
  <si>
    <t>13755-38-9</t>
  </si>
  <si>
    <t>297.95</t>
  </si>
  <si>
    <t>Nitroprusside disodium dehydrate (Sodium nitroprusside dihydrate) is a vasodilator that available for the research of acute hypertension, heart failure. Nitroprusside disodium dehydrate acts as a nitric oxide (NO) donor in a rat intestinal ischemia reperfusion model[1][2].</t>
  </si>
  <si>
    <t>C5H4FeN6Na2O3</t>
  </si>
  <si>
    <t>[Na2[Fe(CN)5NO].2H2O]</t>
  </si>
  <si>
    <t>DMSO : 50 mg/mL (167.81 mM; Need ultrasonic); H2O : 100 mg/mL (335.63 mM; Need ultrasonic)</t>
  </si>
  <si>
    <t>18025</t>
  </si>
  <si>
    <t>https://www.medchemexpress.com/Nitroprusside-disodium-dihydrate.html</t>
  </si>
  <si>
    <t>HY-D0309</t>
  </si>
  <si>
    <t>Rhodamine 6G</t>
  </si>
  <si>
    <t>Basic Red 1</t>
  </si>
  <si>
    <t>989-38-8</t>
  </si>
  <si>
    <t>479.01</t>
  </si>
  <si>
    <t>Rhodamine 6G is a rhodamine analog useful in Pgp efflux assays. It can be used in characterizing the kinetics of MRP1- mediated efflux, and as a laser dye and potential mitochondrial probe.</t>
  </si>
  <si>
    <t>C28H31ClN2O3</t>
  </si>
  <si>
    <t>CC1=CC2=C(C3=CC=CC=C3C(OCC)=O)C4=C([O+]=C2C=C1NCC)C=C(NCC)C(C)=C4.[Cl-]</t>
  </si>
  <si>
    <t>DMSO : 25 mg/mL (52.19 mM; Need ultrasonic); H2O : &lt; 0.1 mg/mL (insoluble)</t>
  </si>
  <si>
    <t>25697</t>
  </si>
  <si>
    <t>https://www.medchemexpress.com/Rhodamine_6G.html</t>
  </si>
  <si>
    <t>HY-B1260</t>
  </si>
  <si>
    <t>Cetrimonium (bromide)</t>
  </si>
  <si>
    <t>CTAB; Cetyltrimethylammonium (bromide); Hexadecyltrimethylammonium (bromide)</t>
  </si>
  <si>
    <t>57-09-0</t>
  </si>
  <si>
    <t>364.45</t>
  </si>
  <si>
    <t>Cetrimonium bromide (CTAB) is an amine based cationic quaternary surfactant, is one of the components of the topical antiseptic Cetrimide.</t>
  </si>
  <si>
    <t>C19H42BrN</t>
  </si>
  <si>
    <t>CCCCCCCCCCCCCCCC[N+](C)(C)C.[Br-]</t>
  </si>
  <si>
    <t>DMSO : 10 mg/mL (27.44 mM; Need ultrasonic); H2O : 4.55 mg/mL (12.48 mM; Need ultrasonic)</t>
  </si>
  <si>
    <t>17557</t>
  </si>
  <si>
    <t>https://www.medchemexpress.com/Cetrimonium-bromide.html</t>
  </si>
  <si>
    <t>HY-B0963</t>
  </si>
  <si>
    <t>Cloxiquine</t>
  </si>
  <si>
    <t>5-Chloro-8-quinolinol</t>
  </si>
  <si>
    <t>130-16-5</t>
  </si>
  <si>
    <t>179.60</t>
  </si>
  <si>
    <t>Bacterial; Fungal; Parasite; PPAR</t>
  </si>
  <si>
    <t>Cloxiquine (5-Chloro-8-quinolinol) is an antibacterial, antifungal and antiamoebic agent. Cloxiquine can be used for the research of tuberculosis and dermatoses. Cloxiquine suppresses the growth and metastasis of melanoma cells through activation of PPARγ[1][2].</t>
  </si>
  <si>
    <t>C9H6ClNO</t>
  </si>
  <si>
    <t>OC1=C2N=CC=CC2=C(Cl)C=C1</t>
  </si>
  <si>
    <t>DMSO : 100 mg/mL (556.79 mM; Need ultrasonic)</t>
  </si>
  <si>
    <t>17208</t>
  </si>
  <si>
    <t>https://www.medchemexpress.com/Cloxiquine.html</t>
  </si>
  <si>
    <t>HY-B1109</t>
  </si>
  <si>
    <t>N-Acetylprocainamide</t>
  </si>
  <si>
    <t>Acecainide; NAPA</t>
  </si>
  <si>
    <t>32795-44-1</t>
  </si>
  <si>
    <t>277.36</t>
  </si>
  <si>
    <t>Drug Metabolite; Potassium Channel</t>
  </si>
  <si>
    <t>N-Acetylprocainamide is a class III antiarrhythmic, which blocks K+ channels.</t>
  </si>
  <si>
    <t>C15H23N3O2</t>
  </si>
  <si>
    <t>O=C(NCCN(CC)CC)C1=CC=C(NC(C)=O)C=C1</t>
  </si>
  <si>
    <t>DMSO : ≥ 100 mg/mL (360.54 mM)</t>
  </si>
  <si>
    <t>25897</t>
  </si>
  <si>
    <t>https://www.medchemexpress.com/N-Acetylprocainamide.html</t>
  </si>
  <si>
    <t>Membrane Transporter/Ion Channel; Metabolic Enzyme/Protease</t>
  </si>
  <si>
    <t>HY-18678A</t>
  </si>
  <si>
    <t>Bremelanotide (Acetate)</t>
  </si>
  <si>
    <t>PT-141 Acetate</t>
  </si>
  <si>
    <t>1607799-13-2</t>
  </si>
  <si>
    <t>1085.22</t>
  </si>
  <si>
    <t>Melanocortin Receptor</t>
  </si>
  <si>
    <t>Bremelanotide Acetate (PT-141 Acetate), a synthetic peptide analogue of α-MSH, is an agonist at melanocortin receptors including the MC3R and MC4R for the treatment of sexual dysfunction[1].</t>
  </si>
  <si>
    <t>C52H72N14O12</t>
  </si>
  <si>
    <t>O=C(N[C@](CCCCNC(C[C@@H]1NC([C@@H](NC(C)=O)CCCC)=O)=O)([H])C(O)=O)[C@@H](NC([C@@H](NC([C@@](NC([C@@H](NC1=O)CC2=CN=CN2)=O)([H])CC3=CC=CC=C3)=O)CCCNC(N)=N)=O)CC4=CNC5=CC=CC=C45.OC(C)=O</t>
  </si>
  <si>
    <t>DMSO : ≥ 36 mg/mL (33.17 mM)</t>
  </si>
  <si>
    <t>65258</t>
  </si>
  <si>
    <t>https://www.medchemexpress.com/Bremelanotide-Acetate.html</t>
  </si>
  <si>
    <t>HY-B1497</t>
  </si>
  <si>
    <t>Silver sulfadiazine</t>
  </si>
  <si>
    <t>AgSD</t>
  </si>
  <si>
    <t>22199-08-2</t>
  </si>
  <si>
    <t>357.14</t>
  </si>
  <si>
    <t>Antibiotic; Bacterial; DNA/RNA Synthesis</t>
  </si>
  <si>
    <t>Silver sulfadiazine (AgSD), a sulfonamide antibiotic, effects a dual inhibitory action on bacterial growth by its sulfa moiety (SD-SDZ) that prevents bacterial folate absorption and subsequent DNA synthesis. The silver that is released from Silver sulfadiazine binds and disrupts the DNA structure, precluding bacterial DNA replication[1].</t>
  </si>
  <si>
    <t>C10H9AgN4O2S</t>
  </si>
  <si>
    <t>NC(C=C1)=CC=C1S2(=O[Ag+][N]3=CC=C[N-]C3=N2)=O</t>
  </si>
  <si>
    <t>78854</t>
  </si>
  <si>
    <t>https://www.medchemexpress.com/silver-sulfadiazine.html</t>
  </si>
  <si>
    <t>HY-14261</t>
  </si>
  <si>
    <t>Vilazodone (Hydrochloride)</t>
  </si>
  <si>
    <t>EMD 68843 (Hydrochloride); SB659746A (Hydrochloride)</t>
  </si>
  <si>
    <t>163521-08-2</t>
  </si>
  <si>
    <t>477.99</t>
  </si>
  <si>
    <t>Vilazodone Hydrochloride (EMD 68843 Hydrochloride) is a serotonin transporter (SER) inhibitor and 5-HT1A receptor partial agonist.</t>
  </si>
  <si>
    <t>C26H28ClN5O2</t>
  </si>
  <si>
    <t>NC(C1=CC2=C(C=CC(N3CCN(CCCCC4=CNC5=CC=C(C=C54)C#N)CC3)=C2)O1)=O.[H]Cl</t>
  </si>
  <si>
    <t>DMSO : 25 mg/mL (52.30 mM; Need ultrasonic)</t>
  </si>
  <si>
    <t>05320</t>
  </si>
  <si>
    <t>https://www.medchemexpress.com/Vilazodone-Hydrochloride.html</t>
  </si>
  <si>
    <t>HY-B0311</t>
  </si>
  <si>
    <t>Carbidopa</t>
  </si>
  <si>
    <t>(S)-(-)-Carbidopa</t>
  </si>
  <si>
    <t>28860-95-9</t>
  </si>
  <si>
    <t>226.23</t>
  </si>
  <si>
    <t>Aryl Hydrocarbon Receptor</t>
  </si>
  <si>
    <t>Carbidopa ((S)-(-)-Carbidopa), a peripheral decarboxylase inhibitor, can be used for the research of Parkinson's disease. Carbidopa is a selective aryl hydrocarbon receptor (AhR) modulator. Carbidopa inhibits pancreatic cancer cell and tumor growth[1][2].</t>
  </si>
  <si>
    <t>C10H14N2O4</t>
  </si>
  <si>
    <t>OC1=C(O)C=CC(CC(NN)(C(O)=O)C)=C1</t>
  </si>
  <si>
    <t>DMSO : 10 mg/mL (44.20 mM; Need ultrasonic); H2O : &lt; 0.1 mg/mL (insoluble)</t>
  </si>
  <si>
    <t>16025</t>
  </si>
  <si>
    <t>https://www.medchemexpress.com/Carbidopa.html</t>
  </si>
  <si>
    <t>HY-77813</t>
  </si>
  <si>
    <t>Benzyl isothiocyanate</t>
  </si>
  <si>
    <t>622-78-6</t>
  </si>
  <si>
    <t>Antibiotic; Apoptosis; Bacterial</t>
  </si>
  <si>
    <t>Benzyl isothiocyanate is a member of natural isothiocyanates with antimicrobial activity[1][2]. Benzyl isothiocyanate potent inhibits cell mobility, migration and invasion nature and matrix metalloproteinase-2 (MMP-2) activity of murine melanoma cells[2].</t>
  </si>
  <si>
    <t>C8H7NS</t>
  </si>
  <si>
    <t>S=C=NCC1=CC=CC=C1</t>
  </si>
  <si>
    <t>46045</t>
  </si>
  <si>
    <t>https://www.medchemexpress.com/benzyl-isothiocyanate.html</t>
  </si>
  <si>
    <t>Anti-infection; Apoptosis</t>
  </si>
  <si>
    <t>HY-17479A</t>
  </si>
  <si>
    <t>Amfenac (Sodium Hydrate)</t>
  </si>
  <si>
    <t>61618-27-7</t>
  </si>
  <si>
    <t>295.27</t>
  </si>
  <si>
    <t>Amfenac Sodium Hydrate is a COX-2 inhibitor.</t>
  </si>
  <si>
    <t>C15H14NNaO4</t>
  </si>
  <si>
    <t>O=C(O[Na])CC1=CC=CC(C(C2=CC=CC=C2)=O)=C1N.[H]O[H]</t>
  </si>
  <si>
    <t>DMSO : 150 mg/mL (508.01 mM; Need ultrasonic and warming)</t>
  </si>
  <si>
    <t>28487</t>
  </si>
  <si>
    <t>https://www.medchemexpress.com/Amfenac_Sodium_Hydrate.html</t>
  </si>
  <si>
    <t>HY-14249</t>
  </si>
  <si>
    <t>Bicalutamide</t>
  </si>
  <si>
    <t>90357-06-5</t>
  </si>
  <si>
    <t>430.37</t>
  </si>
  <si>
    <t>Androgen Receptor; Autophagy</t>
  </si>
  <si>
    <t>Bicalutamide is a non-steroidal androgen receptor (AR) antagonist. Bicalutamide can be used for the research of prostate cancer[1].</t>
  </si>
  <si>
    <t>C18H14F4N2O4S</t>
  </si>
  <si>
    <t>FC1=CC=C(S(=O)(CC(O)(C(NC2=CC=C(C#N)C(C(F)(F)F)=C2)=O)C)=O)C=C1</t>
  </si>
  <si>
    <t>DMSO : ≥ 50 mg/mL (116.18 mM)</t>
  </si>
  <si>
    <t>15754</t>
  </si>
  <si>
    <t>https://www.medchemexpress.com/Bicalutamide.html</t>
  </si>
  <si>
    <t>Autophagy; Others</t>
  </si>
  <si>
    <t>HY-B1340</t>
  </si>
  <si>
    <t>Carbadox</t>
  </si>
  <si>
    <t>6804-07-5</t>
  </si>
  <si>
    <t>262.22</t>
  </si>
  <si>
    <t>Carbadox is a quinoxaline-di-N-oxide antibiotic compound which is widely fed to nursery-age pigs to control enteric diseases and improve feed efficiency.</t>
  </si>
  <si>
    <t>C11H10N4O4</t>
  </si>
  <si>
    <t>[O-][N+]1=C2C=CC=CC2=[N+]([O-])C(/C=N/NC(OC)=O)=C1</t>
  </si>
  <si>
    <t>DMSO : 3.57 mg/mL (13.61 mM; Need ultrasonic); H2O : &lt; 0.1 mg/mL (insoluble)</t>
  </si>
  <si>
    <t>27673</t>
  </si>
  <si>
    <t>https://www.medchemexpress.com/Carbadox.html</t>
  </si>
  <si>
    <t>HY-D0143</t>
  </si>
  <si>
    <t>Quinine</t>
  </si>
  <si>
    <t>130-95-0</t>
  </si>
  <si>
    <t>Parasite; Potassium Channel</t>
  </si>
  <si>
    <t>Quinine is an alkaloid derived from the bark of the cinchona tree, acts as an anti-malaria agent. Quinine is a potassium channel inhibitor that inhibits WT mouse Slo3 (KCa5.1) channel currents evoked by voltage pulses to +100?mV with an IC50 of 169 μM[1][2].</t>
  </si>
  <si>
    <t>O[C@H](C1=CC=NC2=C1C=C(OC)C=C2)[C@@]3([H])[N@](C[C@@H]4C=C)CC[C@H]4C3</t>
  </si>
  <si>
    <t>H2O : &lt; 0.1 mg/mL (insoluble); DMSO : ≥ 100 mg/mL (308.24 mM)</t>
  </si>
  <si>
    <t>27672</t>
  </si>
  <si>
    <t>https://www.medchemexpress.com/Quinine.html</t>
  </si>
  <si>
    <t>Anti-infection; Membrane Transporter/Ion Channel</t>
  </si>
  <si>
    <t>HY-Y0546</t>
  </si>
  <si>
    <t>Benzophenone</t>
  </si>
  <si>
    <t>119-61-9</t>
  </si>
  <si>
    <t>Benzophenone is an endogenous metabolite.</t>
  </si>
  <si>
    <t>C13H10O</t>
  </si>
  <si>
    <t>O=C(C1=CC=CC=C1)C2=CC=CC=C2</t>
  </si>
  <si>
    <t>83850</t>
  </si>
  <si>
    <t>https://www.medchemexpress.com/benzophenone.html</t>
  </si>
  <si>
    <t>HY-A0148A</t>
  </si>
  <si>
    <t>Halofantrine hydrochloride</t>
  </si>
  <si>
    <t>SKF-102886; WR-171669</t>
  </si>
  <si>
    <t>36167-63-2</t>
  </si>
  <si>
    <t>536.88</t>
  </si>
  <si>
    <t>Halofantrine hydrochloride (SKF-102886) is a blocker of delayed rectifier potassium current via the inhibition of  human-ether-a-go-go-related gene (HERG) channel and a potent antimalarial compound[1][2].</t>
  </si>
  <si>
    <t>C26H31Cl3F3NO</t>
  </si>
  <si>
    <t>OC(CCN(CCCC)CCCC)C1=CC2=C(Cl)C=C(Cl)C=C2C3=CC(C(F)(F)F)=CC=C31.[H]Cl</t>
  </si>
  <si>
    <t>DMSO : 30 mg/mL (55.88 mM; Need ultrasonic)</t>
  </si>
  <si>
    <t>80619</t>
  </si>
  <si>
    <t>https://www.medchemexpress.com/Halofantrine_hydrochloride.html</t>
  </si>
  <si>
    <t>HY-B0212</t>
  </si>
  <si>
    <t>Sulfapyridine</t>
  </si>
  <si>
    <t>144-83-2</t>
  </si>
  <si>
    <t>249.29</t>
  </si>
  <si>
    <t>Sulfapyridine(Dagenan) is a sulfonamide antibacterial.
Target: Antibacterial
Sulfapyridine(Dagenan) is a sulfonamide antibacterial. Sulfapyridine is not prescribed for the treatment in humans any more. However, it may be used to treat Linear IgA Disease. It is a good antibacterial drug, but its water solubility is very dependent on PH. Thus, there is a risk of crystallization within the bladder or urethra, which could lead to pain or blockage. The drug sulfasalazine is structurally one molecule of mesalamine linked to one molecule of Sulfapyridine with an azo bond [1].</t>
  </si>
  <si>
    <t>C11H11N3O2S</t>
  </si>
  <si>
    <t>O=S(C1=CC=C(N)C=C1)(NC2=NC=CC=C2)=O</t>
  </si>
  <si>
    <t>DMSO : 60 mg/mL (240.68 mM; Need ultrasonic); H2O : &lt; 0.1 mg/mL (insoluble)</t>
  </si>
  <si>
    <t>16513</t>
  </si>
  <si>
    <t>https://www.medchemexpress.com/sulfapyridine.html</t>
  </si>
  <si>
    <t>HY-N0785</t>
  </si>
  <si>
    <t>Ginkgolide C</t>
  </si>
  <si>
    <t>BN-52022; Ginkgolide-C</t>
  </si>
  <si>
    <t>15291-76-6</t>
  </si>
  <si>
    <t>440.40</t>
  </si>
  <si>
    <t>AMPK; Endogenous Metabolite; MMP; Sirtuin</t>
  </si>
  <si>
    <t>Ginkgolide C is a flavone isolated from Ginkgo biloba leaves, possessing multiple biological functions, such as decreasing platelet aggregation and ameliorating Alzheimer disease.</t>
  </si>
  <si>
    <t>C20H24O11</t>
  </si>
  <si>
    <t>O[C@@H]1C2([C@@](O3)([H])[C@H](O)[C@H]4C(C)(C)C)C4([C@H]5O)[C@](OC5=O)([H])OC2(C3=O)[C@@](O)([C@@H]6C)[C@@]1([H])OC6=O</t>
  </si>
  <si>
    <t>DMSO : 100 mg/mL (227.07 mM; Need ultrasonic)</t>
  </si>
  <si>
    <t>28608</t>
  </si>
  <si>
    <t>https://www.medchemexpress.com/Ginkgolide-C.html</t>
  </si>
  <si>
    <t>Cell Cycle/DNA Damage; Epigenetics; Metabolic Enzyme/Protease; PI3K/Akt/mTOR</t>
  </si>
  <si>
    <t>HY-B1170</t>
  </si>
  <si>
    <t>Cyclandelate</t>
  </si>
  <si>
    <t>3,5,5-Trimethylcyclohexyl mandelate</t>
  </si>
  <si>
    <t>456-59-7</t>
  </si>
  <si>
    <t>276.37</t>
  </si>
  <si>
    <t>Cyclandelate is a vasodilator used in the treatment of claudication, arteriosclerosis, and Raynaud's disease. It is also used to treat nighttime leg cramps, and has been investigated for its effect against migraine.</t>
  </si>
  <si>
    <t>C17H24O3</t>
  </si>
  <si>
    <t>O=C(OC1CC(C)(C)CC(C)C1)C(O)C2=CC=CC=C2</t>
  </si>
  <si>
    <t>DMSO : ≥ 44 mg/mL (159.21 mM)</t>
  </si>
  <si>
    <t>17698</t>
  </si>
  <si>
    <t>https://www.medchemexpress.com/Cyclandelate.html</t>
  </si>
  <si>
    <t>HY-13680</t>
  </si>
  <si>
    <t>Meisoindigo</t>
  </si>
  <si>
    <t>Dian III; N-Methylisoindigotin; Natura-α</t>
  </si>
  <si>
    <t>97207-47-1</t>
  </si>
  <si>
    <t>276.29</t>
  </si>
  <si>
    <t>Meisoindigo (Dian III), a derivative of Indirubin (HY-N0117), halts the cell cycle at the G0/G1 phase and induces apoptosis in primary acute myeloid leukemia (AML) cells. Meisoindigo exhibits high antitumor activity[1][2].</t>
  </si>
  <si>
    <t>C17H12N2O2</t>
  </si>
  <si>
    <t>O=C1N(C)C2=C(C=CC=C2)/C1=C3C(NC4=C\3C=CC=C4)=O</t>
  </si>
  <si>
    <t>DMSO : ≥ 51 mg/mL (184.59 mM)</t>
  </si>
  <si>
    <t>11353</t>
  </si>
  <si>
    <t>https://www.medchemexpress.com/Meisoindigo.html</t>
  </si>
  <si>
    <t>HY-107319</t>
  </si>
  <si>
    <t>Almitrine mesylate</t>
  </si>
  <si>
    <t>Almitrine bismesylate; Almitrine bismethanesulfonate; Almitrine dimesylate</t>
  </si>
  <si>
    <t>29608-49-9</t>
  </si>
  <si>
    <t>669.76</t>
  </si>
  <si>
    <t>Almitrine mesylate, a peripheral chemoreceptor agonist, inhibits selectively the Ca2+-dependent K+ channel.</t>
  </si>
  <si>
    <t>C28H37F2N7O6S2</t>
  </si>
  <si>
    <t>C=CCNC1=NC(N(CC2)CCN2C(C3=CC=C(F)C=C3)C4=CC=C(F)C=C4)=NC(NCC=C)=N1.O=S(O)(C)=O.O=S(O)(C)=O</t>
  </si>
  <si>
    <t>DMSO : 100 mg/mL (149.31 mM; Need ultrasonic)</t>
  </si>
  <si>
    <t>30542</t>
  </si>
  <si>
    <t>https://www.medchemexpress.com/Almitrine_mesylate.html</t>
  </si>
  <si>
    <t>Neurological Disease; Cardiovascular Disease</t>
  </si>
  <si>
    <t>HY-17004</t>
  </si>
  <si>
    <t>Olmesartan</t>
  </si>
  <si>
    <t>RNH-6270</t>
  </si>
  <si>
    <t>144689-24-7</t>
  </si>
  <si>
    <t>446.50</t>
  </si>
  <si>
    <t>Olmesartan (RNH-6270) is an angiotensin II receptor (AT1R) antagonist used to treat high blood pressure[1][2].</t>
  </si>
  <si>
    <t>C24H26N6O3</t>
  </si>
  <si>
    <t>O=C(O)C1=C(N=C(N1CC2=CC=C(C=C2)C3=CC=CC=C3C4=NN=NN4)CCC)C(O)(C)C</t>
  </si>
  <si>
    <t>DMSO : 50 mg/mL (111.98 mM; Need ultrasonic)</t>
  </si>
  <si>
    <t>25283</t>
  </si>
  <si>
    <t>https://www.medchemexpress.com/Olmesartan.html</t>
  </si>
  <si>
    <t>HY-10264</t>
  </si>
  <si>
    <t>Edoxaban</t>
  </si>
  <si>
    <t>DU-176</t>
  </si>
  <si>
    <t>480449-70-5</t>
  </si>
  <si>
    <t>548.06</t>
  </si>
  <si>
    <t>Factor Xa; Thrombin</t>
  </si>
  <si>
    <t>Edoxaban (DU-176) is a selective, potent and orally active factor Xa (FXa) inhibitor with Kis of 0.561 nM and 2.98 nM for free FXa and prothrombinase, respectively. Edoxaban is an anticoagulant agent and can be used for stroke prevention. Edoxaban is a also weak inhibitor of thrombin and factor IXaβ (FIXa), with Kis of 6.00 μM and 41.7 μM, respectively, exhibits &gt;10 000-fold selectivity for FXa. Edoxaban has antithrombotic properties and has potential for thromboembolic diseases treatment[1][2][3].</t>
  </si>
  <si>
    <t>C24H30ClN7O4S</t>
  </si>
  <si>
    <t>O=C(N(C)C)[C@@H](CC1)C[C@H]([C@H]1NC(C(NC(C=C2)=NC=C2Cl)=O)=O)NC(C3=NC(CC4)=C(CN4C)S3)=O</t>
  </si>
  <si>
    <t>DMSO : 10 mg/mL (18.25 mM; Need ultrasonic)</t>
  </si>
  <si>
    <t>41922</t>
  </si>
  <si>
    <t>https://www.medchemexpress.com/edoxaban.html</t>
  </si>
  <si>
    <t>HY-14852</t>
  </si>
  <si>
    <t>Tafamidis</t>
  </si>
  <si>
    <t>594839-88-0</t>
  </si>
  <si>
    <t>308.12</t>
  </si>
  <si>
    <t>Tafamidis is a potent and selective transthyretin (TTR) stabilizer, shows comparable potency and efficacy to the mutumant homotetramers V30M-TTR, V122I-TTR and wild type WT-TTR, with EC50s of 2.7-3.2 μM. Tafamidis inhibits amyloidogenesis[1].</t>
  </si>
  <si>
    <t>C14H7Cl2NO3</t>
  </si>
  <si>
    <t>O=C(C1=CC=C2N=C(C3=CC(Cl)=CC(Cl)=C3)OC2=C1)O</t>
  </si>
  <si>
    <t>DMSO : 37.5 mg/mL (121.71 mM; Need ultrasonic); H2O : &lt; 0.1 mg/mL (insoluble)</t>
  </si>
  <si>
    <t>37410</t>
  </si>
  <si>
    <t>https://www.medchemexpress.com/Tafamidis.html</t>
  </si>
  <si>
    <t>HY-B1136</t>
  </si>
  <si>
    <t>Menbutone</t>
  </si>
  <si>
    <t>Genabilic acid</t>
  </si>
  <si>
    <t>3562-99-0</t>
  </si>
  <si>
    <t>Menbutone is an oxobutyric acid derivative, and is a choleretic.Menbutone has a rapid onset of action, reaching its maximum plasma level within 1 hour and lasting for roughly 10 hours.</t>
  </si>
  <si>
    <t>O=C(O)CCC(C1=C2C=CC=CC2=C(OC)C=C1)=O</t>
  </si>
  <si>
    <t>DMSO : ≥ 40 mg/mL (154.88 mM); H2O : &lt; 0.1 mg/mL (insoluble)</t>
  </si>
  <si>
    <t>18109</t>
  </si>
  <si>
    <t>https://www.medchemexpress.com/Menbutone.html</t>
  </si>
  <si>
    <t>HY-B1079</t>
  </si>
  <si>
    <t>Suxibuzone</t>
  </si>
  <si>
    <t>27470-51-5</t>
  </si>
  <si>
    <t>438.47</t>
  </si>
  <si>
    <t xml:space="preserve">Suxibuzone is a drug used for joint and muscular pain, is a prodrug of the non steroidal anti inflammatory drug Phenylbutazone.
</t>
  </si>
  <si>
    <t>C24H26N2O6</t>
  </si>
  <si>
    <t>O=C(OCC1(CCCC)C(N(C2=CC=CC=C2)N(C3=CC=CC=C3)C1=O)=O)CCC(O)=O</t>
  </si>
  <si>
    <t>DMSO : ≥ 100 mg/mL (228.07 mM)</t>
  </si>
  <si>
    <t>39618</t>
  </si>
  <si>
    <t>https://www.medchemexpress.com/Suxibuzone.html</t>
  </si>
  <si>
    <t>HY-50767A</t>
  </si>
  <si>
    <t>Palbociclib (hydrochloride)</t>
  </si>
  <si>
    <t>PD 0332991 hydrochloride</t>
  </si>
  <si>
    <t>827022-32-2</t>
  </si>
  <si>
    <t>483.99</t>
  </si>
  <si>
    <t>CDK</t>
  </si>
  <si>
    <t>Palbociclib hydrochloride is a highly selective CDK4/6 inhibitor with IC50s of 11 nM and 16 nM, respectively. Palbociclib hydrochloride has the potential for ER-positive and HER2-negative breast cancer research.</t>
  </si>
  <si>
    <t>C24H30ClN7O2</t>
  </si>
  <si>
    <t>O=C1C(C(C)=O)=C(C)C2=CN=C(NC3=NC=C(N4CCNCC4)C=C3)N=C2N1C5CCCC5.Cl</t>
  </si>
  <si>
    <t>DMSO : 5 mg/mL (10.33 mM; ultrasonic and warming and heat to 60°C); H2O : 2.5 mg/mL (5.17 mM; Need ultrasonic)</t>
  </si>
  <si>
    <t>10604</t>
  </si>
  <si>
    <t>https://www.medchemexpress.com/Palbociclib-hydrochloride.html</t>
  </si>
  <si>
    <t>HY-10574</t>
  </si>
  <si>
    <t>Rilpivirine</t>
  </si>
  <si>
    <t>R278474; TMC278; DB08864</t>
  </si>
  <si>
    <t>500287-72-9</t>
  </si>
  <si>
    <t>366.42</t>
  </si>
  <si>
    <t>Rilpivirine (R278474; TMC278) is a type of anti-HIV medicine called a non-nucleoside reverse transcriptase inhibitor (NNRTI).</t>
  </si>
  <si>
    <t>C22H18N6</t>
  </si>
  <si>
    <t>CC1=CC(/C=C/C#N)=CC(C)=C1NC2=CC=NC(NC3=CC=C(C=C3)C#N)=N2</t>
  </si>
  <si>
    <t>H2O : &lt; 0.1 mg/mL (insoluble); DMSO : 50 mg/mL (136.46 mM; Need ultrasonic)</t>
  </si>
  <si>
    <t>08014</t>
  </si>
  <si>
    <t>https://www.medchemexpress.com/Rilpivirine.html</t>
  </si>
  <si>
    <t>HY-B2184</t>
  </si>
  <si>
    <t>Sofalcone</t>
  </si>
  <si>
    <t>64506-49-6</t>
  </si>
  <si>
    <t>450.52</t>
  </si>
  <si>
    <t>Autophagy; Bacterial</t>
  </si>
  <si>
    <t>Sofalcone, a gastric antiulcer agent, is known to induce the expression of Heme oxygenase-1 (HO-1) in gastric epithelium.</t>
  </si>
  <si>
    <t>C27H30O6</t>
  </si>
  <si>
    <t>O=C(O)COC1=CC(OC/C=C(C)/C)=CC=C1C(/C=C/C2=CC=C(OC/C=C(C)/C)C=C2)=O</t>
  </si>
  <si>
    <t>H2O : &lt; 0.1 mg/mL (insoluble); DMSO : ≥ 100 mg/mL (221.97 mM)</t>
  </si>
  <si>
    <t>26655</t>
  </si>
  <si>
    <t>https://www.medchemexpress.com/Sofalcone.html</t>
  </si>
  <si>
    <t>HY-B1378</t>
  </si>
  <si>
    <t>Ethosuximide</t>
  </si>
  <si>
    <t>77-67-8</t>
  </si>
  <si>
    <t>141.17</t>
  </si>
  <si>
    <t>Ethosuximide, a widely prescribed anti-epileptic drug, improves the phenotypes of multiple neurodegenerative disease models and blocks the low voltage activated T-type calcium channel.</t>
  </si>
  <si>
    <t>C7H11NO2</t>
  </si>
  <si>
    <t>O=C(C(C)(CC)C1)NC1=O</t>
  </si>
  <si>
    <t>DMSO : 100 mg/mL (708.37 mM; Need ultrasonic)</t>
  </si>
  <si>
    <t>42019</t>
  </si>
  <si>
    <t>https://www.medchemexpress.com/Ethosuximide.html</t>
  </si>
  <si>
    <t>HY-D0195</t>
  </si>
  <si>
    <t>Acesulfame (potassium)</t>
  </si>
  <si>
    <t>55589-62-3</t>
  </si>
  <si>
    <t>201.24</t>
  </si>
  <si>
    <t>Acesulfame potassium is an artificial sweetener. Acesulfame potassium (long-term) affects cognitive functions, potentially via altering neuro-metabolic functions in mice[1].</t>
  </si>
  <si>
    <t>C4H4KNO4S</t>
  </si>
  <si>
    <t>O=C1[N-]S(OC(C)=C1)(=O)=O.[K+]</t>
  </si>
  <si>
    <t>82258</t>
  </si>
  <si>
    <t>https://www.medchemexpress.com/acesulfame-potassium.html</t>
  </si>
  <si>
    <t>HY-B0903</t>
  </si>
  <si>
    <t>Hexylene glycol</t>
  </si>
  <si>
    <t>2-Methyl-2,4-pentanediol; MPD</t>
  </si>
  <si>
    <t>107-41-5</t>
  </si>
  <si>
    <t>118.17</t>
  </si>
  <si>
    <t>Hexylene glycol is a small molecular weight surfactant, widely used as an industrial coating solvent, does not cause adverse health or environmental effects.</t>
  </si>
  <si>
    <t>C6H14O2</t>
  </si>
  <si>
    <t>CC(O)(C)CC(O)C</t>
  </si>
  <si>
    <t>H2O : 100 mg/mL (846.24 mM; Need ultrasonic); DMSO : ≥ 100 mg/mL (846.24 mM)</t>
  </si>
  <si>
    <t>17217</t>
  </si>
  <si>
    <t>https://www.medchemexpress.com/Hexylene-glycol.html</t>
  </si>
  <si>
    <t>HY-B0526</t>
  </si>
  <si>
    <t>Flumequine</t>
  </si>
  <si>
    <t>R-802</t>
  </si>
  <si>
    <t>42835-25-6</t>
  </si>
  <si>
    <t>261.25</t>
  </si>
  <si>
    <t>Flumequine (R-802) is a quinolone antibiotic, and acts as a topoisomerase II inhibitor, with an IC50 of 15 μM (3.92 μg/mL).</t>
  </si>
  <si>
    <t>C14H12FNO3</t>
  </si>
  <si>
    <t>O=C(C1=CN2C(C)CCC3=C2C(C1=O)=CC(F)=C3)O</t>
  </si>
  <si>
    <t>DMSO : 7.69 mg/mL (29.44 mM; Need ultrasonic)</t>
  </si>
  <si>
    <t>16640</t>
  </si>
  <si>
    <t>https://www.medchemexpress.com/flumequine.html</t>
  </si>
  <si>
    <t>HY-17598</t>
  </si>
  <si>
    <t>Rafoxanide</t>
  </si>
  <si>
    <t>22662-39-1</t>
  </si>
  <si>
    <t>626.01</t>
  </si>
  <si>
    <t>Rafoxanide is a salicylanilide used as an antiparasitic agent.</t>
  </si>
  <si>
    <t>C19H11Cl2I2NO3</t>
  </si>
  <si>
    <t>O=C(NC1=CC=C(OC2=CC=C(Cl)C=C2)C(Cl)=C1)C3=CC(I)=CC(I)=C3O</t>
  </si>
  <si>
    <t>DMSO : ≥ 31 mg/mL (49.52 mM)</t>
  </si>
  <si>
    <t>24267</t>
  </si>
  <si>
    <t>https://www.medchemexpress.com/Rafoxanide.html</t>
  </si>
  <si>
    <t>HY-17596</t>
  </si>
  <si>
    <t>Closantel</t>
  </si>
  <si>
    <t>57808-65-8</t>
  </si>
  <si>
    <t>663.07</t>
  </si>
  <si>
    <t>Closantel	 is a halogenated salicylanilide with a potent anti-parasitic activity. Closantel is a potent and highly specific Onchocerca volvulus chitinase (OvCHT1) inhibitor with an IC50 of 1.6 μM and a Ki of 468 nM. Closantel inhibits the O. volvulus L3 to L4 molt of developing[1][2].</t>
  </si>
  <si>
    <t>C22H14Cl2I2N2O2</t>
  </si>
  <si>
    <t>O=C(NC1=CC(Cl)=C(C(C2=CC=C(Cl)C=C2)C#N)C=C1C)C3=CC(I)=CC(I)=C3O</t>
  </si>
  <si>
    <t>DMSO : ≥ 49 mg/mL (73.90 mM); H2O : 1 mg/mL (1.51 mM; ultrasonic and warming and heat to 80°C)</t>
  </si>
  <si>
    <t>15504</t>
  </si>
  <si>
    <t>https://www.medchemexpress.com/Closantel.html</t>
  </si>
  <si>
    <t>HY-B0898</t>
  </si>
  <si>
    <t>Ceftiofur (sodium)</t>
  </si>
  <si>
    <t>sodium ceftiofur</t>
  </si>
  <si>
    <t>104010-37-9</t>
  </si>
  <si>
    <t>545.54</t>
  </si>
  <si>
    <t>Ceftiofur sodium is an antibiotic of the cephalosporin type (third generation), licensed for use in veterinary medicine.</t>
  </si>
  <si>
    <t>C19H16N5NaO7S3</t>
  </si>
  <si>
    <t>O=C(O[Na])C(N12)=C(CSC(C3=CC=CO3)=O)CS[C@]2([H])[C@H](NC(/C(C4=CSC(N)=N4)=N\OC)=O)C1=O</t>
  </si>
  <si>
    <t>DMSO : ≥ 40 mg/mL (73.32 mM)</t>
  </si>
  <si>
    <t>17768</t>
  </si>
  <si>
    <t>https://www.medchemexpress.com/Ceftiofur-sodium.html</t>
  </si>
  <si>
    <t>HY-17565A</t>
  </si>
  <si>
    <t>Bleomycin (hydrochloride)</t>
  </si>
  <si>
    <t>67763-87-5</t>
  </si>
  <si>
    <t>1451.00</t>
  </si>
  <si>
    <t>Antibiotic; DNA/RNA Synthesis</t>
  </si>
  <si>
    <t>Bleomycin hydrochloride is a DNA synthesis inhibitor. Bleomycin hydrochloride is a DNA damaging agent. Bleomycin hydrochloride is an antitumor antibiotic[1].</t>
  </si>
  <si>
    <t>C55H84ClN17O21S3</t>
  </si>
  <si>
    <t>NC(C[C@H](NC[C@@H](N)C(N)=O)C1=NC(N)=C(C)C(C(N[C@H](C(N[C@@H](C)[C@@H]([C@@H](C)C(N[C@@H](C(NCCC2=NC(C3=NC(C(NCCC[S+](C)C)=O)=CS3)=CS2)=O)[C@H](O)C)=O)O)=O)C(C4=CNC=N4)O[C@@H]5[C@]([H])(O[C@@H]6[C@@H](O)[C@@H](OC(N)=O)[C@H](O)[C@@H](CO)O6)[C@H](O)[C@@H](O)[C@@H](CO)O5)=O)=N1)=O.[Cl-]</t>
  </si>
  <si>
    <t>DMSO : 50 mg/mL (34.46 mM; ultrasonic and warming and heat to 60°C)</t>
  </si>
  <si>
    <t>67558</t>
  </si>
  <si>
    <t>https://www.medchemexpress.com/bleomycin-hydrochloride.html</t>
  </si>
  <si>
    <t>HY-14545</t>
  </si>
  <si>
    <t>Amisulpride</t>
  </si>
  <si>
    <t>DAN 2163</t>
  </si>
  <si>
    <t>71675-85-9</t>
  </si>
  <si>
    <t>369.48</t>
  </si>
  <si>
    <t>Amisulpride is a dopamine D2/D3 receptor antagonist with Kis of 2.8 and 3.2 nM for human dopamine D2 and D3, respectively.</t>
  </si>
  <si>
    <t>C17H27N3O4S</t>
  </si>
  <si>
    <t>CCN1C(CNC(C2=CC(S(=O)(CC)=O)=C(N)C=C2OC)=O)CCC1</t>
  </si>
  <si>
    <t>H2O : 0.2 mg/mL (0.54 mM; Need ultrasonic); DMSO : 50 mg/mL (135.33 mM; Need ultrasonic)</t>
  </si>
  <si>
    <t>11679</t>
  </si>
  <si>
    <t>https://www.medchemexpress.com/Amisulpride.html</t>
  </si>
  <si>
    <t>HY-B2229</t>
  </si>
  <si>
    <t>Sulbutiamine</t>
  </si>
  <si>
    <t>Bisibuthiamine</t>
  </si>
  <si>
    <t>3286-46-2</t>
  </si>
  <si>
    <t>702.89</t>
  </si>
  <si>
    <t>Sulbutiamine is a highly lipid soluble synthetic analogue of vitamin B1, used for the treatment of asthenia.</t>
  </si>
  <si>
    <t>C32H46N8O6S2</t>
  </si>
  <si>
    <t>C/C(N(C=O)CC1=CN=C(C)N=C1N)=C(CCOC(C(C)C)=O)/SS/C(CCOC(C(C)C)=O)=C(C)\N(C=O)CC2=CN=C(C)N=C2N</t>
  </si>
  <si>
    <t>DMSO : ≥ 75 mg/mL (106.70 mM)</t>
  </si>
  <si>
    <t>26745</t>
  </si>
  <si>
    <t>https://www.medchemexpress.com/Sulbutiamine.html</t>
  </si>
  <si>
    <t>HY-A0093</t>
  </si>
  <si>
    <t>Mexiletine (hydrochloride)</t>
  </si>
  <si>
    <t>KOE-1173 (hydrochloride)</t>
  </si>
  <si>
    <t>5370-01-4</t>
  </si>
  <si>
    <t>215.72</t>
  </si>
  <si>
    <t>Mexiletine hydrochloride (KOE-1173 hydrochloride), a Class IB antianhythmic, is a non-selective voltage-gated sodium channel blocker[1][2].</t>
  </si>
  <si>
    <t>C11H18ClNO</t>
  </si>
  <si>
    <t>CC(N)COC1=C(C)C=CC=C1C.[H]Cl</t>
  </si>
  <si>
    <t>DMSO : ≥ 41 mg/mL (190.06 mM)</t>
  </si>
  <si>
    <t>16770</t>
  </si>
  <si>
    <t>https://www.medchemexpress.com/Mexiletine-hydrochloride.html</t>
  </si>
  <si>
    <t>HY-13767</t>
  </si>
  <si>
    <t>Tirapazamine</t>
  </si>
  <si>
    <t>SR259075; SR4233; Win59075</t>
  </si>
  <si>
    <t>27314-97-2</t>
  </si>
  <si>
    <t>178.15</t>
  </si>
  <si>
    <t>Tirapazamine is an anticancer agent that shows selective cytotoxicity for hypoxic cells in solid tumors, thereby inducing single-and double-strand breaks in DNA, base damage, and cell death.</t>
  </si>
  <si>
    <t>C7H6N4O2</t>
  </si>
  <si>
    <t>NC1=[N+]([O-])C2=CC=CC=C2[N+]([O-])=N1</t>
  </si>
  <si>
    <t>DMSO : ≥ 39 mg/mL (218.92 mM)</t>
  </si>
  <si>
    <t>17366</t>
  </si>
  <si>
    <t>https://www.medchemexpress.com/Tirapazamine.html</t>
  </si>
  <si>
    <t>HY-B0507A</t>
  </si>
  <si>
    <t>Sulfathiazole (sodium)</t>
  </si>
  <si>
    <t>144-74-1</t>
  </si>
  <si>
    <t>277.30</t>
  </si>
  <si>
    <t>Sulfathiazole sodium is an organosulfur compound that has been used as a short-acting sulfa drug.
Target: Antibacterial
Sulfathiazole (20 μg/L) starts to be degraded between day 31 and day 38 in one of the two batch reactors containing different wastewater matrices. Sulfathiazole is degraded at a substantially faster rate than sulfamethoxazole or sulfamethazine in the nitrification process (S3) [1]. Recovery from spiked manure slurry samples is 64% for Sulfathiazole at pH 9. Sulfathiazole has acidity constant of pKa of 7.1and retention times (tR) of 7.8. S/N values for Sulfathiazole are above 100 at the 1 mg/kg level [2]. Sulfathiazole sorption to inorganic sorbents exhibits pronounced pH dependence consistent with sorbate speciation and sorbent charge properties. Sulfathiazole cations are most important for sorption to clay minerals, followed by neutral species [3].</t>
  </si>
  <si>
    <t>C9H8N3NaO2S2</t>
  </si>
  <si>
    <t>O=S(C1=CC=C(N)C=C1)([N-]C2=NC=CS2)=O.[Na+]</t>
  </si>
  <si>
    <t>DMSO : 140 mg/mL (504.87 mM; Need ultrasonic); H2O : 140 mg/mL (504.87 mM; Need ultrasonic)</t>
  </si>
  <si>
    <t>13644</t>
  </si>
  <si>
    <t>https://www.medchemexpress.com/Sulfathiazole-sodium.html</t>
  </si>
  <si>
    <t>HY-B0905A</t>
  </si>
  <si>
    <t>Tilmicosin (phosphate)</t>
  </si>
  <si>
    <t>LY-177370 phosphate; EL-870 phosphate</t>
  </si>
  <si>
    <t>137330-13-3</t>
  </si>
  <si>
    <t>967.13</t>
  </si>
  <si>
    <t>Phosphate</t>
  </si>
  <si>
    <t>Tilmicosin phosphate is a antibiotic, is used for the research of bovine respiratory disease and ovine respiratory disease associated with Mannheimia (Pasteurella) haemolytica.</t>
  </si>
  <si>
    <t>C46H83N2O17P</t>
  </si>
  <si>
    <t>C[C@@H]([C@@H](CC1=O)O)[C@H]([C@H](C[C@H](C(/C=C/C(C)=C/[C@H](CO[C@H](O[C@H](C)[C@@H](O)[C@H]2OC)[C@@H]2OC)[C@@H](CC)O1)=O)C)CCN(C[C@H](C)C3)C[C@H]3C)O[C@@](O[C@H](C)[C@@H](O)[C@@H]4N(C)C)([H])[C@@H]4O.O=P(O)(O)O</t>
  </si>
  <si>
    <t>DMSO : ≥ 100 mg/mL (103.40 mM); H2O : ≥ 100 mg/mL (103.40 mM)</t>
  </si>
  <si>
    <t>17376</t>
  </si>
  <si>
    <t>https://www.medchemexpress.com/Tilmicosin-phosphate.html</t>
  </si>
  <si>
    <t>HY-B0488</t>
  </si>
  <si>
    <t>Clorsulon</t>
  </si>
  <si>
    <t>L631529; MK401</t>
  </si>
  <si>
    <t>60200-06-8</t>
  </si>
  <si>
    <t>380.66</t>
  </si>
  <si>
    <t>Clorsulon (L631529; MK401) is an orally active flukicidal agent against liver flukes (Fasciola hepatica and Fasciola gigantica) infections in calves and sheep.?Clorsulon is also a competitive inhibitor of both 3-phosphoglycorate and ATP andinhibits glucose utilization and acetate and propionate formation by mature Fasciola hepatica in vitro[1][2].</t>
  </si>
  <si>
    <t>C8H8Cl3N3O4S2</t>
  </si>
  <si>
    <t>O=S(C1=C(/C(Cl)=C(Cl)\Cl)C=C(N)C(S(=O)(N)=O)=C1)(N)=O</t>
  </si>
  <si>
    <t>DMSO : 100 mg/mL (262.70 mM; Need ultrasonic)</t>
  </si>
  <si>
    <t>16824</t>
  </si>
  <si>
    <t>https://www.medchemexpress.com/clorsulon.html</t>
  </si>
  <si>
    <t>HY-B1005</t>
  </si>
  <si>
    <t>8-Hydroxyquinoline</t>
  </si>
  <si>
    <t>8-Quinolinol</t>
  </si>
  <si>
    <t>148-24-3</t>
  </si>
  <si>
    <t>145.16</t>
  </si>
  <si>
    <t>8-Hydroxyquinoline (8-Hydroxyquinoline) is a monoprotic bidentate chelating agent, exhibits antiseptic, disinfectant, and pesticide properties, functioning as a transcription inhibitor.</t>
  </si>
  <si>
    <t>C9H7NO</t>
  </si>
  <si>
    <t>OC1=C2N=CC=CC2=CC=C1</t>
  </si>
  <si>
    <t>DMSO : 50 mg/mL (344.45 mM; Need ultrasonic)</t>
  </si>
  <si>
    <t>17215</t>
  </si>
  <si>
    <t>https://www.medchemexpress.com/8-Hydroxyquinoline.html</t>
  </si>
  <si>
    <t>HY-B0989</t>
  </si>
  <si>
    <t>Carzenide</t>
  </si>
  <si>
    <t>4-Sulfamoylbenzoic acid</t>
  </si>
  <si>
    <t>138-41-0</t>
  </si>
  <si>
    <t>201.20</t>
  </si>
  <si>
    <t>Carzenide is an organic synthesis intermediate, for synthetic drug.</t>
  </si>
  <si>
    <t>C7H7NO4S</t>
  </si>
  <si>
    <t>O=C(O)C1=CC=C(S(=O)(N)=O)C=C1</t>
  </si>
  <si>
    <t>DMSO : ≥ 36 mg/mL (178.93 mM)</t>
  </si>
  <si>
    <t>17360</t>
  </si>
  <si>
    <t>https://www.medchemexpress.com/Carzenide.html</t>
  </si>
  <si>
    <t>HY-P0009A</t>
  </si>
  <si>
    <t>Cetrorelix (Acetate)</t>
  </si>
  <si>
    <t>SB-75 (acetate)</t>
  </si>
  <si>
    <t>145672-81-7</t>
  </si>
  <si>
    <t>1491.09</t>
  </si>
  <si>
    <t>GNRH Receptor</t>
  </si>
  <si>
    <t>Cetrorelix Acetate (SB-75 acetate) is a potent gonadotropin-releasing hormone (GnRH) receptor antagonist with an IC50 of 1.21 nM[1].</t>
  </si>
  <si>
    <t>C72H96ClN17O16</t>
  </si>
  <si>
    <t>CC(O)=O.O=C(N(CCC1)[C@@H]1C(N[C@H](C)C(N)=O)=O)[C@H](CCCNC(N)=N)NC([C@H](CC(C)C)NC([C@@H](CCCNC(N)=O)NC([C@@H](NC([C@H](CO)NC([C@H](NC([C@H](NC([C@H](NC(C)=O)CC2=CC3=CC=CC=C3C=C2)=O)CC4=CC=C(Cl)C=C4)=O)CC5=CN=CC=C5)=O)=O)CC6=CC=C(O)C=C6)=O)=O)=O</t>
  </si>
  <si>
    <t>DMSO : 50 mg/mL (33.53 mM; Need ultrasonic); H2O : 2 mg/mL (1.34 mM; Need ultrasonic)</t>
  </si>
  <si>
    <t>66810</t>
  </si>
  <si>
    <t>https://www.medchemexpress.com/Cetrorelix-Acetate.html</t>
  </si>
  <si>
    <t>HY-Y0252</t>
  </si>
  <si>
    <t>L-Proline</t>
  </si>
  <si>
    <t>147-85-3</t>
  </si>
  <si>
    <t>115.13</t>
  </si>
  <si>
    <t>L-Proline is one of the twenty amino acids used in living organisms as the building blocks of proteins.</t>
  </si>
  <si>
    <t>C5H9NO2</t>
  </si>
  <si>
    <t>O=C(O)[C@H]1NCCC1</t>
  </si>
  <si>
    <t>H2O : 50 mg/mL (434.29 mM; Need ultrasonic)</t>
  </si>
  <si>
    <t>34215</t>
  </si>
  <si>
    <t>https://www.medchemexpress.com/L-Pyrrolidine-2-carboxylic_acid.html</t>
  </si>
  <si>
    <t>HY-B1029</t>
  </si>
  <si>
    <t>Danazol</t>
  </si>
  <si>
    <t>17230-88-5</t>
  </si>
  <si>
    <t>337.46</t>
  </si>
  <si>
    <t>Androgen Receptor</t>
  </si>
  <si>
    <t>Danazol is a derivative of the synthetic steroid ethisterone, that suppresses the production of gonadotrophins, and has some weak androgenic effects.</t>
  </si>
  <si>
    <t>C22H27NO2</t>
  </si>
  <si>
    <t>C#C[C@]1(O)CC[C@@]2([H])[C@]3([H])CCC4=CC5=C(C=NO5)C[C@]4(C)[C@@]3([H])CC[C@@]21C</t>
  </si>
  <si>
    <t>H2O : &lt; 0.1 mg/mL (insoluble); DMSO : 6.67 mg/mL (19.77 mM; Need ultrasonic); Ethanol : 20 mg/mL (59.27 mM; Need ultrasonic)</t>
  </si>
  <si>
    <t>39480</t>
  </si>
  <si>
    <t>https://www.medchemexpress.com/Danazol.html</t>
  </si>
  <si>
    <t>HY-B0251</t>
  </si>
  <si>
    <t>Eplerenone</t>
  </si>
  <si>
    <t>Epoxymexrenone</t>
  </si>
  <si>
    <t>107724-20-9</t>
  </si>
  <si>
    <t>414.49</t>
  </si>
  <si>
    <t>Mineralocorticoid Receptor</t>
  </si>
  <si>
    <t>Eplerenone (Epoxymexrenone) is a selective, competitive and oreally active aldosterone antagonist with an IC50 of 138 nM. Eplerenone has low affinity for progesterone, androgen, estrogen and glucocorticoid receptors. Eplerenone can be used for hypertension and heart failure after myocardial infarction reserch[1][2].</t>
  </si>
  <si>
    <t>C24H30O6</t>
  </si>
  <si>
    <t>O=C(CC1)O[C@@]21CC[C@@]3([H])[C@]4([H])[C@H](C(OC)=O)CC5=CC(CC[C@]5(C)[C@@]46[C@H](O6)C[C@@]32C)=O</t>
  </si>
  <si>
    <t>DMSO : 25 mg/mL (60.32 mM; Need ultrasonic)</t>
  </si>
  <si>
    <t>16488</t>
  </si>
  <si>
    <t>https://www.medchemexpress.com/eplerenone.html</t>
  </si>
  <si>
    <t>HY-19883</t>
  </si>
  <si>
    <t>Lusutrombopag</t>
  </si>
  <si>
    <t>S-888711</t>
  </si>
  <si>
    <t>1110766-97-6</t>
  </si>
  <si>
    <t>591.55</t>
  </si>
  <si>
    <t>Thrombopoietin Receptor</t>
  </si>
  <si>
    <t>Lusutrombopag is an orally bioavailable thrombopoietin (TPO) receptor agonist, used for treatment of chronic liver disease.</t>
  </si>
  <si>
    <t>C29H32Cl2N2O5S</t>
  </si>
  <si>
    <t>O=C(O)/C(C)=C/C1=C(Cl)C=C(C(NC2=NC(C3=CC=CC([C@@H](OCCCCCC)C)=C3OC)=CS2)=O)C=C1Cl</t>
  </si>
  <si>
    <t>DMSO : ≥ 33 mg/mL (55.79 mM); H2O : &lt; 0.1 mg/mL (insoluble)</t>
  </si>
  <si>
    <t>22971</t>
  </si>
  <si>
    <t>https://www.medchemexpress.com/Lusutrombopag.html</t>
  </si>
  <si>
    <t>HY-B0301</t>
  </si>
  <si>
    <t>Bifonazole</t>
  </si>
  <si>
    <t>Bay H-4502</t>
  </si>
  <si>
    <t>60628-96-8</t>
  </si>
  <si>
    <t>310.39</t>
  </si>
  <si>
    <t>Bifonazole (Bay H-4502) is an imidazole antifungal drug.</t>
  </si>
  <si>
    <t>C22H18N2</t>
  </si>
  <si>
    <t>N1(C(C2=CC=C(C3=CC=CC=C3)C=C2)C4=CC=CC=C4)C=CN=C1</t>
  </si>
  <si>
    <t>H2O : &lt; 0.1 mg/mL (insoluble); DMSO : 33.33 mg/mL (107.38 mM; Need ultrasonic)</t>
  </si>
  <si>
    <t>15206</t>
  </si>
  <si>
    <t>https://www.medchemexpress.com/Bifonazole.html</t>
  </si>
  <si>
    <t>HY-B0811</t>
  </si>
  <si>
    <t>Salicylamide</t>
  </si>
  <si>
    <t>2-Hydroxybenzamide</t>
  </si>
  <si>
    <t>65-45-2</t>
  </si>
  <si>
    <t>137.14</t>
  </si>
  <si>
    <t>Salicylamide is an inhibitor of microsomal UDP-glucuronosyltransferase. Salicylamide is an analgesic and anti-pyretic agent.</t>
  </si>
  <si>
    <t>C7H7NO2</t>
  </si>
  <si>
    <t>O=C(N)C1=CC=CC=C1O</t>
  </si>
  <si>
    <t>DMSO : ≥ 100 mg/mL (729.18 mM); H2O : 0.1 mg/mL (0.73 mM; Need ultrasonic)</t>
  </si>
  <si>
    <t>26080</t>
  </si>
  <si>
    <t>https://www.medchemexpress.com/Salicylamide.html</t>
  </si>
  <si>
    <t>HY-13604</t>
  </si>
  <si>
    <t>Cyproterone acetate</t>
  </si>
  <si>
    <t>427-51-0</t>
  </si>
  <si>
    <t>402.91</t>
  </si>
  <si>
    <t>Cyproterone acetate is an anti-androgen (IC50=7.1 nM) and progestogen synthetic steroid. Cyproterone acetate has affinity with progesteron and with glucocorticoidal receptors[1][2].</t>
  </si>
  <si>
    <t>C23H27ClO4</t>
  </si>
  <si>
    <t>C[C@@]12C(C(Cl)=C[C@]3([H])[C@]2([H])C[C@@]4(C)[C@@]3([H])CC[C@@]4(C(C)=O)OC(C)=O)=CC([C@H]5[C@@H]1C5)=O</t>
  </si>
  <si>
    <t>Ethanol : 20 mg/mL (49.64 mM; Need ultrasonic); DMSO : 33.33 mg/mL (82.72 mM; Need ultrasonic); H2O : 0.1 mg/mL (0.25 mM; Need ultrasonic)</t>
  </si>
  <si>
    <t>13789</t>
  </si>
  <si>
    <t>https://www.medchemexpress.com/Cyproterone-acetate.html</t>
  </si>
  <si>
    <t>HY-W014225</t>
  </si>
  <si>
    <t>3-Phenoxybenzoic acid</t>
  </si>
  <si>
    <t>3-PBA</t>
  </si>
  <si>
    <t>3739-38-6</t>
  </si>
  <si>
    <t>214.22</t>
  </si>
  <si>
    <t>3-Phenoxybenzoic acid is an endogenous metabolite.</t>
  </si>
  <si>
    <t>C13H10O3</t>
  </si>
  <si>
    <t>O=C(O)C1=CC=CC(OC2=CC=CC=C2)=C1</t>
  </si>
  <si>
    <t>83858</t>
  </si>
  <si>
    <t>https://www.medchemexpress.com/3-phenoxybenzoic-acid.html</t>
  </si>
  <si>
    <t>HY-B1344</t>
  </si>
  <si>
    <t>Oxantel (pamoate)</t>
  </si>
  <si>
    <t>Oxantel embonate</t>
  </si>
  <si>
    <t>68813-55-8</t>
  </si>
  <si>
    <t>604.65</t>
  </si>
  <si>
    <t>Oxantel pamoate is a widely available dewormer, potently against Trichuris muris and Hookworms.</t>
  </si>
  <si>
    <t>C36H32N2O7</t>
  </si>
  <si>
    <t>O=C(C1=C(O)C(CC2=C3C=CC=CC3=CC(C(O)=O)=C2O)=C4C=CC=CC4=C1)O.OC5=CC=CC(/C=C/C6=NCCCN6C)=C5</t>
  </si>
  <si>
    <t>DMSO : ≥ 50 mg/mL (82.69 mM); H2O : &lt; 0.1 mg/mL (insoluble)</t>
  </si>
  <si>
    <t>21866</t>
  </si>
  <si>
    <t>https://www.medchemexpress.com/Oxantel-pamoate.html</t>
  </si>
  <si>
    <t>HY-B1322B</t>
  </si>
  <si>
    <t>Amodiaquine (dihydrochloride)</t>
  </si>
  <si>
    <t>Amodiaquin (dihydrochloride)</t>
  </si>
  <si>
    <t>69-44-3</t>
  </si>
  <si>
    <t>428.78</t>
  </si>
  <si>
    <t>Histone Methyltransferase; Parasite</t>
  </si>
  <si>
    <t>Amodiaquine dihydrochloride (Amodiaquin dihydrochloride), a 4-aminoquinoline class of antimalarial agent, is a potent and orally active histamine N-methyltransferase inhibitor with a Ki of 18.6 nM. Amodiaquine dihydrochloride is also a Nurr1 agonist and specifically binds to Nurr1-LBD (ligand binding domain) with an EC50 of ~20 μM. Anti-inflammatory effect[1][2][3][4][5].</t>
  </si>
  <si>
    <t>C20H24Cl3N3O</t>
  </si>
  <si>
    <t>[H]Cl.[H]Cl.OC1=CC=C(NC2=CC=NC3=CC(Cl)=CC=C23)C=C1CN(CC)CC</t>
  </si>
  <si>
    <t>DMSO : 125 mg/mL (291.52 mM; Need ultrasonic)</t>
  </si>
  <si>
    <t>78647</t>
  </si>
  <si>
    <t>https://www.medchemexpress.com/amodiaquine-dihydrochloride.html</t>
  </si>
  <si>
    <t>Anti-infection; Epigenetics</t>
  </si>
  <si>
    <t>Infection; Inflammation/Immunology; Neurological Disease</t>
  </si>
  <si>
    <t>HY-10981A</t>
  </si>
  <si>
    <t>Lenvatinib (mesylate)</t>
  </si>
  <si>
    <t>E7080 (mesylate)</t>
  </si>
  <si>
    <t>857890-39-2</t>
  </si>
  <si>
    <t>522.96</t>
  </si>
  <si>
    <t>c-Kit; FGFR; PDGFR; RET; VEGFR</t>
  </si>
  <si>
    <t>Lenvatinib mesylate (E7080 mesylate), an oral, multi-targeted tyrosine kinase inhibitor that inhibits VEGFR1-3, FGFR1-4, PDGFR, KIT, and RET, shows  potent antitumor activities[1][2].</t>
  </si>
  <si>
    <t>C22H23ClN4O7S</t>
  </si>
  <si>
    <t>O=C(C1=C(OC)C=C2N=CC=C(OC3=CC=C(NC(NC4CC4)=O)C(Cl)=C3)C2=C1)N.OS(=O)(C)=O</t>
  </si>
  <si>
    <t>DMSO : 8.33 mg/mL (15.93 mM; Need ultrasonic)</t>
  </si>
  <si>
    <t>66588</t>
  </si>
  <si>
    <t>https://www.medchemexpress.com/lenvatinib-mesylate.html</t>
  </si>
  <si>
    <t>11975</t>
  </si>
  <si>
    <t>HY-B2087</t>
  </si>
  <si>
    <t>Glycerol phenylbutyrate</t>
  </si>
  <si>
    <t>HPN-100</t>
  </si>
  <si>
    <t>611168-24-2</t>
  </si>
  <si>
    <t>530.65</t>
  </si>
  <si>
    <t>Sigma Receptor</t>
  </si>
  <si>
    <t>Glycerol phenylbutyrate is a sigma-2 (σ2) receptor ligand, with a pKi of 8.02. Glycerol phenylbutyrate (GPB) is a new generation ammonia scavenger drug[1][2].</t>
  </si>
  <si>
    <t>C33H38O6</t>
  </si>
  <si>
    <t>O=C(CCCC1=CC=CC=C1)OC(COC(CCCC2=CC=CC=C2)=O)COC(CCCC3=CC=CC=C3)=O</t>
  </si>
  <si>
    <t>Ethanol : 50 mg/mL (94.22 mM; Need ultrasonic); DMSO : ≥ 150 mg/mL (282.67 mM)</t>
  </si>
  <si>
    <t>44190</t>
  </si>
  <si>
    <t>https://www.medchemexpress.com/Glycerol_phenylbutyrate.html</t>
  </si>
  <si>
    <t>HY-N7114A</t>
  </si>
  <si>
    <t>Chloramphenicol succinate (sodium)</t>
  </si>
  <si>
    <t>982-57-0</t>
  </si>
  <si>
    <t>445.18</t>
  </si>
  <si>
    <t>Chloramphenicol succinate sodium is a prodrug of Chloramphenicol, with Haemotoxicity. Chloramphenicol succinate is a competitive substrate and inhibitor of succinate dehydrogenase (SDH) that is the possible reason for its toxicity[1][2][3].</t>
  </si>
  <si>
    <t>C15H15Cl2N2NaO8</t>
  </si>
  <si>
    <t>O=C(CCC(O[Na])=O)OC[C@H]([C@@H](C1=CC=C(C=C1)[N+]([O-])=O)O)NC(C(Cl)Cl)=O</t>
  </si>
  <si>
    <t>DMSO : 250 mg/mL (561.57 mM; Need ultrasonic)</t>
  </si>
  <si>
    <t>64985</t>
  </si>
  <si>
    <t>https://www.medchemexpress.com/chloramphenicol-succinate-sodium.html</t>
  </si>
  <si>
    <t>Metabolic Disease; Infection</t>
  </si>
  <si>
    <t>HY-13017</t>
  </si>
  <si>
    <t>Ivacaftor</t>
  </si>
  <si>
    <t>VX-770</t>
  </si>
  <si>
    <t>873054-44-5</t>
  </si>
  <si>
    <t>392.49</t>
  </si>
  <si>
    <t>Ivacaftor (VX-770) is a potent and orally bioavailable CFTR potentiator, targeting G551D-CFTR and F508del-CFTR with EC50s of 100 nM and 25 nM, respectively.</t>
  </si>
  <si>
    <t>C24H28N2O3</t>
  </si>
  <si>
    <t>CC(C)(C1=C(C=C(C(C(C)(C)C)=C1)O)NC(C2=CNC3=C(C2=O)C=CC=C3)=O)C</t>
  </si>
  <si>
    <t>H2O : &lt; 0.1 mg/mL (insoluble); DMSO : 50 mg/mL (127.39 mM; Need ultrasonic)</t>
  </si>
  <si>
    <t>13303</t>
  </si>
  <si>
    <t>https://www.medchemexpress.com/Ivacaftor.html</t>
  </si>
  <si>
    <t>HY-12710A</t>
  </si>
  <si>
    <t>Rauwolscine (hydrochloride)</t>
  </si>
  <si>
    <t>α-Yohimbine hydrochloride; Corynanthidine hydrochloride; Isoyohimbine hydrochloride</t>
  </si>
  <si>
    <t>6211-32-1</t>
  </si>
  <si>
    <t>390.90</t>
  </si>
  <si>
    <t>Rauwolscine hydrochloride is a potent and specific α2 adrenergic receptor antagonist with a Ki of 12 nM.</t>
  </si>
  <si>
    <t>C21H27ClN2O3</t>
  </si>
  <si>
    <t>[H]Cl.[H][C@]12C(NC3=C4C=CC=C3)=C4CCN1C[C@@]5([H])CC[C@H](O)[C@@H](C(OC)=O)[C@]5(C2)[H]</t>
  </si>
  <si>
    <t>DMSO : 6 mg/mL (15.35 mM; Need ultrasonic); H2O : 5 mg/mL (12.79 mM; Need ultrasonic)</t>
  </si>
  <si>
    <t>45647</t>
  </si>
  <si>
    <t>https://www.medchemexpress.com/Rauwolscine_hydrochloride.html</t>
  </si>
  <si>
    <t>HY-B1177</t>
  </si>
  <si>
    <t>Crotamiton</t>
  </si>
  <si>
    <t>483-63-6</t>
  </si>
  <si>
    <t>203.28</t>
  </si>
  <si>
    <t>Crotamiton is a drug that is used both as a scabicidal (for treating scabies) and as a general antipruritic. It is a prescription lotion based medicine that is applied to the whole body to get rid of the scabies parasite.</t>
  </si>
  <si>
    <t>C13H17NO</t>
  </si>
  <si>
    <t>C/C=C/C(N(CC)C1=CC=CC=C1C)=O</t>
  </si>
  <si>
    <t>DMSO : ≥ 58 mg/mL (285.32 mM)</t>
  </si>
  <si>
    <t>17410</t>
  </si>
  <si>
    <t>https://www.medchemexpress.com/Crotamiton.html</t>
  </si>
  <si>
    <t>HY-N0756</t>
  </si>
  <si>
    <t>Bornyl acetate</t>
  </si>
  <si>
    <t>76-49-3</t>
  </si>
  <si>
    <t>196.29</t>
  </si>
  <si>
    <t>Bornyl acetate is a potent odorant, exhibiting one of the highest flavor dilution factor (FD factor).</t>
  </si>
  <si>
    <t>C12H20O2</t>
  </si>
  <si>
    <t>CC1(C)[C@@]2(C)[C@H](OC(C)=O)C[C@]1([H])CC2</t>
  </si>
  <si>
    <t>DMSO : ≥ 83.33 mg/mL (424.52 mM)</t>
  </si>
  <si>
    <t>35520</t>
  </si>
  <si>
    <t>https://www.medchemexpress.com/Bornyl_acetate.html</t>
  </si>
  <si>
    <t>HY-B0318</t>
  </si>
  <si>
    <t>Metronidazole</t>
  </si>
  <si>
    <t>443-48-1</t>
  </si>
  <si>
    <t>171.15</t>
  </si>
  <si>
    <t>Antibiotic; Apoptosis; Bacterial; Parasite</t>
  </si>
  <si>
    <t>Metronidazole is a nitroimidazole antibiotic medication used particularly for anaerobic bacteria and protozoa.
Target: Antibacterial; Antiparasitic
Metronidazole is a nitroimidazole antibiotic medication used particularly for anaerobic bacteria and protozoa. Metronidazole is an antibiotic, amebicide, and antiprotozoal.[1] It is the drug of choice for first episodes of mild-to-moderate Clostridium difficile infection [2]. Metronidazole, taken up by diffusion, is selectively absorbed by anaerobic bacteria and sensitive protozoa. Once taken up by anaerobes, it is non-enzymatically reduced by reacting with reduced ferredoxin, which is generated by pyruvate oxido-reductase. Many of the reduced nitroso intermediates will form sulfinamides and thioether linkages with cysteine-bearing enzymes, thereby deactivating these critical enzymes. As many as 150 separate enzymes are affected.In addition or alternatively, the metronidazole metabolites are taken up into bacterial DNA, and form unstable molecules. This function only occurs when metronidazole is partially reduced, and because this reduction usually happens only in anaerobic cells, it has relatively little effect upon human cells or aerobic bacteria.[3]</t>
  </si>
  <si>
    <t>C6H9N3O3</t>
  </si>
  <si>
    <t>OCCN1C([N+]([O-])=O)=CN=C1C</t>
  </si>
  <si>
    <t>H2O : 16.67 mg/mL (97.40 mM; Need ultrasonic); DMSO : 35 mg/mL (204.50 mM; Need ultrasonic and warming)</t>
  </si>
  <si>
    <t>16013</t>
  </si>
  <si>
    <t>https://www.medchemexpress.com/Metronidazole.html</t>
  </si>
  <si>
    <t>HY-P0053</t>
  </si>
  <si>
    <t>Fertirelin</t>
  </si>
  <si>
    <t>38234-21-8</t>
  </si>
  <si>
    <t>1153.29</t>
  </si>
  <si>
    <t>Fertirelin is a GnRH and LH-RH analogue; it also becomes the treatment choice for reversing cow follicular cysts.</t>
  </si>
  <si>
    <t>C55H76N16O12</t>
  </si>
  <si>
    <t>[{Glp}-HWSYGLRP]</t>
  </si>
  <si>
    <t>DMSO : ≥ 100 mg/mL (86.71 mM); H2O : 100 mg/mL (86.71 mM; Need ultrasonic)</t>
  </si>
  <si>
    <t>21683</t>
  </si>
  <si>
    <t>https://www.medchemexpress.com/Fertirelin.html</t>
  </si>
  <si>
    <t>HY-B0986</t>
  </si>
  <si>
    <t>Hexylresorcinol</t>
  </si>
  <si>
    <t>4-Hexylresorcinol</t>
  </si>
  <si>
    <t>136-77-6</t>
  </si>
  <si>
    <t>194.27</t>
  </si>
  <si>
    <t>Parasite; Tyrosinase</t>
  </si>
  <si>
    <t>Hexylresorcinol is an organic compound with local anaesthetic, antiseptic and anthelmintic properties, is a potent inhibitor of mushroom tyrosinase, causing 90% loss of activity at 100 μM.</t>
  </si>
  <si>
    <t>C12H18O2</t>
  </si>
  <si>
    <t>OC1=CC=C(CCCCCC)C(O)=C1</t>
  </si>
  <si>
    <t>DMSO : ≥ 2.0 mg/mL (10.29 mM); H2O : 1 mg/mL (5.15 mM; Need ultrasonic); Ethanol : 100 mg/mL (514.75 mM; Need ultrasonic)</t>
  </si>
  <si>
    <t>17475</t>
  </si>
  <si>
    <t>https://www.medchemexpress.com/Hexylresorcinol.html</t>
  </si>
  <si>
    <t>HY-B1306</t>
  </si>
  <si>
    <t>4-Aminohippuric acid</t>
  </si>
  <si>
    <t>p-Aminohippuric acid</t>
  </si>
  <si>
    <t>61-78-9</t>
  </si>
  <si>
    <t>194.19</t>
  </si>
  <si>
    <t>4-Aminohippuric acid is a diagnostic agent, useful in medical tests involving the kidney, used in the measurement of renal plasma flow.</t>
  </si>
  <si>
    <t>C9H10N2O3</t>
  </si>
  <si>
    <t>O=C(O)CNC(C1=CC=C(N)C=C1)=O</t>
  </si>
  <si>
    <t>H2O : ≥ 1.7 mg/mL (8.75 mM); DMSO : 50 mg/mL (257.48 mM; Need ultrasonic)</t>
  </si>
  <si>
    <t>17477</t>
  </si>
  <si>
    <t>https://www.medchemexpress.com/4-Aminohippuric-acid.html</t>
  </si>
  <si>
    <t>HY-15315A</t>
  </si>
  <si>
    <t>Baricitinib (phosphate)</t>
  </si>
  <si>
    <t>LY3009104 (phosphate); INCB028050 (phosphate)</t>
  </si>
  <si>
    <t>1187595-84-1</t>
  </si>
  <si>
    <t>469.41</t>
  </si>
  <si>
    <t>Baricitinib phosphate (LY3009104 phosphate; INCB028050 phosphate) is a selective orally bioavailable JAK1/JAK2 inhibitor with IC50 of 5.9 nM and 5.7 nM, respectively.</t>
  </si>
  <si>
    <t>C16H20N7O6PS</t>
  </si>
  <si>
    <t>N#CCC1(N2N=CC(C3=C4C(NC=C4)=NC=N3)=C2)CN(S(=O)(CC)=O)C1.O=P(O)(O)O</t>
  </si>
  <si>
    <t>DMSO : ≥ 4.7 mg/mL (10.01 mM); H2O : &lt; 0.1 mg/mL (insoluble)</t>
  </si>
  <si>
    <t>08874</t>
  </si>
  <si>
    <t>https://www.medchemexpress.com/Baricitinib-phosphate.html</t>
  </si>
  <si>
    <t>HY-B0653A</t>
  </si>
  <si>
    <t>Levobupivacaine (hydrochloride)</t>
  </si>
  <si>
    <t>(S)-(-)-Bupivacaine monohydrochloride</t>
  </si>
  <si>
    <t>27262-48-2</t>
  </si>
  <si>
    <t>324.89</t>
  </si>
  <si>
    <t>Levobupivacaine hydrochloride is a sodium channel blocker.</t>
  </si>
  <si>
    <t>C18H29ClN2O</t>
  </si>
  <si>
    <t>O=C([C@H]1N(CCCC)CCCC1)NC2=C(C)C=CC=C2C.[H]Cl</t>
  </si>
  <si>
    <t>DMSO : 100 mg/mL (307.80 mM; Need ultrasonic)</t>
  </si>
  <si>
    <t>16423</t>
  </si>
  <si>
    <t>https://www.medchemexpress.com/Levobupivacaine-hydrochloride.html</t>
  </si>
  <si>
    <t>HY-N0418</t>
  </si>
  <si>
    <t>Quercitrin</t>
  </si>
  <si>
    <t>Quercetin 3-rhamnoside</t>
  </si>
  <si>
    <t>522-12-3</t>
  </si>
  <si>
    <t>448.38</t>
  </si>
  <si>
    <t>Autophagy; Reactive Oxygen Species; Ribosomal S6 Kinase (RSK)</t>
  </si>
  <si>
    <t xml:space="preserve">Quercitrin is a natural compound found in Tartary buckwheat with a potential anti-inflammation effect that is used to treat heart and vascular conditions.
IC50 value:
Target:
In vitro: There were significant increases in caspase-3 activity, loss of MMP, and increases in the apoptotic cell population in response to quercitrin in DLD-1 colon cancer cells in a time- and dose-dependent manner. [1] 
In vivo: ICR mice received CCl4 intraperitoneally with or without quercitrin co-administration for 4 weeks. Data showed that quercitrin significantly suppressed the elevation of reactive oxygen species (ROS) production and malondialdehyde (MDA) content, reduced tissue plasminogen activator (t-PA) activity, enhanced the antioxidant enzyme activities and abrogated cytochrome P450 2E1 (CYP2E1) induction in mouse brains. [2]
</t>
  </si>
  <si>
    <t>C21H20O11</t>
  </si>
  <si>
    <t>OC1=CC(O)=C(C(C(O[C@H]2[C@H](O)[C@H](O)[C@@H](O)[C@H](C)O2)=C(C3=CC(O)=C(O)C=C3)O4)=O)C4=C1</t>
  </si>
  <si>
    <t>DMSO : ≥ 31 mg/mL (69.14 mM)</t>
  </si>
  <si>
    <t>34809</t>
  </si>
  <si>
    <t>https://www.medchemexpress.com/Quercitrin.html</t>
  </si>
  <si>
    <t>Autophagy; Immunology/Inflammation; MAPK/ERK Pathway; Metabolic Enzyme/Protease; NF-κB</t>
  </si>
  <si>
    <t>HY-B0279</t>
  </si>
  <si>
    <t>Ramipril</t>
  </si>
  <si>
    <t>HOE-498</t>
  </si>
  <si>
    <t>87333-19-5</t>
  </si>
  <si>
    <t>416.51</t>
  </si>
  <si>
    <t>Angiotensin-converting Enzyme (ACE); Apoptosis</t>
  </si>
  <si>
    <t>Ramipril (HOE-498) is an angiotensin-converting enzyme (ACE) inhibitor with IC50 of 5 nM.</t>
  </si>
  <si>
    <t>C23H32N2O5</t>
  </si>
  <si>
    <t>O=C([C@@H]1C[C@@](CCC2)([H])[C@@]2([H])N1C([C@@H](N[C@H](C(OCC)=O)CCC3=CC=CC=C3)C)=O)O</t>
  </si>
  <si>
    <t>DMSO : ≥ 100 mg/mL (240.09 mM); H2O : 1 mg/mL (2.40 mM; Need ultrasonic)</t>
  </si>
  <si>
    <t>16577</t>
  </si>
  <si>
    <t>https://www.medchemexpress.com/ramipril.html</t>
  </si>
  <si>
    <t>HY-107799</t>
  </si>
  <si>
    <t>Castor oil</t>
  </si>
  <si>
    <t>8001-79-4</t>
  </si>
  <si>
    <t>89.91</t>
  </si>
  <si>
    <t>Castor oil is a natural triglyceride and a solvent. Castor oil has a laxative effect and induces labor in pregnant females. Castor oil can be used as a solvent, co-solvent, stabilizing agent and polyol for the formation of polymer-nanoparticle composites[1][2].</t>
  </si>
  <si>
    <t>[Castor oil]</t>
  </si>
  <si>
    <t>Ethanol : 4.55 mg/mL (50.61 mM; Need ultrasonic)</t>
  </si>
  <si>
    <t>37323</t>
  </si>
  <si>
    <t>https://www.medchemexpress.com/Castor_oil.html</t>
  </si>
  <si>
    <t>HY-B0192A</t>
  </si>
  <si>
    <t>Alfuzosin (hydrochloride)</t>
  </si>
  <si>
    <t>SL 77499-10</t>
  </si>
  <si>
    <t>81403-68-1</t>
  </si>
  <si>
    <t>425.91</t>
  </si>
  <si>
    <t>Alfuzosin hydrochloride is an α1 adrenergic receptor antagonist used to treat benign prostatic hyperplasia (BPH).
Target: α1 adrenergic receptor
Alfuzosin, a new quinazoline derivative, acts as a selective and competitive antagonist of alpha 1-adrenoceptor-mediated contraction of prostatic, prostatic capsule, bladder base and proximal urethral smooth muscle, thereby reducing the tone of these structures. Consequently, urethral pressure and resistance, bladder outlet resistance, bladder instability and symptoms associated with benign prostatic hyperplasia are reduced. A limited range of clinical studies have shown oral alfuzosin to be more effective than placebo (in studies of &lt; or = 6 months duration), to have sustained effects on long term administration (&lt; or = 30 months), and to be comparable with the alpha 1-adrenoceptor antagonist prazosin, in the symptomatic treatment of benign prostatic hyperplasia.
Oral alfuzosin 7.5 to 10 mg/day in divided doses appears to be a promising first-line agent for symptomatic treatment of noncomplicated mild to moderate benign prostatic hyperplasia in patients with a high dynamic component to their obstruction. In addition, alfuzosin offers an alternative to prostatectomy (the current 'gold standard') in patients who require surgery but are unfit for this treatment, and in patients requiring symptomatic relief while awaiting surgery.</t>
  </si>
  <si>
    <t>C19H28ClN5O4</t>
  </si>
  <si>
    <t>O=C(C1OCCC1)NCCCN(C2=NC(N)=C3C=C(OC)C(OC)=CC3=N2)C.Cl</t>
  </si>
  <si>
    <t>DMSO : 35.71 mg/mL (83.84 mM; Need ultrasonic); H2O : 50 mg/mL (117.40 mM; Need ultrasonic)</t>
  </si>
  <si>
    <t>45999</t>
  </si>
  <si>
    <t>https://www.medchemexpress.com/alfuzosin-hydrochloride.html</t>
  </si>
  <si>
    <t>HY-N0771</t>
  </si>
  <si>
    <t>L-Isoleucine</t>
  </si>
  <si>
    <t>73-32-5</t>
  </si>
  <si>
    <t>131.17</t>
  </si>
  <si>
    <t>L-isoleucine is a nonpolar hydrophobic amino acid[1]. L-Isoleucine is an essential amino acid.</t>
  </si>
  <si>
    <t>C6H13NO2</t>
  </si>
  <si>
    <t>N[C@@H]([C@@H](C)CC)C(O)=O</t>
  </si>
  <si>
    <t>H2O : 25 mg/mL (190.59 mM; Need ultrasonic)</t>
  </si>
  <si>
    <t>61729</t>
  </si>
  <si>
    <t>https://www.medchemexpress.com/L-Isoleucine.html</t>
  </si>
  <si>
    <t>HY-B1716</t>
  </si>
  <si>
    <t>L-5-Hydroxytryptophan</t>
  </si>
  <si>
    <t>L-5-HTP; Oxitriptan</t>
  </si>
  <si>
    <t>4350-09-8</t>
  </si>
  <si>
    <t>220.22</t>
  </si>
  <si>
    <t>L-5-Hydroxytryptophan (L-5-HTP), a naturally occurring amino acid and a dietary supplement for use as an antidepressant, appetite suppressant, and sleep aid, is the immediate precursor of the neurotransmitter serotonin and a reserpine antagonist[1]. L-5-Hydroxytryptophan (L-5-HTP) is used to treat fibromyalgia, myoclonus, migraine, and cerebellar ataxia[2][3][4][5].</t>
  </si>
  <si>
    <t>C11H12N2O3</t>
  </si>
  <si>
    <t>N[C@@H](CC1=CNC2=CC=C(O)C=C12)C(O)=O</t>
  </si>
  <si>
    <t>DMSO : 100 mg/mL (454.09 mM; Need ultrasonic)</t>
  </si>
  <si>
    <t>27061</t>
  </si>
  <si>
    <t>https://www.medchemexpress.com/L-5-Hydroxytryptophan.html</t>
  </si>
  <si>
    <t>HY-B0586</t>
  </si>
  <si>
    <t>Methylcobalamin</t>
  </si>
  <si>
    <t>CH3-B12</t>
  </si>
  <si>
    <t>13422-55-4</t>
  </si>
  <si>
    <t>1344.38</t>
  </si>
  <si>
    <t>Methylcobalamin (CH3-B12), a cobalamin, is a form of vitamin B12.</t>
  </si>
  <si>
    <t>C63H91CoN13O14P</t>
  </si>
  <si>
    <t>NC(C[C@H]1[C@@]2([H])[C@]3(C)[N]4=C([C@@H](CCC(N)=O)[C@]3(C)CC(N)=O)C(C)=C([C@](CC(N)=O)(C)[C@@H]5CCC(N)=O)[N]6=C5C=C(C(C)(C)[C@@H]7CCC(N)=O)[N]8=C7C(C)=C([C@@]1(CCC(NC[C@@H](C)O9)=O)C)[N-]2[Co+3]486([CH3-])[N](C%10=CC(C)=C(C)C=C%11%10)=CN%11[C@@H](O[C@@H]%12CO)[C@@](O)([H])[C@@H]%12OP9([O-])=O)=O</t>
  </si>
  <si>
    <t>DMSO : ≥ 100 mg/mL (74.38 mM); H2O : 5 mg/mL (3.72 mM; Need ultrasonic)</t>
  </si>
  <si>
    <t>13443</t>
  </si>
  <si>
    <t>https://www.medchemexpress.com/Methylcobalamin.html</t>
  </si>
  <si>
    <t>HY-B0465</t>
  </si>
  <si>
    <t>Oxacillin (sodium monohydrate)</t>
  </si>
  <si>
    <t>7240-38-2</t>
  </si>
  <si>
    <t>441.43</t>
  </si>
  <si>
    <t>Oxacillin sodium monohydrate is an antibiotic similar to Flucloxacillin used in resistant staphylococci infections study[1].</t>
  </si>
  <si>
    <t>C19H20N3NaO6S</t>
  </si>
  <si>
    <t>O=C(O[Na])[C@@H]1N(C2=O)[C@]([C@@H]2NC(C(C(C3=CC=CC=C3)=NO4)=C4C)=O)([H])SC1(C)C.O</t>
  </si>
  <si>
    <t>H2O : ≥ 100 mg/mL (226.54 mM); DMSO : 50 mg/mL (113.27 mM; Need ultrasonic)</t>
  </si>
  <si>
    <t>13442</t>
  </si>
  <si>
    <t>https://www.medchemexpress.com/Oxacillin-sodium-monohydrate.html</t>
  </si>
  <si>
    <t>HY-34431</t>
  </si>
  <si>
    <t>Purine</t>
  </si>
  <si>
    <t>Purine (6CI,8CI); 3,5,7-Triazaindole; 3H-Imidazo[4,5-d]pyrimidine; 6H-Imidazo[4,5-d]pyrimidine; 7H-Purine; Isopurine; NSC 753; β-Purine</t>
  </si>
  <si>
    <t>120-73-0</t>
  </si>
  <si>
    <t>120.11</t>
  </si>
  <si>
    <t>Purine is an endogenous metabolite.</t>
  </si>
  <si>
    <t>C5H4N4</t>
  </si>
  <si>
    <t>C12=NC=NC=C1N=CN2</t>
  </si>
  <si>
    <t>61020</t>
  </si>
  <si>
    <t>https://www.medchemexpress.com/purine.html</t>
  </si>
  <si>
    <t>HY-12530</t>
  </si>
  <si>
    <t>Velpatasvir</t>
  </si>
  <si>
    <t>GS-5816</t>
  </si>
  <si>
    <t>1377049-84-7</t>
  </si>
  <si>
    <t>883.00</t>
  </si>
  <si>
    <t>HCV</t>
  </si>
  <si>
    <t>Velpatasvir (VEL, GS-5816) is a novel pan-genotypic hepatitis C virus (HCV) nonstructural protein 5A (NS5A) inhibitor with activity against genotype 1 (GT1) to GT6 HCV replicons.
target: NS5A</t>
  </si>
  <si>
    <t>C49H54N8O8</t>
  </si>
  <si>
    <t>O=C(N([C@H]1C)[C@@H](CC1)C2=NC3=C(C(C=C(OCC4=CC(C5=CN=C([C@H](C[C@H](COC)C6)N6C([C@@H](C7=CC=CC=C7)NC(OC)=O)=O)N5)=CC=C84)C8=C9)=C9C=C3)N2)[C@H](C(C)C)NC(OC)=O</t>
  </si>
  <si>
    <t>H2O : &lt; 0.1 mg/mL (insoluble); DMSO : 146.66 mg/mL (166.09 mM; Need ultrasonic and warming)</t>
  </si>
  <si>
    <t>22477</t>
  </si>
  <si>
    <t>https://www.medchemexpress.com/Velpatasvir.html</t>
  </si>
  <si>
    <t>HY-12515A</t>
  </si>
  <si>
    <t>Nicardipine (hydrochloride)</t>
  </si>
  <si>
    <t>YC-93</t>
  </si>
  <si>
    <t>54527-84-3</t>
  </si>
  <si>
    <t>515.99</t>
  </si>
  <si>
    <t>Nicardipine hydrochloride (YC-93) is a calcium channel blocker with an IC50 of 1 μM for blocking cardiac calcium channels. Nicardipine hydrochloride acts as an agent for chronic stable angina and for controlling blood pressure[1].</t>
  </si>
  <si>
    <t>C26H30ClN3O6</t>
  </si>
  <si>
    <t>O=C(C1=C(C)NC(C)=C(C(OCCN(C)CC2=CC=CC=C2)=O)C1C3=CC=CC([N+]([O-])=O)=C3)OC.[H]Cl</t>
  </si>
  <si>
    <t>DMSO : ≥ 35 mg/mL (67.83 mM)</t>
  </si>
  <si>
    <t>23142</t>
  </si>
  <si>
    <t>https://www.medchemexpress.com/Nicardipine-Hydrochloride.html</t>
  </si>
  <si>
    <t>HY-P0108</t>
  </si>
  <si>
    <t>Angiotensin II 5-valine</t>
  </si>
  <si>
    <t>Valine angiotensin II; 5-L-Valine angiotensin II</t>
  </si>
  <si>
    <t>58-49-1</t>
  </si>
  <si>
    <t>1032.15</t>
  </si>
  <si>
    <t xml:space="preserve">Angiotensin II 5-valine is an agonist of angiotensin receptor. </t>
  </si>
  <si>
    <t>C49H69N13O12</t>
  </si>
  <si>
    <t>O=C(N(CCC1)[C@@H]1C(N[C@H](C(O)=O)CC2=CC=CC=C2)=O)[C@@H](NC([C@H](C(C)C)NC([C@@H](NC([C@H](C(C)C)NC([C@H](CCCNC(N)=N)NC([C@@H](N)CC(O)=O)=O)=O)=O)CC3=CC=C(O)C=C3)=O)=O)CC4=CNC=N4</t>
  </si>
  <si>
    <t>H2O : 100 mg/mL (96.89 mM; Need ultrasonic)</t>
  </si>
  <si>
    <t>55554</t>
  </si>
  <si>
    <t>https://www.medchemexpress.com/Angiotensin-II-5-valine.html</t>
  </si>
  <si>
    <t>HY-16316</t>
  </si>
  <si>
    <t>Metipranolol hydrochloride</t>
  </si>
  <si>
    <t>36592-77-5</t>
  </si>
  <si>
    <t>345.86</t>
  </si>
  <si>
    <t>Metipranolol hydrochloride is a non-selective β adrenergic receptor blocking agent.</t>
  </si>
  <si>
    <t>C17H28ClNO4</t>
  </si>
  <si>
    <t>CC1=C(OC(C)=O)C(C)=C(C)C(OCC(O)CNC(C)C)=C1.[H]Cl</t>
  </si>
  <si>
    <t>DMSO : 100 mg/mL (289.13 mM; Need ultrasonic); H2O : ≥ 100 mg/mL (289.13 mM)</t>
  </si>
  <si>
    <t>29573</t>
  </si>
  <si>
    <t>https://www.medchemexpress.com/Metipranolol_hydrochloride.html</t>
  </si>
  <si>
    <t>HY-P0083</t>
  </si>
  <si>
    <t>Ornipressin</t>
  </si>
  <si>
    <t>POR-8</t>
  </si>
  <si>
    <t>3397-23-7</t>
  </si>
  <si>
    <t>1042.19</t>
  </si>
  <si>
    <t xml:space="preserve">Ornipressin is a potent vasoconstrictor, hemostatic and renal agent. </t>
  </si>
  <si>
    <t>C45H63N13O12S2</t>
  </si>
  <si>
    <t>O=C([C@H](CSSC[C@@H](C(N[C@H](C1=O)CC2=CC=C(O)C=C2)=O)N)NC([C@@H](NC([C@@H](NC([C@](N1)([H])CC3=CC=CC=C3)=O)CCC(N)=O)=O)CC(N)=O)=O)N(CCC4)[C@@H]4C(N[C@@H](CCCN)C(NCC(N)=O)=O)=O</t>
  </si>
  <si>
    <t>H2O : ≥ 100 mg/mL (95.95 mM)</t>
  </si>
  <si>
    <t>28811</t>
  </si>
  <si>
    <t>https://www.medchemexpress.com/Ornipressin.html</t>
  </si>
  <si>
    <t>HY-B0619</t>
  </si>
  <si>
    <t>Zaltoprofen</t>
  </si>
  <si>
    <t>CN100</t>
  </si>
  <si>
    <t>74711-43-6</t>
  </si>
  <si>
    <t>298.36</t>
  </si>
  <si>
    <t xml:space="preserve">Zaltoprofen(CN100) is an inhibitor of COX for treatment of arthritis. 
Target: COX
Zaltoprofen, a preferential COX-2 inhibitor, exhibited a potent inhibitory action on the nociceptive responses induced by a retrograde infusion of bradykinin into the right common carotid artery in rats. Zaltoprofen had a moderate inhibitory effect compared with those of the above-mentioned NSAIDs. the inhibitory effect of zaltoprofen on bradykinin-induced nociceptive responses is not explainable by the inhibition of cyclooxygenase (COX). Zaltoprofen did not bind to B(1) and B(2) receptors in a radio-ligand binding assay. In the cultured dorsal root ganglion cells of mature mice, zaltoprofen completely inhibited the bradykinin-induced increase of [Ca(2+)](i), which was inhibited by B(2) antagonist D-Arg-[Hyp(3), Thi(5,8), D-Phe(7)]-bradykinin, but not by B(1) antagonist. [1]. 
</t>
  </si>
  <si>
    <t>C17H14O3S</t>
  </si>
  <si>
    <t>CC(C1=CC=C(SC2=C3C=CC=C2)C(CC3=O)=C1)C(O)=O</t>
  </si>
  <si>
    <t>DMSO : ≥ 100 mg/mL (335.17 mM)</t>
  </si>
  <si>
    <t>16841</t>
  </si>
  <si>
    <t>https://www.medchemexpress.com/zaltoprofen.html</t>
  </si>
  <si>
    <t>HY-N0387</t>
  </si>
  <si>
    <t>Rhynchophylline</t>
  </si>
  <si>
    <t>76-66-4</t>
  </si>
  <si>
    <t>384.47</t>
  </si>
  <si>
    <t xml:space="preserve">Rhyncholphylline, an alkaloid isolated from Uncaria, shows potent inhibition of lipopolysaccharide (LPS)-induced NO production in rat primary microglial cells.
IC50 value:
Target:
In vitro: Rhyncholphylline effectively suppresses release of proinflammatory cytokines in LPS-activated microglial cells and the underling molecular mechanism for the inhibition of microglial activation; Attenuated LPS-induced production of proinflammatory cytokines such as TNF-α and IL-1β as well as NO in mouse N9 microglial cells [1]. Rhynchophylline exerts it protective action against ischemia-induced neuronal damage by preventing NMDA, muscarinic M1, and 5-HT2 receptors-mediated neurotoxicity during ischemia [3].
In vivo: The neuroprotective effect of rhynchophylline was investigated in a stroke model. Following pMCAO, rhynchophylline treatment not only ameliorated neurological deficits, infarct volume and brain edema, but also increased claudin-5 and BDNF expressions (p &lt; 0.05). Moreover, rhynchophylline could activate PI3K/Akt/mTOR signaling while inhibiting TLRs/NF-κB pathway [2]. 
</t>
  </si>
  <si>
    <t>C22H28N2O4</t>
  </si>
  <si>
    <t>O=C(NC1=C2C=CC=C1)[C@]32[C@@](C[C@H](/C(C(OC)=O)=C\OC)[C@@H](CC)C4)([H])N4CC3</t>
  </si>
  <si>
    <t>DMSO : 33.33 mg/mL (86.69 mM; Need ultrasonic); H2O : &lt; 0.1 mg/mL (insoluble)</t>
  </si>
  <si>
    <t>26706</t>
  </si>
  <si>
    <t>https://www.medchemexpress.com/Rhynchophylline.html</t>
  </si>
  <si>
    <t>HY-B0636</t>
  </si>
  <si>
    <t>Triamcinolone (acetonide)</t>
  </si>
  <si>
    <t>76-25-5</t>
  </si>
  <si>
    <t>Triamcinolone acetonide is a more potent type of triamcinolone, being about 8 times as effective as prednisone. 
Target: Glucocorticoid Receptor
Triamcinolone acetonide is a synthetic corticosteroid used to treat various skin conditions, to relieve the discomfort of mouth sores, and in nasal spray form, to treat allergic rhinitis. It is a more potent derivative of triamcinolone, and is about 8 times as potent as prednisone [1].</t>
  </si>
  <si>
    <t>O=C([C@]([C@@]1([H])C[C@@]2([H])[C@@](CCC3=CC4=O)([H])[C@@](F)([C@]3(C=C4)C)[C@@H](O)C5)(OC(C)(C)O1)[C@]25C)CO</t>
  </si>
  <si>
    <t>H2O : &lt; 0.1 mg/mL (insoluble); DMSO : 50 mg/mL (115.07 mM; Need ultrasonic)</t>
  </si>
  <si>
    <t>15207</t>
  </si>
  <si>
    <t>https://www.medchemexpress.com/Triamcinolone-acetonide.html</t>
  </si>
  <si>
    <t>HY-P0084</t>
  </si>
  <si>
    <t>Cyclic somatostatin</t>
  </si>
  <si>
    <t>SRIF-14; Somatostatin-14</t>
  </si>
  <si>
    <t>38916-34-6</t>
  </si>
  <si>
    <t>1637.88</t>
  </si>
  <si>
    <t xml:space="preserve">Cyclic somatostatin is a growth hormone-release inhibiting factor used in the treatment of severe, acute hemorrhages of gastroduodenal ulcers. </t>
  </si>
  <si>
    <t>C76H104N18O19S2</t>
  </si>
  <si>
    <t>[AGCKNFFWKTFTSC(Disulfide bridge: Cys3-Cys14)]</t>
  </si>
  <si>
    <t>H2O : 71.3 mg/mL (43.53 mM; Need ultrasonic and warming); DMF : 100 mg/mL (61.05 mM; Need ultrasonic)</t>
  </si>
  <si>
    <t>21297</t>
  </si>
  <si>
    <t>https://www.medchemexpress.com/Cyclic-somatostatin.html</t>
  </si>
  <si>
    <t>HY-10619A</t>
  </si>
  <si>
    <t>Niraparib (hydrochloride)</t>
  </si>
  <si>
    <t>MK-4827 (hydrochloride)</t>
  </si>
  <si>
    <t>1038915-64-8</t>
  </si>
  <si>
    <t>356.85</t>
  </si>
  <si>
    <t>Apoptosis; PARP</t>
  </si>
  <si>
    <t>Niraparib hydrochloride (MK-4827 hydrochloride) is a highly potent and orally bioavailable PARP1 and PARP2 inhibitor with IC50s of 3.8 and 2.1 nM, respectively. Niraparib hydrochloride leads to inhibition of repair of DNA damage, activates apoptosis and shows anti-tumor activity[1][2][3].</t>
  </si>
  <si>
    <t>C19H21ClN4O</t>
  </si>
  <si>
    <t>NC(C1=CC=CC2=CN(C3=CC=C([C@H]4CNCCC4)C=C3)N=C21)=O.Cl</t>
  </si>
  <si>
    <t>DMSO : 250 mg/mL (700.57 mM; Need ultrasonic)</t>
  </si>
  <si>
    <t>44579</t>
  </si>
  <si>
    <t>https://www.medchemexpress.com/mk-4827-hydrochloride.html</t>
  </si>
  <si>
    <t>Apoptosis; Cell Cycle/DNA Damage; Epigenetics</t>
  </si>
  <si>
    <t>HY-10570</t>
  </si>
  <si>
    <t>Nevirapine</t>
  </si>
  <si>
    <t>BI-RG 587; NSC 641530; NVP</t>
  </si>
  <si>
    <t>129618-40-2</t>
  </si>
  <si>
    <t>266.30</t>
  </si>
  <si>
    <t xml:space="preserve">Nevirapine is a non-nucleoside inhibitor of HIV-1 reverse transcriptase used to treat and prevent HIV/AIDS; with a Ki of 270 μM. </t>
  </si>
  <si>
    <t>C15H14N4O</t>
  </si>
  <si>
    <t>O=C1C2=C(N=CC=C2)N(C3CC3)C4=NC=CC(C)=C4N1</t>
  </si>
  <si>
    <t>DMSO : 14.29 mg/mL (53.66 mM; Need ultrasonic)</t>
  </si>
  <si>
    <t>14244</t>
  </si>
  <si>
    <t>https://www.medchemexpress.com/Nevirapine.html</t>
  </si>
  <si>
    <t>HY-N0774</t>
  </si>
  <si>
    <t>Isofraxidin</t>
  </si>
  <si>
    <t>486-21-5</t>
  </si>
  <si>
    <t>222.19</t>
  </si>
  <si>
    <t>COX; MMP; Toll-like Receptor (TLR)</t>
  </si>
  <si>
    <t>Isofraxidin, a coumarin component from Acanthopanax senticosus,  inhibits MMP-7 expression and cell invasion of human hepatoma cells. Isofraxidin inhibits the phosphorylation of ERK1/2 in hepatoma cells[1]. Isofraxidin attenuates the expression of iNOS and COX-2, Isofraxidinalso inhibits TLR4/myeloid differentiation protein-2 (MD-2) complex formation[2].</t>
  </si>
  <si>
    <t>C11H10O5</t>
  </si>
  <si>
    <t>O=C1C=CC2=CC(OC)=C(O)C(OC)=C2O1</t>
  </si>
  <si>
    <t>DMSO : 250 mg/mL (1125.16 mM; Need ultrasonic)</t>
  </si>
  <si>
    <t>63795</t>
  </si>
  <si>
    <t>https://www.medchemexpress.com/isofraxidin.html</t>
  </si>
  <si>
    <t>HY-17452A</t>
  </si>
  <si>
    <t>Cefditoren (Pivoxil)</t>
  </si>
  <si>
    <t>Cefditoren pivoxyl; Cefditoren pivaloyloxymethyl ester; ME 1207</t>
  </si>
  <si>
    <t>117467-28-4</t>
  </si>
  <si>
    <t>620.72</t>
  </si>
  <si>
    <t>Cefditoren pivoxil is a new-third generation cephalosporin antibiotic that has a broad spectrum of activity against Gram-positive and Gram-negative bacteria, including common respiratory and skin pathogens.
Target: Antibacterial
Cefditoren pivoxil, a new-third generation cephalosporin antibiotic that has recently been granted approval in Spain, shows important activity over a large part of the pathogens causing skin, soft tissue and respiratory tract infections, including Gram-negative and Gram-positive bacteria. Cefditoren is also marketed under the name Meiact. Cefditoren has a broad spectrum of activity and has been used to treat bacterial infections of the skin and respiratory tract including bronchitis, pneumonia, and tonsillitis. The following represents MIC susceptibility data for a few medically significant microorganisms.
Cefditoren has shown excellent in vitro activity against the Gram-positive pathogens penicillin-susceptible and -intermediate Streptococcus pneumoniae, S. pyogenes and methicillin-susceptible Staphylococcus aureus. Cefditoren was inactive against methicillin-resistant S. aureus. Of the important Gram-negative pathogens, cefditoren had potent antibacterial effects against beta-lactamase-positive and -negative Haemophilus influenzae, H. parainfluenzae and beta-lactamase-positive and -negative Moraxella catarrhalis.</t>
  </si>
  <si>
    <t>C25H28N6O7S3</t>
  </si>
  <si>
    <t>O=C(C(N12)=C(/C=C\C3=C(C)N=CS3)CS[C@]2([H])[C@H](NC(/C(C4=CSC(N)=N4)=N\OC)=O)C1=O)OCOC(C(C)(C)C)=O</t>
  </si>
  <si>
    <t>DMSO : ≥ 100 mg/mL (161.10 mM)</t>
  </si>
  <si>
    <t>15392</t>
  </si>
  <si>
    <t>https://www.medchemexpress.com/Cefditoren-Pivoxil.html</t>
  </si>
  <si>
    <t>HY-B0202</t>
  </si>
  <si>
    <t>Irbesartan</t>
  </si>
  <si>
    <t>SR-47436; BMS-186295</t>
  </si>
  <si>
    <t>138402-11-6</t>
  </si>
  <si>
    <t>428.53</t>
  </si>
  <si>
    <t>Irbesartan is a highly potent and specific angiotensin II type 1 (AT1) receptor antagonist with IC50 of 1.3 nM.
Target: Angiotensin Receptor
Irbesartan treatment markedly induces the expression of the adipogenic marker gene adipose protein 2 (aP2) in 3T3-L1 cells in a concentration-dependent manner with EC50 of 3.5 μM and 3.3-fold induction at the concentration of 10 μM. Irbesartan (10 μM) markedly induces transcriptional activity of the peroxisome proliferator–activated receptor-γ (PPARγ) by 3.4-fold independent of its AT1 receptor blocking action. Pretreatment with Irbesartan (~10 μM) decreases angiotensin II-induced apoptosis in rat vascular smooth muscle cells by blocking angiotensin II internalization in a concentrationdependent manner. 
Oral administration of Irbesartan (1 mg/kg) reduces angiotensin II (AII)-induced hypertension, equipotent with losartan in conscious normotensive rats, markedly more active than losartan (10 mg/kg) in normotensive cynomolgus monkeys. Administration of Irbesartan (7 mg/kg/day) significantly prevents skeletal muscle apoptosis and muscle atrophy in rats with monocrotaline-induced congestive heart failure (CHF), which is involved with the decrease of TNFα level and attributed to AT1 receptor blocking.</t>
  </si>
  <si>
    <t>C25H28N6O</t>
  </si>
  <si>
    <t>O=C1N(CC2=CC=C(C3=C(C4=NN=NN4)C=CC=C3)C=C2)C(CCCC)=NC15CCCC5</t>
  </si>
  <si>
    <t>DMSO : 100 mg/mL (233.36 mM; Need ultrasonic); H2O : &lt; 0.1 mg/mL (insoluble)</t>
  </si>
  <si>
    <t>14030</t>
  </si>
  <si>
    <t>https://www.medchemexpress.com/Irbesartan.html</t>
  </si>
  <si>
    <t>HY-B0373</t>
  </si>
  <si>
    <t>Tiopronin</t>
  </si>
  <si>
    <t>1953-02-2</t>
  </si>
  <si>
    <t>163.19</t>
  </si>
  <si>
    <t>Tiopronin is a prescription thiol drug used to control the rate of cystine precipitation and excretion in the disease cystinuria.
Target: Others
Tiopronin is used primarily for cystinuria and is well known in the cystinuric community. Depending on the severity of a person's cystinuria, tiopronin may be taken for life, possibly starting in early childhood. It may also be used for Wilson's disease (an overload of copper in the body), and certain types of rare arthritis, though tiopronin is not an anti-inflammatory. Tiopronin is also sometimes used as a stabilizing agent for metal nanoparticles. The thiol group binds to the nanoparticles, preventing coagulation [1, 2].</t>
  </si>
  <si>
    <t>C5H9NO3S</t>
  </si>
  <si>
    <t>O=C(O)CNC(C(S)C)=O</t>
  </si>
  <si>
    <t>H2O : 100 mg/mL (612.78 mM; Need ultrasonic); DMSO : ≥ 100 mg/mL (612.78 mM)</t>
  </si>
  <si>
    <t>13588</t>
  </si>
  <si>
    <t>https://www.medchemexpress.com/Tiopronin.html</t>
  </si>
  <si>
    <t>HY-B0593</t>
  </si>
  <si>
    <t>Ceftazidime</t>
  </si>
  <si>
    <t>GR20263</t>
  </si>
  <si>
    <t>72558-82-8</t>
  </si>
  <si>
    <t>546.58</t>
  </si>
  <si>
    <t>Ceftazidime (GR20263) is a third generation cephalosporin administered intravenously or intramuscularly. Ceftazidime has a broad spectrum of in vitro activity against Gram-positive and Gram-negative aerobic bacteria. Ceftazidime is particularly active against Enterobacteriaceae (including beta-lactamase-positive strains) and is resistant to hydrolysis by most beta-lactamases[1].</t>
  </si>
  <si>
    <t>C22H22N6O7S2</t>
  </si>
  <si>
    <t>O=C1[C@@H](NC(/C(C2=CSC(N)=N2)=N\OC(C)(C(O)=O)C)=O)[C@@]3([H])SCC(C[N+]4=CC=CC=C4)=C(C([O-])=O)N13</t>
  </si>
  <si>
    <t>DMSO : ≥ 46 mg/mL (84.16 mM); H2O : 100 mg/mL (182.96 mM; Need ultrasonic)</t>
  </si>
  <si>
    <t>64042</t>
  </si>
  <si>
    <t>https://www.medchemexpress.com/Ceftazidime.html</t>
  </si>
  <si>
    <t>HY-13911</t>
  </si>
  <si>
    <t>Hydroxyfasudil</t>
  </si>
  <si>
    <t>HA-1100</t>
  </si>
  <si>
    <t>105628-72-6</t>
  </si>
  <si>
    <t>307.37</t>
  </si>
  <si>
    <t>ROCK</t>
  </si>
  <si>
    <t>Hydroxyfasudil is a ROCK inhibitor, with IC50s of 0.73 and 0.72 μM for ROCK1 and ROCK2, respectively.</t>
  </si>
  <si>
    <t>C14H17N3O3S</t>
  </si>
  <si>
    <t>O=C1NC=CC2=C1C=CC=C2S(=O)(N3CCNCCC3)=O</t>
  </si>
  <si>
    <t>DMSO : ≥ 31 mg/mL (100.86 mM)</t>
  </si>
  <si>
    <t>30505</t>
  </si>
  <si>
    <t>https://www.medchemexpress.com/Hydroxyfasudil.html</t>
  </si>
  <si>
    <t>Cell Cycle/DNA Damage; Cytoskeleton; Stem Cell/Wnt; TGF-beta/Smad</t>
  </si>
  <si>
    <t>HY-N0763</t>
  </si>
  <si>
    <t>Angelicin</t>
  </si>
  <si>
    <t>Isopsoralen</t>
  </si>
  <si>
    <t>523-50-2</t>
  </si>
  <si>
    <t>186.16</t>
  </si>
  <si>
    <t>Apoptosis; Virus Protease</t>
  </si>
  <si>
    <t>Angelicin, a furocoumarin naturally occurring tricyclic aromatic compound, structurally related to psoralens, is reported to have anti-cancer, antiviral, anti-inflammatory activity. 
IC50 value: 49.56 μM (cellular cytotoxicity); 5.39 μg/ml (28.95 μM) (against MHV-68)
Target: 
In vitro: In human SH-SY5Y neuroblastoma cells, angelicin increased cellular cytotoxicity in a dose- and time-dependent manner with IC50 of 49.56 μM at 48 h of incubation. Angelicin dose-dependently downregulated the expression of anti-apoptotic proteins including Bcl-2, Bcl-xL, and Mcl-1; Angelicin-induced apoptosis is mediated primarily through the intrinsic caspase-mediated pathway[1]. Angelicin efficiently inhibited 12-O-tetradecanoylphorbol-13-acetate (TPA)-induced lytic replication of human gammaherpresviruses in both EBV- and KSHV-infected cells [2]. Angelicin was potentially advantageous to prevent inflammatory diseases by inhibiting NF-κB and MAPK pathways [3].
In vivo:</t>
  </si>
  <si>
    <t>C11H6O3</t>
  </si>
  <si>
    <t>O=C1C=CC2=CC=C(OC=C3)C3=C2O1</t>
  </si>
  <si>
    <t>H2O : &lt; 0.1 mg/mL (insoluble); DMSO : 33.33 mg/mL (179.04 mM; Need ultrasonic)</t>
  </si>
  <si>
    <t>20914</t>
  </si>
  <si>
    <t>https://www.medchemexpress.com/Angelicin.html</t>
  </si>
  <si>
    <t>HY-N7117</t>
  </si>
  <si>
    <t>1,4-Cineole</t>
  </si>
  <si>
    <t>470-67-7</t>
  </si>
  <si>
    <t>1,4-Cineole is a widely distributed, natural, oxygenated monoterpene[1]. 1,4-Cineole, present in eucalyptus oil, activates both human TRPM8 and human TRPA1[2].</t>
  </si>
  <si>
    <t>CC(C12CCC(O2)(C)CC1)C</t>
  </si>
  <si>
    <t>DMSO : 125 mg/mL (810.37 mM; Need ultrasonic)</t>
  </si>
  <si>
    <t>57815</t>
  </si>
  <si>
    <t>https://www.medchemexpress.com/1-4-cineole.html</t>
  </si>
  <si>
    <t>HY-10453</t>
  </si>
  <si>
    <t>Ixazomib</t>
  </si>
  <si>
    <t>MLN2238</t>
  </si>
  <si>
    <t>1072833-77-2</t>
  </si>
  <si>
    <t>361.03</t>
  </si>
  <si>
    <t>Autophagy; Proteasome</t>
  </si>
  <si>
    <t>Ixazomib (MLN2238) is a selective, potent, and reversible proteasome inhibitor, which inhibits the chymotrypsin-like proteolytic (β5) site of the 20S proteasome with an IC50 of 3.4 nM (Ki of 0.93 nM).</t>
  </si>
  <si>
    <t>C14H19BCl2N2O4</t>
  </si>
  <si>
    <t>OB([C@@H](NC(CNC(C1=CC(Cl)=CC=C1Cl)=O)=O)CC(C)C)O</t>
  </si>
  <si>
    <t>DMSO : ≥ 28 mg/mL (77.56 mM); H2O : &lt; 0.1 mg/mL (insoluble)</t>
  </si>
  <si>
    <t>43698</t>
  </si>
  <si>
    <t>https://www.medchemexpress.com/MLN2238.html</t>
  </si>
  <si>
    <t>HY-12516</t>
  </si>
  <si>
    <t>Desogestrel</t>
  </si>
  <si>
    <t>Org-2969</t>
  </si>
  <si>
    <t>54024-22-5</t>
  </si>
  <si>
    <t>310.47</t>
  </si>
  <si>
    <t>Desogestrel(Org-2969) is a third-generation 19-nortestosterone derivative progestogen; is contained in many oral contraceptive preparations, both combined (COCs) to ethinyl-estradiol (EE) or alone in a progestin-only pill (POP).</t>
  </si>
  <si>
    <t>C22H30O</t>
  </si>
  <si>
    <t>[H][C@@]12C(CC[C@]([C@@](CC[C@@]3(O)C#C)([H])[C@]3(CC)C4)([H])[C@]2([H])C4=C)=CCCC1</t>
  </si>
  <si>
    <t>DMSO : 16.67 mg/mL (53.69 mM; Need ultrasonic)</t>
  </si>
  <si>
    <t>14745</t>
  </si>
  <si>
    <t>https://www.medchemexpress.com/Desogestrel.html</t>
  </si>
  <si>
    <t>HY-N0751</t>
  </si>
  <si>
    <t>Scutellarin</t>
  </si>
  <si>
    <t>27740-01-8</t>
  </si>
  <si>
    <t>462.36</t>
  </si>
  <si>
    <t>Akt; HIV; STAT</t>
  </si>
  <si>
    <t>Scutellarin, an active flavone isolated from Scutellaria baicalensis, can down-regulates the STAT3/Girdin/Akt signaling in HCC cells, and inhibits RANKL-mediated MAPK and NF-κB signaling pathway in osteoclasts. Scutellarin is active against HIV-1IIIB, HIV-1(74V) and HIV-1KM018 with EC50s of 26 μM, 253 μM and 136 μM, respectively.</t>
  </si>
  <si>
    <t>C21H18O12</t>
  </si>
  <si>
    <t>O=C(C=C(C1=CC=C(O)C=C1)OC2=CC(O[C@@H]([C@@H]([C@@H](O)[C@@H]3O)O)O[C@@H]3C(O)=O)=C4O)C2=C4O</t>
  </si>
  <si>
    <t>DMSO : 100 mg/mL (216.28 mM; Need ultrasonic)</t>
  </si>
  <si>
    <t>26089</t>
  </si>
  <si>
    <t>https://www.medchemexpress.com/Scutellarin.html</t>
  </si>
  <si>
    <t>Anti-infection; JAK/STAT Signaling; PI3K/Akt/mTOR; Stem Cell/Wnt</t>
  </si>
  <si>
    <t>HY-17443</t>
  </si>
  <si>
    <t>Sivelestat</t>
  </si>
  <si>
    <t>EI546; LY544349; ONO5046</t>
  </si>
  <si>
    <t>127373-66-4</t>
  </si>
  <si>
    <t>434.46</t>
  </si>
  <si>
    <t>Elastase; SARS-CoV</t>
  </si>
  <si>
    <t>Sivelestat (EI546) is a competitive inhibitor of human neutrophil elastase, with an IC50 of 44 nM and a Ki of 200 nM. Sivelestat (EI546) has the potential for the study of acute lung injury/acute respiratory distress syndrome or disseminated intravascular coagulation in COVID-19[1][2][3][4].</t>
  </si>
  <si>
    <t>C20H22N2O7S</t>
  </si>
  <si>
    <t>CC(C)(C)C(OC1=CC=C(S(=O)(NC2=CC=CC=C2C(NCC(O)=O)=O)=O)C=C1)=O</t>
  </si>
  <si>
    <t>Ethanol : 3.03 mg/mL (6.97 mM; Need ultrasonic); DMSO : ≥ 100 mg/mL (230.17 mM)</t>
  </si>
  <si>
    <t>26626</t>
  </si>
  <si>
    <t>https://www.medchemexpress.com/sivelestat.html</t>
  </si>
  <si>
    <t>HY-B1060</t>
  </si>
  <si>
    <t>6α-Methylprednisolone 21-hemisuccinate (sodium salt)</t>
  </si>
  <si>
    <t>Methylprednisolone sodium succinate; 6-Methylprednisolone succinate sodium</t>
  </si>
  <si>
    <t>2375-03-3</t>
  </si>
  <si>
    <t>496.53</t>
  </si>
  <si>
    <t>6α-Methylprednisolone 21-hemisuccinate sodium salt is a glucocorticoid of slightly longer half-life than that of Prednisolone. It has potential uses in antiinflammatory agents.</t>
  </si>
  <si>
    <t>C26H33NaO8</t>
  </si>
  <si>
    <t>C[C@@]12[C@](C(COC(CCC(O[Na])=O)=O)=O)(O)CC[C@@]1([H])[C@]3([H])C[C@H](C)C4=CC(C=C[C@]4(C)[C@@]3([H])[C@@H](O)C2)=O</t>
  </si>
  <si>
    <t>DMSO : ≥ 25 mg/mL (50.35 mM)</t>
  </si>
  <si>
    <t>33933</t>
  </si>
  <si>
    <t>https://www.medchemexpress.com/6_alpha_-Methylprednisolone-21-hemisuccinate-sodium-salt.html</t>
  </si>
  <si>
    <t>HY-W004261</t>
  </si>
  <si>
    <t>Nonadecanoic acid</t>
  </si>
  <si>
    <t>646-30-0</t>
  </si>
  <si>
    <t>298.50</t>
  </si>
  <si>
    <t>Nonadecanoic acid is a 19-carbon long saturated fatty acid. Nonadecanoic acid is the major constituent of the substance secreted by Rhinotermes marginalis to defence[1].</t>
  </si>
  <si>
    <t>C19H38O2</t>
  </si>
  <si>
    <t>O=C(CCCCCCCCCCCCCCCCCC)O</t>
  </si>
  <si>
    <t>78787</t>
  </si>
  <si>
    <t>https://www.medchemexpress.com/nonadecanoic-acid.html</t>
  </si>
  <si>
    <t>HY-B0190A</t>
  </si>
  <si>
    <t>Nafamostat (mesylate)</t>
  </si>
  <si>
    <t>FUT-175</t>
  </si>
  <si>
    <t>82956-11-4</t>
  </si>
  <si>
    <t>539.58</t>
  </si>
  <si>
    <t>Apoptosis; SARS-CoV; Ser/Thr Protease</t>
  </si>
  <si>
    <t>Nafamostat mesylate, a synthetic serine protease inhibitor, is an anticoagulant. Nafamostat mesylate supresses T cell auto-reactivity  by decreasing granzyme activity and CTL cytolysis. Nafamostat mesylate blocks activation of SARS-CoV-2.[1][2][3][4].</t>
  </si>
  <si>
    <t>C21H25N5O8S2</t>
  </si>
  <si>
    <t>CS(=O)(O)=O.O=C(OC1=CC=C2C=C(C(N)=N)C=CC2=C1)C3=CC=C(NC(N)=N)C=C3.CS(=O)(O)=O</t>
  </si>
  <si>
    <t>DMSO : 50 mg/mL (92.66 mM; Need ultrasonic); H2O : 33.33 mg/mL (61.77 mM; Need ultrasonic)</t>
  </si>
  <si>
    <t>39511</t>
  </si>
  <si>
    <t>https://www.medchemexpress.com/nafamostat-mesylate.html</t>
  </si>
  <si>
    <t>HY-B0549A</t>
  </si>
  <si>
    <t>Flavoxate (hydrochloride)</t>
  </si>
  <si>
    <t>Rec-7-0040; DW61</t>
  </si>
  <si>
    <t>3717-88-2</t>
  </si>
  <si>
    <t>427.92</t>
  </si>
  <si>
    <t xml:space="preserve">Flavoxate Hydrochloride(DW-61 Hydrochloride) is a muscarinic AChR antagonist used in various urinary syndromes and as an antispasmodic.
Target: mAChR
Flavoxate displaces [3H]nitrendipine on the Ca2+ channels binding sites with IC50 of 254 μM [1]. Flavoxate (&gt;10 μM) suppresses carbachol-induced contractions in isolated rat detrusor strips with pD value of 4.55. Flavoxate (&gt;10 μM) suppresses Ca2+-induced contractions in isolated rat detrusor strips with pIC50 value of 4.92 [2]. Flavoxate (0.01 μM  10 μM) inhibits CAMP formation in a concentration-dependent manner in membranes from the rat striatum and cerebral cortex, an action which is completely abolished by pretreating the membranes with pertussis toxin (PTX) [3].
Flavoxate (10mg/kg) suppresses both the an initial, rapidly rising phasic contraction (phase 1) and the tonic contraction (phase 2) contractions to the same extent in rats. Flavoxate (10mg/kg) abolishes the bladder contractions without causing any change in the amplitude of the contractions in rats. Flavoxate (3 mg/kg) abolishes the efferent neural activity and the associated bladder contractions for about 10 minutes without changing the baseline vesical pressure in rats. ICV-injected (50 to 200 μg/rat) or IT-injected (100 to 200 μg/rat) Flavoxate abolishes rhythmic bladder contractions during and after injection for five to 15 minutes in a dose-dependent manner in rats [2]. Flavoxate (3 mg/kg, i.v.) abolishes rhythmic bladder contractions and the maximal intervals of voiding contractions is 7.20 min [3].
</t>
  </si>
  <si>
    <t>C24H26ClNO4</t>
  </si>
  <si>
    <t>O=C(C1=C2C(C(C(C)=C(C3=CC=CC=C3)O2)=O)=CC=C1)OCCN4CCCCC4.Cl</t>
  </si>
  <si>
    <t>DMSO : 3.33 mg/mL (7.78 mM; Need ultrasonic); H2O : 5 mg/mL (11.68 mM; Need ultrasonic)</t>
  </si>
  <si>
    <t>16641</t>
  </si>
  <si>
    <t>https://www.medchemexpress.com/Flavoxate-hydrochloride.html</t>
  </si>
  <si>
    <t>HY-B0208</t>
  </si>
  <si>
    <t>Methimazole</t>
  </si>
  <si>
    <t>60-56-0</t>
  </si>
  <si>
    <t>114.17</t>
  </si>
  <si>
    <t>Methimazole is an antithyroid medicine used for the treatment of the hyperthyroidism in humans and animals[1].</t>
  </si>
  <si>
    <t>C4H6N2S</t>
  </si>
  <si>
    <t>S=C1NC=CN1C</t>
  </si>
  <si>
    <t>H2O : ≥ 50 mg/mL (437.94 mM); DMSO : ≥ 100 mg/mL (875.89 mM)</t>
  </si>
  <si>
    <t>16553</t>
  </si>
  <si>
    <t>https://www.medchemexpress.com/methimazole.html</t>
  </si>
  <si>
    <t>HY-B0206</t>
  </si>
  <si>
    <t>Rizatriptan (benzoate)</t>
  </si>
  <si>
    <t>MK 462</t>
  </si>
  <si>
    <t>145202-66-0</t>
  </si>
  <si>
    <t>391.47</t>
  </si>
  <si>
    <t>Benzoate</t>
  </si>
  <si>
    <t>Rizatriptan Benzoate(Maxalt) is a 5-HT1 agonist triptan drug for the treatment of migraine headaches.
Target: 5-HT1 agonist 
Rizatriptan Benzoate(Maxalt) is a 5-HT1 agonist triptan drug for the treatment of migraine headaches. It is believed to work by narrowing the blood vessels around the brain. Rizatriptan also reduces the substances in the body, which can also reduce headache pain, nausea, sensitivity to light and sound and other migraine symptoms.
Rizatriptan was rapidly absorbed with a median tmax of 1.3 h (range 1-3 h) vs a tmax for sumatriptan of 2.5 h (range 1-4 h, P &lt; 0.001). Administration of either rizatriptan or sumatriptan produced maximal mean elevations of 5-10 mmHg in systolic and diastolic blood pressures without effect on heart rate; the changes occurred sooner following rizatriptan, consistent with more rapid absorption. Both rizatriptan and sumatriptan provoked mild increases in serum growth hormone without any effect on serum prolactin concentrations. The most commonly reported symptom following rizatriptan was drowsiness.</t>
  </si>
  <si>
    <t>C22H25N5O2</t>
  </si>
  <si>
    <t>CN(C)CCC1=CNC2=C1C=C(CN3N=CN=C3)C=C2.O=C(O)C4=CC=CC=C4</t>
  </si>
  <si>
    <t>DMSO : 50 mg/mL (127.72 mM; Need ultrasonic)</t>
  </si>
  <si>
    <t>16626</t>
  </si>
  <si>
    <t>https://www.medchemexpress.com/rizatriptan-benzoate.html</t>
  </si>
  <si>
    <t>HY-10465</t>
  </si>
  <si>
    <t>Daclatasvir (dihydrochloride)</t>
  </si>
  <si>
    <t>BMS-790052 (dihydrochloride); EBP 883 (dihydrochloride)</t>
  </si>
  <si>
    <t>1009119-65-6</t>
  </si>
  <si>
    <t>811.80</t>
  </si>
  <si>
    <t>Daclatasvir dihydrochloride (BMS-790052 dihydrochloride) is a potent and orally active HCV NS5A protein inhibitor with EC50s range of 9-146 pM for multiple HCV replicon genotypes. Daclatasvir dihydrochloride is also a organic anion transporting polypeptide 1B (OATP1B) and OATP1B3 inhibitor with IC50s of 1.5 μM and 3.27 μM, respectively[1][2][3].</t>
  </si>
  <si>
    <t>C40H52Cl2N8O6</t>
  </si>
  <si>
    <t>O=C(N1CCC[C@H]1C2=NC=C(C3=CC=C(C4=CC=C(C=C4)C5=CN=C(N5)[C@@H]6CCCN6C([C@H](C(C)C)NC(OC)=O)=O)C=C3)N2)[C@H](C(C)C)NC(OC)=O.[H]Cl.[H]Cl</t>
  </si>
  <si>
    <t>DMSO : ≥ 56 mg/mL (68.98 mM); H2O : 50 mg/mL (61.59 mM; Need ultrasonic)</t>
  </si>
  <si>
    <t>25987</t>
  </si>
  <si>
    <t>https://www.medchemexpress.com/Daclatasvir-dihydrochloride.html</t>
  </si>
  <si>
    <t>HY-15455</t>
  </si>
  <si>
    <t>Roflumilast</t>
  </si>
  <si>
    <t>162401-32-3</t>
  </si>
  <si>
    <t>403.21</t>
  </si>
  <si>
    <t>Phosphodiesterase (PDE); RSV</t>
  </si>
  <si>
    <t>Roflumilast is a selective PDE4 inhibitor with IC50s of 0.7, 0.9, 0.7, and 0.2 nM for PDE4A1, PDEA4, PDEB1, and PDEB2, respectively, without affecting PDE1, PDE2, PDE3 or PDE5 isoenzymes from various cells.</t>
  </si>
  <si>
    <t>C17H14Cl2F2N2O3</t>
  </si>
  <si>
    <t>O=C(NC1=C(Cl)C=NC=C1Cl)C2=CC=C(OC(F)F)C(OCC3CC3)=C2</t>
  </si>
  <si>
    <t>H2O : &lt; 0.1 mg/mL (insoluble); DMSO : ≥ 50 mg/mL (124.00 mM)</t>
  </si>
  <si>
    <t>09153</t>
  </si>
  <si>
    <t>https://www.medchemexpress.com/Roflumilast.html</t>
  </si>
  <si>
    <t>HY-N0395</t>
  </si>
  <si>
    <t>Fructose</t>
  </si>
  <si>
    <t>7660-25-5</t>
  </si>
  <si>
    <t>Fructose is a simple ketonic monosaccharide found in many plants, where it is often bonded to glucose to form the disaccharide sucrose.</t>
  </si>
  <si>
    <t>O[C@H]1[C@@H](O)[C@H](O)[C@@](O)(CO)OC1</t>
  </si>
  <si>
    <t>H2O : 100 mg/mL (555.06 mM; Need ultrasonic); DMSO : ≥ 100 mg/mL (555.06 mM)</t>
  </si>
  <si>
    <t>27476</t>
  </si>
  <si>
    <t>https://www.medchemexpress.com/Fructose.html</t>
  </si>
  <si>
    <t>HY-17443A</t>
  </si>
  <si>
    <t>Sivelestat (sodium)</t>
  </si>
  <si>
    <t>ONO5046-Na; Sodium sivelestat; EI546 sodium; LY544349 sodium</t>
  </si>
  <si>
    <t>150374-95-1</t>
  </si>
  <si>
    <t>456.44</t>
  </si>
  <si>
    <t>Sivelestat (EI546) sodium is a competitive inhibitor of human neutrophil elastase, with an IC50 of 44 nM and a Ki of 200 nM. Sivelestat (EI546) sodium has the potential for the study of acute lung injury/acute respiratory distress syndrome or disseminated intravascular coagulation in COVID-19[1][2][3][4].</t>
  </si>
  <si>
    <t>C20H21N2NaO7S</t>
  </si>
  <si>
    <t>CC(C)(C)C(OC1=CC=C(S(=O)(NC2=CC=CC=C2C(NCC(O[Na])=O)=O)=O)C=C1)=O</t>
  </si>
  <si>
    <t>H2O : 1 mg/mL (2.19 mM; ultrasonic and warming and heat to 80°C); DMSO : 100 mg/mL (219.09 mM; Need ultrasonic)</t>
  </si>
  <si>
    <t>59432</t>
  </si>
  <si>
    <t>https://www.medchemexpress.com/Sivelestat-sodium.html</t>
  </si>
  <si>
    <t>HY-B0381</t>
  </si>
  <si>
    <t>Betaxolol</t>
  </si>
  <si>
    <t>63659-18-7</t>
  </si>
  <si>
    <t>307.43</t>
  </si>
  <si>
    <t>Betaxolol is a selective beta1 adrenergic receptor blocker that can be used for the research of hypertension and glaucoma.</t>
  </si>
  <si>
    <t>C18H29NO3</t>
  </si>
  <si>
    <t>OC(CNC(C)C)COC1=CC=C(CCOCC2CC2)C=C1</t>
  </si>
  <si>
    <t>H2O : &lt; 0.1 mg/mL (insoluble); DMSO : ≥ 100 mg/mL (325.28 mM)</t>
  </si>
  <si>
    <t>15993</t>
  </si>
  <si>
    <t>https://www.medchemexpress.com/Betaxolol.html</t>
  </si>
  <si>
    <t>HY-B0377</t>
  </si>
  <si>
    <t>Famotidine</t>
  </si>
  <si>
    <t>MK-208</t>
  </si>
  <si>
    <t>76824-35-6</t>
  </si>
  <si>
    <t>337.45</t>
  </si>
  <si>
    <t>Famotidine (MK-208) is a competitive histamine H2-receptor antagonist. Its main pharmacodynamic effect is the inhibition of gastric secretion.</t>
  </si>
  <si>
    <t>C8H15N7O2S3</t>
  </si>
  <si>
    <t>N=C(NS(=O)(N)=O)CCSCC1=CSC(NC(N)=N)=N1</t>
  </si>
  <si>
    <t>H2O : &lt; 0.1 mg/mL (insoluble); DMSO : ≥ 100 mg/mL (296.34 mM)</t>
  </si>
  <si>
    <t>16067</t>
  </si>
  <si>
    <t>https://www.medchemexpress.com/Famotidine.html</t>
  </si>
  <si>
    <t>Metabolic Disease; Endocrinology</t>
  </si>
  <si>
    <t>HY-B0383</t>
  </si>
  <si>
    <t>Almotriptan (malate)</t>
  </si>
  <si>
    <t>PNU180638</t>
  </si>
  <si>
    <t>181183-52-8</t>
  </si>
  <si>
    <t>469.55</t>
  </si>
  <si>
    <t>Malate</t>
  </si>
  <si>
    <t>Almotriptan Malate is a 5-HT1B/1D-receptor agonist used to treat migraine.
IC50:
Target: 5-hydroxytryptamine1B/1D (5-HT1B/1D) Receptor
Almotriptan Malate is a selective 5-hydroxytryptamine1B/1D (5-HT1B/1D) receptor agonist, used for the treatment of Migraine attacks in adults. Almotriptan showed low nanomolar affinity for the 5-HT(1B) and 5-HT(1D) receptors in several species, including the human, while affinity for 5-HT receptors other than 5-HT(1B/1D) was clearly less. Almotriptan did not exhibit significant affinity for several non-5-HT receptors studied up to 100 microM. Almotriptan inhibited forskolin-stimulated cyclic AMP accumulation in HeLa cells transfected with 5-HT(1B) or 5-HT(1D) human receptors [1]. Almotriptan had a mild antiemetic effect and a slight, transient diuretic effect in dogs, although the latter effect is probably of no clinical relevance. In addition, no effect on the respiratory system of conscious guinea pigs was observed following almotriptan treatment. These results indicate that almotriptan has a favourable safety profile with respect to the central nervous, renal and respiratory systems [2].</t>
  </si>
  <si>
    <t>C21H31N3O7S</t>
  </si>
  <si>
    <t>O=C(O)C(O)CC(O)=O.O=S(CC1=CC2=C(NC=C2CCN(C)C)C=C1)(N3CCCC3)=O</t>
  </si>
  <si>
    <t>16381</t>
  </si>
  <si>
    <t>https://www.medchemexpress.com/Almotriptan-malate.html</t>
  </si>
  <si>
    <t>HY-B0379A</t>
  </si>
  <si>
    <t>Adiphenine (hydrochloride)</t>
  </si>
  <si>
    <t>50-42-0</t>
  </si>
  <si>
    <t>347.88</t>
  </si>
  <si>
    <t>Adiphenine hydrochloride is a non-competitive inhibitor of nicotinic acetylcholine receptor (nAChR), with an IC50s of 1.9, 1.8, 3.7, and 6.3 μM for α1, α3β4, α4β2, and α4β4, respectively. Adiphenine hydrochloride can be used as a local anesthetic[1][2].</t>
  </si>
  <si>
    <t>C20H26ClNO2</t>
  </si>
  <si>
    <t>O=C(OCCN(CC)CC)C(C1=CC=CC=C1)C2=CC=CC=C2.Cl</t>
  </si>
  <si>
    <t>DMSO : ≥ 100 mg/mL (287.46 mM); H2O : ≥ 50 mg/mL (143.73 mM)</t>
  </si>
  <si>
    <t>16162</t>
  </si>
  <si>
    <t>https://www.medchemexpress.com/Adiphenine-hydrochloride.html</t>
  </si>
  <si>
    <t>HY-B0594</t>
  </si>
  <si>
    <t>Iohexol</t>
  </si>
  <si>
    <t>66108-95-0</t>
  </si>
  <si>
    <t>821.14</t>
  </si>
  <si>
    <t>Autophagy; Mitophagy</t>
  </si>
  <si>
    <t>Iohexol is a radiographic contrast agent and can be applied for myelography, computerized tomography?(cisternography, ventriculography) and MicroCT imaging in vivo[1].</t>
  </si>
  <si>
    <t>C19H26I3N3O9</t>
  </si>
  <si>
    <t>O=C(C1=C(I)C(N(C(C)=O)CC(O)CO)=C(I)C(C(NCC(O)CO)=O)=C1I)NCC(O)CO</t>
  </si>
  <si>
    <t>DMSO : 50 mg/mL (60.89 mM; Need ultrasonic); H2O : ≥ 50 mg/mL (60.89 mM)</t>
  </si>
  <si>
    <t>17021</t>
  </si>
  <si>
    <t>https://www.medchemexpress.com/iohexol.html</t>
  </si>
  <si>
    <t>HY-B0492</t>
  </si>
  <si>
    <t>Paroxetine (hydrochloride)</t>
  </si>
  <si>
    <t>BRL29060 hydrochloride; BRL29060A</t>
  </si>
  <si>
    <t>78246-49-8</t>
  </si>
  <si>
    <t>365.83</t>
  </si>
  <si>
    <t>Autophagy; Serotonin Transporter</t>
  </si>
  <si>
    <t>Paroxetine hydrochloride is a potent selective serotonin-reuptake inhibitor, commonly prescribed as an antidepressant and has GRK2 inhibitory ability with IC50 of 14?μM.</t>
  </si>
  <si>
    <t>C19H21ClFNO3</t>
  </si>
  <si>
    <t>FC1=CC=C([C@H]2[C@H](COC3=CC=C(OCO4)C4=C3)CNCC2)C=C1.Cl</t>
  </si>
  <si>
    <t>DMSO : 100 mg/mL (273.35 mM; Need ultrasonic); H2O : 5 mg/mL (13.67 mM; Need ultrasonic)</t>
  </si>
  <si>
    <t>16051</t>
  </si>
  <si>
    <t>https://www.medchemexpress.com/Paroxetine-hydrochloride.html</t>
  </si>
  <si>
    <t>HY-107831</t>
  </si>
  <si>
    <t>5-Acetylsalicylic acid</t>
  </si>
  <si>
    <t>13110-96-8</t>
  </si>
  <si>
    <t>5-Acetylsalicylic acid has anti-inflammatory and is considered to be the active agent in inflammatory bowel disease (IBD)[1].</t>
  </si>
  <si>
    <t>C9H8O4</t>
  </si>
  <si>
    <t>O=C(O)C1=CC(C(C)=O)=CC=C1O</t>
  </si>
  <si>
    <t>45555</t>
  </si>
  <si>
    <t>https://www.medchemexpress.com/5-acetylsalicylic-acid.html</t>
  </si>
  <si>
    <t>HY-113035A</t>
  </si>
  <si>
    <t>Angiotensin III (TFA)</t>
  </si>
  <si>
    <t>1045.13</t>
  </si>
  <si>
    <t>Angiotensin Receptor; Endogenous Metabolite</t>
  </si>
  <si>
    <t>Angiotensin III (TFA) is an angiotensin 1 (AT1) and AT2 receptor agonist.</t>
  </si>
  <si>
    <t>[RVY-{Aaa}-HPF (TFA salt)]</t>
  </si>
  <si>
    <t>H2O : 100 mg/mL (95.68 mM; Need ultrasonic)</t>
  </si>
  <si>
    <t>41709</t>
  </si>
  <si>
    <t>https://www.medchemexpress.com/angiotensin-iii-tfa.html</t>
  </si>
  <si>
    <t>HY-B0717</t>
  </si>
  <si>
    <t>Tocofersolan</t>
  </si>
  <si>
    <t>TPGS; D-α-Tocopherol polyethylene glycol 1000 succinate; Vitamin E-TPGS</t>
  </si>
  <si>
    <t>9002-96-4</t>
  </si>
  <si>
    <t>1513.00</t>
  </si>
  <si>
    <t>Tocofersolan is a synthetic polyethylene glycol derivative of α-tocopherol.</t>
  </si>
  <si>
    <t>CC1=C(CCC(CCCC(C)CCCC(C)CCCC(C)C)(C)O2)C2=C(C)C(C)=C1OC(CCC(OCCO)=O)=O.[n]</t>
  </si>
  <si>
    <t>DMSO : 31.25 mg/mL (20.65 mM; Need ultrasonic); Ethanol : 50 mg/mL (33.05 mM; Need ultrasonic); H2O : &lt; 0.1 mg/mL (insoluble)</t>
  </si>
  <si>
    <t>61703</t>
  </si>
  <si>
    <t>https://www.medchemexpress.com/Tocofersolan.html</t>
  </si>
  <si>
    <t>HY-17464</t>
  </si>
  <si>
    <t>Cilostazol</t>
  </si>
  <si>
    <t>OPC 13013</t>
  </si>
  <si>
    <t>73963-72-1</t>
  </si>
  <si>
    <t>369.46</t>
  </si>
  <si>
    <t>Autophagy; Phosphodiesterase (PDE)</t>
  </si>
  <si>
    <t>Cilostazol (OPC 13013) is a potent and selective inhibitor of phosphodiesterase (PDE) 3A, the isoform of PDE 3 in the cardiovascular system, with an IC50 of 0.2 μM[1][2].</t>
  </si>
  <si>
    <t>C20H27N5O2</t>
  </si>
  <si>
    <t>O=C1NC2=C(C=C(OCCCCC3=NN=NN3C4CCCCC4)C=C2)CC1</t>
  </si>
  <si>
    <t>DMSO : 50 mg/mL (135.33 mM; Need ultrasonic); H2O : &lt; 0.1 mg/mL (insoluble)</t>
  </si>
  <si>
    <t>11789</t>
  </si>
  <si>
    <t>https://www.medchemexpress.com/Cilostazol.html</t>
  </si>
  <si>
    <t>HY-B0926</t>
  </si>
  <si>
    <t>Diatrizoic acid</t>
  </si>
  <si>
    <t>Diatrizoate; Amidotrizoic acid</t>
  </si>
  <si>
    <t>117-96-4</t>
  </si>
  <si>
    <t>Diatrizoic acid (Diatrizoate) is an iodinated radiocontrast agent.</t>
  </si>
  <si>
    <t>O=C(O)C1=C(I)C(NC(C)=O)=C(I)C(NC(C)=O)=C1I</t>
  </si>
  <si>
    <t>DMSO : 100 mg/mL (162.89 mM; Need ultrasonic)</t>
  </si>
  <si>
    <t>17261</t>
  </si>
  <si>
    <t>https://www.medchemexpress.com/Diatrizoic-acid.html</t>
  </si>
  <si>
    <t>HY-B1263</t>
  </si>
  <si>
    <t>Chlorobutanol</t>
  </si>
  <si>
    <t>57-15-8</t>
  </si>
  <si>
    <t>177.46</t>
  </si>
  <si>
    <t>Bacterial; Fungal</t>
  </si>
  <si>
    <t>Chlorobutanol is a pharmaceutical preservative with sedative-hypnotic actions. Chlorobutanol is active against a wide variety of Gram-positive and Gram-negative bacteria, and several mold spores and fungi. Chlorobutanol is widely used in food and cosmetic industry[1][2].</t>
  </si>
  <si>
    <t>C4H7Cl3O</t>
  </si>
  <si>
    <t>CC(O)(C)C(Cl)(Cl)Cl</t>
  </si>
  <si>
    <t>DMSO : ≥ 100 mg/mL (563.51 mM)</t>
  </si>
  <si>
    <t>26383</t>
  </si>
  <si>
    <t>https://www.medchemexpress.com/chlorobutanol.html</t>
  </si>
  <si>
    <t>Infection; Neurological Disease</t>
  </si>
  <si>
    <t>HY-B0996</t>
  </si>
  <si>
    <t>Hexetidine</t>
  </si>
  <si>
    <t>NSC-17764</t>
  </si>
  <si>
    <t>141-94-6</t>
  </si>
  <si>
    <t>339.60</t>
  </si>
  <si>
    <t>Hexetidine?is an orally active antiseptic with broad antibacterial and antifungal activity. Hexetidine give important potential for treatment of oral infections[1].</t>
  </si>
  <si>
    <t>C21H45N3</t>
  </si>
  <si>
    <t>NC1(C)CN(CC(CC)CCCC)CN(CC(CC)CCCC)C1</t>
  </si>
  <si>
    <t>DMSO : ≥ 100 mg/mL (294.46 mM)</t>
  </si>
  <si>
    <t>23138</t>
  </si>
  <si>
    <t>https://www.medchemexpress.com/Hexetidine.html</t>
  </si>
  <si>
    <t>HY-B1319</t>
  </si>
  <si>
    <t>Pramocaine (hydrochloride)</t>
  </si>
  <si>
    <t>Pramoxine hydrochloride</t>
  </si>
  <si>
    <t>637-58-1</t>
  </si>
  <si>
    <t>329.86</t>
  </si>
  <si>
    <t>Pramocaine hydrochloride decreases the permeability of neuronal membranes to sodium ions, blocking both initiation and conduction of nerve impulses.</t>
  </si>
  <si>
    <t>C17H28ClNO3</t>
  </si>
  <si>
    <t>CCCCOC1=CC=C(OCCCN2CCOCC2)C=C1.[H]Cl</t>
  </si>
  <si>
    <t>DMSO : 100 mg/mL (303.16 mM; Need ultrasonic); H2O : 100 mg/mL (303.16 mM; Need ultrasonic)</t>
  </si>
  <si>
    <t>17163</t>
  </si>
  <si>
    <t>https://www.medchemexpress.com/Pramocaine-hydrochloride.html</t>
  </si>
  <si>
    <t>HY-B1693</t>
  </si>
  <si>
    <t>Levomepromazine</t>
  </si>
  <si>
    <t>Methotrimeprazine</t>
  </si>
  <si>
    <t>60-99-1</t>
  </si>
  <si>
    <t>328.47</t>
  </si>
  <si>
    <t>Levomepromazine (Methotrimeprazine) is an orally available neuroleptic agent, which is commonly used to relieve nausea and vomiting in palliative care settings. Levomepromazine has antagonist actions at multiple neurotransmitter receptor sites, including dopaminergic, cholinergic, serotonin and histamine receptors[1].</t>
  </si>
  <si>
    <t>C19H24N2OS</t>
  </si>
  <si>
    <t>COC1=CC=C2SC3=C(N(C2=C1)C[C@@H](CN(C)C)C)C=CC=C3</t>
  </si>
  <si>
    <t>DMSO : 14.29 mg/mL (43.50 mM; Need ultrasonic)</t>
  </si>
  <si>
    <t>42989</t>
  </si>
  <si>
    <t>https://www.medchemexpress.com/levomepromazine.html</t>
  </si>
  <si>
    <t>HY-B1244</t>
  </si>
  <si>
    <t>Dimetridazole</t>
  </si>
  <si>
    <t>1,2-Dimethyl-5-nitroimidazole</t>
  </si>
  <si>
    <t>551-92-8</t>
  </si>
  <si>
    <t>141.13</t>
  </si>
  <si>
    <t>Dmetridazole (1,2-Dimethyl-5-nitroimidazole), a nitroimidazole-based antibiotic, combats protozoan infections[1].</t>
  </si>
  <si>
    <t>C5H7N3O2</t>
  </si>
  <si>
    <t>O=[N+](C1=CN=C(C)N1C)[O-]</t>
  </si>
  <si>
    <t>DMSO : 50 mg/mL (354.28 mM; Need ultrasonic)</t>
  </si>
  <si>
    <t>27627</t>
  </si>
  <si>
    <t>https://www.medchemexpress.com/Dimetridazole.html</t>
  </si>
  <si>
    <t>HY-100007</t>
  </si>
  <si>
    <t>Vonoprazan</t>
  </si>
  <si>
    <t>TAK-438 (free base)</t>
  </si>
  <si>
    <t>881681-00-1</t>
  </si>
  <si>
    <t>345.39</t>
  </si>
  <si>
    <t>Vonoprazan (TAK-438 free base) is an orally active  potassium-competitive acid blocker which inhibits H+, K+-ATPase activity with an IC50 of 19 nM.</t>
  </si>
  <si>
    <t>C17H16FN3O2S</t>
  </si>
  <si>
    <t>O=S(N1C=C(CNC)C=C1C2=CC=CC=C2F)(C3=CC=CN=C3)=O</t>
  </si>
  <si>
    <t>DMSO : ≥ 33 mg/mL (95.54 mM)</t>
  </si>
  <si>
    <t>20332</t>
  </si>
  <si>
    <t>https://www.medchemexpress.com/TAK-438-free-base.html</t>
  </si>
  <si>
    <t>HY-15459</t>
  </si>
  <si>
    <t>Cabazitaxel</t>
  </si>
  <si>
    <t>XRP6258; RPR-116258A; taxoid XRP6258</t>
  </si>
  <si>
    <t>183133-96-2</t>
  </si>
  <si>
    <t>835.93</t>
  </si>
  <si>
    <t>Autophagy; Microtubule/Tubulin</t>
  </si>
  <si>
    <t>Cabazitaxel is a semi-synthetic derivative of the natural taxoid 10-deacetylbaccatin III with potential antineoplastic activity.</t>
  </si>
  <si>
    <t>C45H57NO14</t>
  </si>
  <si>
    <t>CC1=C([C@@H](OC)C([C@@]2(C)[C@@]3([H])[C@](OC(C)=O)(CO4)[C@H]4C[C@@H]2OC)=O)C(C)(C)[C@@]([C@H]3OC(C5=CC=CC=C5)=O)(O)C[C@@H]1OC([C@H](O)[C@H](C6=CC=CC=C6)NC(OC(C)(C)C)=O)=O</t>
  </si>
  <si>
    <t>DMSO : ≥ 100 mg/mL (119.63 mM)</t>
  </si>
  <si>
    <t>39943</t>
  </si>
  <si>
    <t>https://www.medchemexpress.com/Cabazitaxel.html</t>
  </si>
  <si>
    <t>Autophagy; Cell Cycle/DNA Damage; Cytoskeleton</t>
  </si>
  <si>
    <t>HY-N0733</t>
  </si>
  <si>
    <t>Glucosamine (hydrochloride)</t>
  </si>
  <si>
    <t>D-(+)-Glucosamine hydrochloride; Chitosamine hydrochloride</t>
  </si>
  <si>
    <t>66-84-2</t>
  </si>
  <si>
    <t>215.63</t>
  </si>
  <si>
    <t>Autophagy; Endogenous Metabolite; HIF/HIF Prolyl-Hydroxylase; Reactive Oxygen Species</t>
  </si>
  <si>
    <t>Glucosamine hydrochloride (D-Glucosamine hydrochloride) is an amino sugar and a prominent precursor in the biochemical synthesis of glycosylated proteins and lipids, is used as a dietary supplement. Glucosamine hydrochloride also is a natural constituent of glycosaminoglycans in the cartilage matrix and synovial fluid, which when administered exogenously, exerts pharmacological effects on osteoarthritic cartilage and chondrocytes[1].</t>
  </si>
  <si>
    <t>C6H14ClNO5</t>
  </si>
  <si>
    <t>O=C[C@H](N)[C@H]([C@@H]([C@@H](CO)O)O)O.Cl</t>
  </si>
  <si>
    <t>DMSO : 100 mg/mL (463.76 mM; Need ultrasonic); H2O : 50 mg/mL (231.88 mM; Need ultrasonic)</t>
  </si>
  <si>
    <t>21048</t>
  </si>
  <si>
    <t>https://www.medchemexpress.com/Glucosamine-hydrochloride.html</t>
  </si>
  <si>
    <t>Autophagy; Immunology/Inflammation; Metabolic Enzyme/Protease; NF-κB</t>
  </si>
  <si>
    <t>HY-17001</t>
  </si>
  <si>
    <t>Flupirtine (Maleate)</t>
  </si>
  <si>
    <t>75507-68-5</t>
  </si>
  <si>
    <t>420.39</t>
  </si>
  <si>
    <t>Flupirtine Maleate(D 9998) is a selective neuronal potassium channel opener that also has NMDA receptor antagonist properties.
IC50 Value: 
Target: Potassium channel; NMDA receptor
in vitro: High concentrations of flupirtine antagonized inward currents to NMDA(200 microM) at -70 mV with an lC50 against steady-state responses of 182.1+/-12.1 microM. The effects of flupirtine were voltage-independent and not associated with receptor desensitization making actions within the NMDA receptor channel or at the glycine modulatory site unlikely. NMDA receptor antagonism probably has little relevance for the clinical efficacy of flupirtine as the concentrations needed were far higher than those achieved in clinical practice. However, the activation of a G-protein-regulated inwardly rectifying K+ channel was identified as an interesting molecular target site of flupirtine. In the next stage, the central nervous spectrum of action of experimental K+ channel openers (PCO) was considered. As far as they have been studied, experimental K+ channel openers display a spectrum of action comparable to that of flupirtine [1]. Therapeutic flupirtine concentrations (≤10 μM) did not affect voltage-gated Na(+) or Ca(2+) channels, inward rectifier K(+) channels, nicotinic acetylcholine receptors, glycine or ionotropic glutamate receptors. Flupirtine shifted the gating of K(V)7 K(+) channels to more negative potentials and the gating of GABA(A) receptors to lower GABA concentrations [2]. Cell exposure to flupirtine decreased the amplitude of delayed rectifier K(+) current (I(K(DR))) with a concomitant raise in current inactivation in NSC-34 neuronal cells [4].
in vivo: Rats were trained to discriminate the novel analgesic flupirtine (10.0 mg/kg i.p., 10 min) from no drug under a two-choice fixed-ratio 5 shock-termination schedule. Flupirtine yielded a dose-response curve with an ED50 of 3.87 mg/kg. The opioid analgesics pentazocine, codeine and tramadol failed to produce flupirtine appropriate responding. The opioid antagonist naltrexone did not antagonize the discriminative effects of flupirtine [3]. Both morphine (ED50=0.74 mg/kg) and flupirtine (ED50=3.32 mg/kg) caused dose-related anti-hyperalgesia at doses that did not cause sedation [5]. 
Toxicity: Based on study-end data, hepatotoxicity was detected in 31% of patients receiving flupirtine for ≥ 6 weeks [6].</t>
  </si>
  <si>
    <t>C19H21FN4O6</t>
  </si>
  <si>
    <t>O=C(NC1=CC=C(N=C1N)NCC2=CC=C(C=C2)F)OCC.O=C(/C=C\C(O)=O)O</t>
  </si>
  <si>
    <t>DMSO : 100 mg/mL (237.87 mM; Need ultrasonic)</t>
  </si>
  <si>
    <t>24307</t>
  </si>
  <si>
    <t>https://www.medchemexpress.com/Flupirtine-Maleate.html</t>
  </si>
  <si>
    <t>HY-B0381A</t>
  </si>
  <si>
    <t>Betaxolol (hydrochloride)</t>
  </si>
  <si>
    <t>SL75212</t>
  </si>
  <si>
    <t>63659-19-8</t>
  </si>
  <si>
    <t>343.89</t>
  </si>
  <si>
    <t>Betaxolol Hydrochloride is a selective beta1 adrenergic receptor blocker that can be used for the research of hypertension and glaucoma.</t>
  </si>
  <si>
    <t>C18H30ClNO3</t>
  </si>
  <si>
    <t>OC(CNC(C)C)COC1=CC=C(CCOCC2CC2)C=C1.[H]Cl</t>
  </si>
  <si>
    <t>H2O : 10 mg/mL (29.08 mM; Need ultrasonic); DMSO : ≥ 100 mg/mL (290.79 mM)</t>
  </si>
  <si>
    <t>15989</t>
  </si>
  <si>
    <t>https://www.medchemexpress.com/Betaxolol-hydrochloride.html</t>
  </si>
  <si>
    <t>HY-B0670A</t>
  </si>
  <si>
    <t>Dihydroergotamine (mesylate)</t>
  </si>
  <si>
    <t>6190-39-2</t>
  </si>
  <si>
    <t>679.78</t>
  </si>
  <si>
    <t>Dihydroergotamine mesylate is an ergot alkaloid used to treat migraines.
Target: 5-HT Receptors
Dihydroergotamine is not as effective as sumatriptan or phenothiazines as a single agent for treatment of acute migraine headache; however, when administered with an antiemetic, dihydroergotamine appears to be as effective as opiates, ketorolac, or valproate. Given its nonnarcotic properties, parenteral dihydroergotamine combined with an antiemetic should be considered as effective initial therapy in clinical practice [1]. The introduction of the intranasal formulation of DHE provides both pharmacologic and patient-convenience advantages for use in migraine therapy [2, 3].</t>
  </si>
  <si>
    <t>C34H41N5O8S</t>
  </si>
  <si>
    <t>O[C@@]([C@@](CCC1)([H])N1C2=O)(O[C@](NC([C@@H](CN(C)[C@]3([H])C4)C[C@]3([H])C5=C6C4=CNC6=CC=C5)=O)(C)C7=O)N7[C@H]2CC8=CC=CC=C8.CS(=O)(O)=O</t>
  </si>
  <si>
    <t>DMSO : 50 mg/mL (73.55 mM; Need ultrasonic)</t>
  </si>
  <si>
    <t>26673</t>
  </si>
  <si>
    <t>https://www.medchemexpress.com/Dihydroergotamine-mesylate.html</t>
  </si>
  <si>
    <t>HY-13038</t>
  </si>
  <si>
    <t>Fostamatinib Disodium</t>
  </si>
  <si>
    <t>R788(Disodium)</t>
  </si>
  <si>
    <t>1025687-58-4</t>
  </si>
  <si>
    <t>624.42</t>
  </si>
  <si>
    <t>Syk</t>
  </si>
  <si>
    <t>Fostamatinib Disodium (R788 Disodium), a prodrug of the active metabolite R406, is a potent Syk inhibitor with IC50 of 41 nM.</t>
  </si>
  <si>
    <t>C23H24FN6Na2O9P</t>
  </si>
  <si>
    <t>COC1=CC(NC2=NC=C(C(NC3=NC(N4COP(O[Na])(O[Na])=O)=C(C=C3)OC(C)(C)C4=O)=N2)F)=CC(OC)=C1OC</t>
  </si>
  <si>
    <t>DMSO : 50 mg/mL (80.07 mM; Need ultrasonic)</t>
  </si>
  <si>
    <t>25488</t>
  </si>
  <si>
    <t>https://www.medchemexpress.com/r788_prodrug-of-r406_.html</t>
  </si>
  <si>
    <t>HY-B1272</t>
  </si>
  <si>
    <t>Desipramine hydrochloride</t>
  </si>
  <si>
    <t>58-28-6</t>
  </si>
  <si>
    <t>302.84</t>
  </si>
  <si>
    <t>Dopamine Transporter; Serotonin Transporter</t>
  </si>
  <si>
    <t>Desipramine hydrochloride is an inhibitor of norepinephrine transporter (NET), 5-HT transporter (SERT) and dopamine transporter (DAT) with Kis of 4, 61 and 78,720 nM, respectively.</t>
  </si>
  <si>
    <t>C18H23ClN2</t>
  </si>
  <si>
    <t>CNCCCN1C2=CC=CC=C2CCC3=CC=CC=C31.[H]Cl</t>
  </si>
  <si>
    <t>DMSO : ≥ 100 mg/mL (330.21 mM)</t>
  </si>
  <si>
    <t>27657</t>
  </si>
  <si>
    <t>https://www.medchemexpress.com/Desipramine_hydrochloride.html</t>
  </si>
  <si>
    <t>HY-B0984</t>
  </si>
  <si>
    <t>Fendiline (hydrochloride)</t>
  </si>
  <si>
    <t>13636-18-5</t>
  </si>
  <si>
    <t>351.91</t>
  </si>
  <si>
    <t>Fendiline hydrochloride is a nonselective calcium channel blocker.</t>
  </si>
  <si>
    <t>C23H26ClN</t>
  </si>
  <si>
    <t>CC(NCCC(C1=CC=CC=C1)C2=CC=CC=C2)C3=CC=CC=C3.[H]Cl</t>
  </si>
  <si>
    <t>DMSO : ≥ 30 mg/mL (85.25 mM)</t>
  </si>
  <si>
    <t>59878</t>
  </si>
  <si>
    <t>https://www.medchemexpress.com/Fendiline-hydrochloride.html</t>
  </si>
  <si>
    <t>HY-B1283</t>
  </si>
  <si>
    <t>Mephenesin</t>
  </si>
  <si>
    <t>59-47-2</t>
  </si>
  <si>
    <t>Mephenesin is an NMDA receptor antagonist, is a centrally acting muscle relaxant.
Target: NMDA receptor</t>
  </si>
  <si>
    <t>C10H14O3</t>
  </si>
  <si>
    <t>OCC(O)COC1=CC=CC=C1C</t>
  </si>
  <si>
    <t>19207</t>
  </si>
  <si>
    <t>https://www.medchemexpress.com/Mephenesin.html</t>
  </si>
  <si>
    <t>11976</t>
  </si>
  <si>
    <t>HY-B0461</t>
  </si>
  <si>
    <t>Trospium (chloride)</t>
  </si>
  <si>
    <t>10405-02-4</t>
  </si>
  <si>
    <t>427.96</t>
  </si>
  <si>
    <t>Trospium chloride is a specific and competitive antagonist of muscarinic cholinergic receptors (mAChRs), with antimuscarinic activity. Trospium chloride binds to muscarinic receptors M1, M2 and M3 with high affinity, but not nicotinic, cholinergic receptors[1][2].</t>
  </si>
  <si>
    <t>C25H30ClNO3</t>
  </si>
  <si>
    <t>[H][C@@]12CC[C@@](C[C@@H](OC(C(C3=CC=CC=C3)(O)C4=CC=CC=C4)=O)C2)([H])[N+]15CCCC5.[Cl-]</t>
  </si>
  <si>
    <t>H2O : ≥ 100 mg/mL (233.67 mM); DMSO : 33.33 mg/mL (77.88 mM; Need ultrasonic)</t>
  </si>
  <si>
    <t>13198</t>
  </si>
  <si>
    <t>https://www.medchemexpress.com/Trospium-chloride.html</t>
  </si>
  <si>
    <t>HY-B1014</t>
  </si>
  <si>
    <t>Acenocoumarol</t>
  </si>
  <si>
    <t>152-72-7</t>
  </si>
  <si>
    <t>353.33</t>
  </si>
  <si>
    <t>Acenocoumarol is an anticoagulant that functions as a Vitamin K antagonist.</t>
  </si>
  <si>
    <t>C19H15NO6</t>
  </si>
  <si>
    <t>O=C1C(C(C2=CC=C([N+]([O-])=O)C=C2)CC(C)=O)=C(O)C3=CC=CC=C3O1</t>
  </si>
  <si>
    <t>DMSO : 100 mg/mL (283.02 mM; Need ultrasonic)</t>
  </si>
  <si>
    <t>38942</t>
  </si>
  <si>
    <t>https://www.medchemexpress.com/Acenocoumarol.html</t>
  </si>
  <si>
    <t>HY-12866</t>
  </si>
  <si>
    <t>Larotrectinib</t>
  </si>
  <si>
    <t>LOXO-101; ARRY-470</t>
  </si>
  <si>
    <t>1223403-58-4</t>
  </si>
  <si>
    <t>428.44</t>
  </si>
  <si>
    <t>Apoptosis; Trk Receptor</t>
  </si>
  <si>
    <t>Larotrectinib (LOXO-101) is an ATP-competitive oral, selective inhibitor of the tropomyosin-related kinase (TRK) family receptors, with low nanomolar 50% inhibitory concentrations against all three isoforms (TRKA, B, and C).</t>
  </si>
  <si>
    <t>C21H22F2N6O2</t>
  </si>
  <si>
    <t>O=C(N1C[C@@H](O)CC1)NC2=C3N=C(N4[C@@H](C5=CC(F)=CC=C5F)CCC4)C=CN3N=C2</t>
  </si>
  <si>
    <t>DMSO : ≥ 4.6 mg/mL (10.74 mM)</t>
  </si>
  <si>
    <t>44020</t>
  </si>
  <si>
    <t>https://www.medchemexpress.com/LOXO-101.html</t>
  </si>
  <si>
    <t>Apoptosis; Neuronal Signaling; Protein Tyrosine Kinase/RTK</t>
  </si>
  <si>
    <t>HY-B0464</t>
  </si>
  <si>
    <t>Hydralazine (hydrochloride)</t>
  </si>
  <si>
    <t>304-20-1</t>
  </si>
  <si>
    <t>196.64</t>
  </si>
  <si>
    <t>HIF/HIF Prolyl-Hydroxylase</t>
  </si>
  <si>
    <t>Hydralazine hydrochloride is a direct-acting vasodilator that is used as an antihypertensive agent.
Target: Others
Hydralazine hydrochloride (apresoline) is a direct-acting smooth muscle relaxant used to treat hypertension by acting as a vasodilator primarily in arteries and arterioles. By relaxing vascular smooth muscle, vasodilators act to decrease peripheral resistance, thereby lowering blood pressure and decreasing afterload. However, this only has a short term effect on blood pressure, as the system will reset to the previous, high blood pressure necessary to maintain pressure in the kidney necessary for natriuresis. 
The long term effect of antihypertensive drugs comes from their effects on the pressure natriuresis curve. It belongs to the hydrazinophthalazine class of drugs [1]. 
Hydralazine hydrochloride may reduce blood pressure when compared to placebo in patients with primary hypertension, however this data is based on before and after studies, not RCTs. Furthermore, its effect on clinical outcomes remains uncertain [2].</t>
  </si>
  <si>
    <t>C8H9ClN4</t>
  </si>
  <si>
    <t>NNC1=NN=CC2=C1C=CC=C2.Cl</t>
  </si>
  <si>
    <t>H2O : 25 mg/mL (127.14 mM; Need ultrasonic)</t>
  </si>
  <si>
    <t>17031</t>
  </si>
  <si>
    <t>https://www.medchemexpress.com/Hydralazine-hydrochloride.html</t>
  </si>
  <si>
    <t>HY-B1442</t>
  </si>
  <si>
    <t>Acetylleucine</t>
  </si>
  <si>
    <t>N-Acetyl-DL-leucine</t>
  </si>
  <si>
    <t>99-15-0</t>
  </si>
  <si>
    <t>173.21</t>
  </si>
  <si>
    <t>Acetylleucine (N-Acetyl-DL-leucine), orally active compound, can be used for the research of acute vestibular vertigo, cerebellar ataxia and nystagmus[1][2].</t>
  </si>
  <si>
    <t>C8H15NO3</t>
  </si>
  <si>
    <t>CC(C)CC(C(O)=O)NC(C)=O</t>
  </si>
  <si>
    <t>H2O : 6.67 mg/mL (38.51 mM; Need ultrasonic); DMSO : 120 mg/mL (692.80 mM; Need ultrasonic)</t>
  </si>
  <si>
    <t>17259</t>
  </si>
  <si>
    <t>https://www.medchemexpress.com/Acetylleucine.html</t>
  </si>
  <si>
    <t>HY-B1900</t>
  </si>
  <si>
    <t>Methylprednisolone succinate</t>
  </si>
  <si>
    <t>Methylprednisolone hydrogen succinate</t>
  </si>
  <si>
    <t>2921-57-5</t>
  </si>
  <si>
    <t>474.54</t>
  </si>
  <si>
    <t>Methylprednisolone succinate is a synthetic glucocorticoid and widely used as an anti-inflammatory agent.</t>
  </si>
  <si>
    <t>C26H34O8</t>
  </si>
  <si>
    <t>C[C@@]12[C@](C(COC(CCC(O)=O)=O)=O)(O)CC[C@@]1([H])[C@]3([H])C[C@H](C)C4=CC(C=C[C@]4(C)[C@@]3([H])[C@@H](O)C2)=O</t>
  </si>
  <si>
    <t>DMSO : ≥ 100 mg/mL (210.73 mM)</t>
  </si>
  <si>
    <t>27755</t>
  </si>
  <si>
    <t>https://www.medchemexpress.com/Methylprednisolone_succinate.html</t>
  </si>
  <si>
    <t>HY-13997</t>
  </si>
  <si>
    <t>Ombitasvir</t>
  </si>
  <si>
    <t>ABT-267</t>
  </si>
  <si>
    <t>1258226-87-7</t>
  </si>
  <si>
    <t>894.11</t>
  </si>
  <si>
    <t>Ombitasvir is a potent inhibitor of the hepatitis C virus protein NS5A, with EC50s of 0.82 to 19.3 pM against HCV genotypes 1 to 5, and 366 pM against genotype 6a.</t>
  </si>
  <si>
    <t>C50H67N7O8</t>
  </si>
  <si>
    <t>CC(C)(C)C(C=C1)=CC=C1N2[C@H](C3=CC=C(NC([C@H]4N(C([C@@H](NC(OC)=O)C(C)C)=O)CCC4)=O)C=C3)CC[C@H]2C5=CC=C(NC([C@@H]6CCCN6C([C@@H](NC(OC)=O)C(C)C)=O)=O)C=C5</t>
  </si>
  <si>
    <t>DMSO : ≥ 33 mg/mL (36.91 mM)</t>
  </si>
  <si>
    <t>22272</t>
  </si>
  <si>
    <t>https://www.medchemexpress.com/Ombitasvir.html</t>
  </si>
  <si>
    <t>HY-B1415</t>
  </si>
  <si>
    <t>Clofibric acid</t>
  </si>
  <si>
    <t>Chlorofibrinic acid</t>
  </si>
  <si>
    <t>882-09-7</t>
  </si>
  <si>
    <t>214.65</t>
  </si>
  <si>
    <t>Drug Metabolite; PPAR</t>
  </si>
  <si>
    <t>Clofibric acid (Chlorofibrinic acid), the pharmaceutically active metabolite of lipid regulators Clofibrate, Etofibrate and Etofyllinclofibrate, is a PPARα agonist which exhibits hypolipidemic effects. Clofibric acid also is an herbicide[1][2][3].</t>
  </si>
  <si>
    <t>C10H11ClO3</t>
  </si>
  <si>
    <t>CC(C)(OC1=CC=C(Cl)C=C1)C(O)=O</t>
  </si>
  <si>
    <t>DMSO : ≥ 100 mg/mL (465.87 mM); H2O : 1 mg/mL (4.66 mM; ultrasonic and warming and heat to 80°C)</t>
  </si>
  <si>
    <t>17359</t>
  </si>
  <si>
    <t>https://www.medchemexpress.com/Clofibric-acid.html</t>
  </si>
  <si>
    <t>HY-I0447A</t>
  </si>
  <si>
    <t>Sodium 4-aminosalicylate (dihydrate)</t>
  </si>
  <si>
    <t>4-Aminosalicylic acid (sodium salt dihydrate)</t>
  </si>
  <si>
    <t>6018-19-5</t>
  </si>
  <si>
    <t>211.15</t>
  </si>
  <si>
    <t>Sodium 4-aminosalicylate dihydrate (4-Aminosalicylic acid sodium salt dihydrate) is one of the antimycobacterial drugs currently used for multidrug-resistant tuberculosis.</t>
  </si>
  <si>
    <t>C7H10NNaO5</t>
  </si>
  <si>
    <t>O=C(O[Na])C1=C(O)C=C(N)C=C1.O.O</t>
  </si>
  <si>
    <t>H2O : ≥ 49 mg/mL (232.06 mM)</t>
  </si>
  <si>
    <t>16366</t>
  </si>
  <si>
    <t>https://www.medchemexpress.com/p-Aminosalicylic-acid-sodium-salt-dihydrate.html</t>
  </si>
  <si>
    <t>HY-14283</t>
  </si>
  <si>
    <t>Luliconazole</t>
  </si>
  <si>
    <t>NND 502</t>
  </si>
  <si>
    <t>187164-19-8</t>
  </si>
  <si>
    <t>354.28</t>
  </si>
  <si>
    <t>Luliconazole (NND 502)?is a topical antifungal imidazole antibiotic with broad-spectrum and potent antifungal activity. Luliconazole can be used for the research of skin infection, including?dermatophytosis, tinea corporis, tinea pedis?et al[1].</t>
  </si>
  <si>
    <t>C14H9Cl2N3S2</t>
  </si>
  <si>
    <t>ClC1=CC(Cl)=CC=C1[C@@H]2CS/C(S2)=C(C#N)\N3C=CN=C3</t>
  </si>
  <si>
    <t>DMSO : 50 mg/mL (141.13 mM; Need ultrasonic)</t>
  </si>
  <si>
    <t>13703</t>
  </si>
  <si>
    <t>https://www.medchemexpress.com/Luliconazole.html</t>
  </si>
  <si>
    <t>HY-W009326</t>
  </si>
  <si>
    <t>Laurocapram</t>
  </si>
  <si>
    <t>59227-89-3</t>
  </si>
  <si>
    <t>281.48</t>
  </si>
  <si>
    <t>Laurocapram is a absorption enhancer and has been one of the most effective for substances of both lipophilic and hydrophilic nature[1].</t>
  </si>
  <si>
    <t>C18H35NO</t>
  </si>
  <si>
    <t>O=C1N(CCCCCCCCCCCC)CCCCC1</t>
  </si>
  <si>
    <t>45494</t>
  </si>
  <si>
    <t>https://www.medchemexpress.com/laurocapram.html</t>
  </si>
  <si>
    <t>HY-B1469</t>
  </si>
  <si>
    <t>Isosorbide</t>
  </si>
  <si>
    <t>D-Isosorbide; Dianhydro-D-glucitol</t>
  </si>
  <si>
    <t>652-67-5</t>
  </si>
  <si>
    <t>Isosorbide (D-Isosorbide), an orally active vasodilating agent that can be used for the research of heart failure and angina (chest pain) in people who have coronary artery disease. Isosorbide is also an oral hyperosmotic diuretic[1][2].</t>
  </si>
  <si>
    <t>C6H10O4</t>
  </si>
  <si>
    <t>O[C@H]1[C@]2([H])[C@]([C@@H](O)CO2)([H])OC1</t>
  </si>
  <si>
    <t>H2O : ≥ 100 mg/mL (684.28 mM); DMSO : ≥ 100 mg/mL (684.28 mM)</t>
  </si>
  <si>
    <t>18548</t>
  </si>
  <si>
    <t>https://www.medchemexpress.com/Isosorbide.html</t>
  </si>
  <si>
    <t>HY-14768</t>
  </si>
  <si>
    <t>Favipiravir</t>
  </si>
  <si>
    <t>T-705</t>
  </si>
  <si>
    <t>259793-96-9</t>
  </si>
  <si>
    <t>157.10</t>
  </si>
  <si>
    <t>DNA/RNA Synthesis; Influenza Virus; SARS-CoV</t>
  </si>
  <si>
    <t>Favipiravir (T-705) is a potent viral RNA polymerase inhibitor, it is phosphoribosylated by cellular enzymes to its active form, Favipiravir-ribofuranosyl-5′-triphosphate (RTP). Favipiravir-RTP inhibits the influenza viral RNA-dependent RNA polymerase (RdRP) activity with an IC50 of 341 nM.</t>
  </si>
  <si>
    <t>C5H4FN3O2</t>
  </si>
  <si>
    <t>O=C(N)C1=NC(F)=CNC1=O</t>
  </si>
  <si>
    <t>H2O : 6.25 mg/mL (39.78 mM; Need ultrasonic); DMSO : ≥ 100 mg/mL (636.54 mM)</t>
  </si>
  <si>
    <t>64561</t>
  </si>
  <si>
    <t>https://www.medchemexpress.com/T_705.html</t>
  </si>
  <si>
    <t>HY-N0697</t>
  </si>
  <si>
    <t>Crocin</t>
  </si>
  <si>
    <t>42553-65-1</t>
  </si>
  <si>
    <t>976.96</t>
  </si>
  <si>
    <t>Crocin is a nutraceutical and the main constituent isolated from the stigmas of Crocus sativus with immense pharmacological properties as anti-inflammatory, anticancer, antidepressant and anticonvulsant[1].</t>
  </si>
  <si>
    <t>C44H64O24</t>
  </si>
  <si>
    <t>O[C@@H]([C@H](O)[C@H]1O)[C@H](O[C@H]1OC(/C(C)=C/C=C/C(C)=C/C=C/C=C(C)/C=C/C=C(C)/C(O[C@@H]([C@@H]([C@@H](O)[C@@H]2O)O)O[C@@H]2CO[C@@H]([C@@H]([C@@H](O)[C@@H]3O)O)O[C@@H]3CO)=O)=O)CO[C@@H]([C@@H]([C@@H](O)[C@@H]4O)O)O[C@@H]4CO</t>
  </si>
  <si>
    <t>64399</t>
  </si>
  <si>
    <t>https://www.medchemexpress.com/crocin.html</t>
  </si>
  <si>
    <t>HY-12100</t>
  </si>
  <si>
    <t>Umeclidinium (bromide)</t>
  </si>
  <si>
    <t>GSK573719A</t>
  </si>
  <si>
    <t>869113-09-7</t>
  </si>
  <si>
    <t>508.49</t>
  </si>
  <si>
    <t>Umeclidinium bromide is a novel mAChR antagonist. The affinity (Ki) of Umeclidinium bromide for the cloned human M1-M5 mAChRs ranges from 0.05 to 0.16 nM.</t>
  </si>
  <si>
    <t>C29H34BrNO2</t>
  </si>
  <si>
    <t>OC(C12CC[N+](CC2)(CCOCC3=CC=CC=C3)CC1)(C4=CC=CC=C4)C5=CC=CC=C5.[Br-]</t>
  </si>
  <si>
    <t>DMSO : ≥ 34 mg/mL (66.86 mM)</t>
  </si>
  <si>
    <t>24584</t>
  </si>
  <si>
    <t>https://www.medchemexpress.com/Umeclidinium-bromide.html</t>
  </si>
  <si>
    <t>HY-B0138</t>
  </si>
  <si>
    <t>Ketorolac (tromethamine salt)</t>
  </si>
  <si>
    <t>Ketorolac Tromethamine; Ketorolac tris salt; RS37619 tromethamine salt</t>
  </si>
  <si>
    <t>74103-07-4</t>
  </si>
  <si>
    <t>376.40</t>
  </si>
  <si>
    <t>Tris</t>
  </si>
  <si>
    <t>Ketorolac tromethamine salt (RS37619 tromethamine salt) is a non-steroidal anti-inflammatory agent, acting as a nonselective COX inhibitor, with IC50s of 20 nM for COX-1 and 120 nM for COX-2.</t>
  </si>
  <si>
    <t>C19H24N2O6</t>
  </si>
  <si>
    <t>O=C(C1C2=CC=C(C(C3=CC=CC=C3)=O)N2CC1)O.OCC(CO)(N)CO</t>
  </si>
  <si>
    <t>DMSO : ≥ 30 mg/mL (79.70 mM)</t>
  </si>
  <si>
    <t>41273</t>
  </si>
  <si>
    <t>https://www.medchemexpress.com/Ketorolac-tromethamine-salt.html</t>
  </si>
  <si>
    <t>HY-N0184</t>
  </si>
  <si>
    <t>Glycyrrhizic acid</t>
  </si>
  <si>
    <t>Glycyrrhizin</t>
  </si>
  <si>
    <t>1405-86-3</t>
  </si>
  <si>
    <t>822.93</t>
  </si>
  <si>
    <t>Glycyrrhizic acid is a triterpenoid saponinl, acting as a direct HMGB1 antagonist, with anti-tumor, anti-diabetic activities.</t>
  </si>
  <si>
    <t>C42H62O16</t>
  </si>
  <si>
    <t>C[C@]12[C@@](C(C=C3[C@]2(CC[C@]4(C)[C@@]3([H])C[C@](C(O)=O)(C)CC4)C)=O)([H])[C@@]5([C@@](C(C)([C@@H](O[C@]6([H])[C@@H]([C@H]([C@H](O)[C@@H](C(O)=O)O6)O)O[C@]7([H])O[C@@H]([C@@H](O)[C@H](O)[C@H]7O)C(O)=O)CC5)C)([H])CC1)C</t>
  </si>
  <si>
    <t>H2O : &lt; 0.1 mg/mL (insoluble); DMSO : ≥ 100 mg/mL (121.52 mM)</t>
  </si>
  <si>
    <t>26252</t>
  </si>
  <si>
    <t>https://www.medchemexpress.com/Glycyrrhizic_acid.html</t>
  </si>
  <si>
    <t>HY-B1419</t>
  </si>
  <si>
    <t>Salicyl alcohol</t>
  </si>
  <si>
    <t>2-Hydroxybenzyl alcohol; Saligenin</t>
  </si>
  <si>
    <t>90-01-7</t>
  </si>
  <si>
    <t>124.14</t>
  </si>
  <si>
    <t>Salicyl alcohol is an intermediate for medicine, perfume, pesticide.</t>
  </si>
  <si>
    <t>C7H8O2</t>
  </si>
  <si>
    <t>OCC1=CC=CC=C1O</t>
  </si>
  <si>
    <t>H2O : 33.33 mg/mL (268.49 mM; Need ultrasonic); DMSO : ≥ 100 mg/mL (805.54 mM)</t>
  </si>
  <si>
    <t>18300</t>
  </si>
  <si>
    <t>https://www.medchemexpress.com/Salicyl-alcohol.html</t>
  </si>
  <si>
    <t>HY-B1832</t>
  </si>
  <si>
    <t>Prednisone acetate</t>
  </si>
  <si>
    <t>Prednisone 21-acetate</t>
  </si>
  <si>
    <t>125-10-0</t>
  </si>
  <si>
    <t>400.46</t>
  </si>
  <si>
    <t>Prednisone acetate (Prednisone 21-acetate), the acetate salt form of prednisolone, is a glucocorticoid receptor agonist with anti-inflammatory and immunomodulating properties[1].</t>
  </si>
  <si>
    <t>C23H28O6</t>
  </si>
  <si>
    <t>C[C@@]1(C2)[C@](C(COC(C)=O)=O)(O)CC[C@@]1([H])[C@]3([H])CCC4=CC(C=C[C@]4(C)[C@@]3([H])C2=O)=O</t>
  </si>
  <si>
    <t>DMSO : 25 mg/mL (62.43 mM; Need ultrasonic)</t>
  </si>
  <si>
    <t>41707</t>
  </si>
  <si>
    <t>https://www.medchemexpress.com/prednisone-acetate.html</t>
  </si>
  <si>
    <t>HY-A0009</t>
  </si>
  <si>
    <t>Galanthamine (hydrobromide)</t>
  </si>
  <si>
    <t>Galantamine hydrobromide</t>
  </si>
  <si>
    <t>1953-04-4</t>
  </si>
  <si>
    <t>368.27</t>
  </si>
  <si>
    <t>AChE; Apoptosis</t>
  </si>
  <si>
    <t>Galanthamine hydrobromide is a long-acting, centrally active acetylcholinesterase(AChE) inhibitor (IC50 = 410 nM) and allosteric potentiator at neuronal nicotinic ACh receptors. 
IC50 Value: 410 nM 
Target: AChE
Galanthamine hydrobromide  prevents β-amyloid-induced apoptosis in SH-SY5Y and bovine chromaffin cells. Long-term administration reduces amyloid precursor protein deposition and neurodegeneration in a mouse model of Alzheimer's disease.</t>
  </si>
  <si>
    <t>C17H22BrNO3</t>
  </si>
  <si>
    <t>O[C@@H]1C[C@@H]2OC3=C4C(CN(C)CC[C@]42C=C1)=CC=C3OC.Br</t>
  </si>
  <si>
    <t>DMSO : ≥ 3.7 mg/mL (10.05 mM); H2O : 25 mg/mL (67.88 mM; Need ultrasonic)</t>
  </si>
  <si>
    <t>17545</t>
  </si>
  <si>
    <t>https://www.medchemexpress.com/Galanthamine-hydrobromide.html</t>
  </si>
  <si>
    <t>Apoptosis; Neuronal Signaling</t>
  </si>
  <si>
    <t>HY-N1214</t>
  </si>
  <si>
    <t>Squalene</t>
  </si>
  <si>
    <t>Super Squalene; trans-Squalene; AddaVax</t>
  </si>
  <si>
    <t>111-02-4</t>
  </si>
  <si>
    <t>410.72</t>
  </si>
  <si>
    <t>Endogenous Metabolite; Reactive Oxygen Species</t>
  </si>
  <si>
    <t>Squalene is an intermediate product in the synthesis of cholesterol, and shows several pharmacological properties such as hypolipidemic, hepatoprotective, cardioprotective, antioxidant, and antitoxicant activity.</t>
  </si>
  <si>
    <t>C30H50</t>
  </si>
  <si>
    <t>C/C(C)=C\CC/C(C)=C/CC/C(C)=C/CC/C=C(C)/CC/C=C(C)/CC/C=C(C)\C</t>
  </si>
  <si>
    <t>DMSO : 16.67 mg/mL (40.59 mM; Need ultrasonic); H2O : &lt; 0.1 mg/mL (insoluble)</t>
  </si>
  <si>
    <t>36653</t>
  </si>
  <si>
    <t>https://www.medchemexpress.com/Squalene.html</t>
  </si>
  <si>
    <t>HY-N7083</t>
  </si>
  <si>
    <t>Citral</t>
  </si>
  <si>
    <t>5392-40-5</t>
  </si>
  <si>
    <t>152.23</t>
  </si>
  <si>
    <t>Citral is a monoterpene found in Cymbopogon citratus essential oil, with antihyperalgesic, anti-nociceptive and anti-inflammatory effects[1].</t>
  </si>
  <si>
    <t>C10H16O</t>
  </si>
  <si>
    <t>C/C(C)=C\CC/C(C)=C/C=O</t>
  </si>
  <si>
    <t>H2O : 1 mg/mL (6.57 mM; ultrasonic and warming and heat to 80°C); DMSO : ≥ 100 mg/mL (656.90 mM)</t>
  </si>
  <si>
    <t>63184</t>
  </si>
  <si>
    <t>https://www.medchemexpress.com/citral.html</t>
  </si>
  <si>
    <t>HY-14270</t>
  </si>
  <si>
    <t>Lodoxamide</t>
  </si>
  <si>
    <t>U-42585E (free acid)</t>
  </si>
  <si>
    <t>53882-12-5</t>
  </si>
  <si>
    <t>311.63</t>
  </si>
  <si>
    <t>Lodoxamide (U-42585E free acid) is an antiallergic compound acting as a mast-cell stabilizer for the treatment of asthma and allergic conjunctivitis.</t>
  </si>
  <si>
    <t>C11H6ClN3O6</t>
  </si>
  <si>
    <t>OC(C(NC1=C(Cl)C(NC(C(O)=O)=O)=CC(C#N)=C1)=O)=O</t>
  </si>
  <si>
    <t>DMSO : 50 mg/mL (160.45 mM; Need ultrasonic)</t>
  </si>
  <si>
    <t>24621</t>
  </si>
  <si>
    <t>https://www.medchemexpress.com/Lodoxamide.html</t>
  </si>
  <si>
    <t>HY-N7101</t>
  </si>
  <si>
    <t>Cefpodoxime Proxetil</t>
  </si>
  <si>
    <t>U-76,252; CS-807</t>
  </si>
  <si>
    <t>87239-81-4</t>
  </si>
  <si>
    <t>557.60</t>
  </si>
  <si>
    <t>Cefpodoxime Proxetil is a first oral and broad spectrum antibiotic that belongs to the third generation of cephalosporin. Cefpodoxime Proxetil binds to penicillin binding proteins (PBPs), which inhibits peptidoglycan synthesis, finally results in interfering bacterial cell wall biosynthesis[1].</t>
  </si>
  <si>
    <t>C21H27N5O9S2</t>
  </si>
  <si>
    <t>O=C(C(N12)=C(COC)CS[C@]2([H])[C@H](NC(/C(C3=CSC(N)=N3)=N\OC)=O)C1=O)OC(OC(OC(C)C)=O)C</t>
  </si>
  <si>
    <t>DMSO : 125 mg/mL (224.18 mM; Need ultrasonic)</t>
  </si>
  <si>
    <t>62046</t>
  </si>
  <si>
    <t>https://www.medchemexpress.com/cefpodoxime-proxetil.html</t>
  </si>
  <si>
    <t>HY-B0177</t>
  </si>
  <si>
    <t>Tinidazole</t>
  </si>
  <si>
    <t>19387-91-8</t>
  </si>
  <si>
    <t>247.27</t>
  </si>
  <si>
    <t>Tinidazole, an orally available antibacterial agent, is a 5-nitroimidazole with selective activity against anaerobic bacteria and protozoa[1].</t>
  </si>
  <si>
    <t>C8H13N3O4S</t>
  </si>
  <si>
    <t>CC1=NC=C([N+]([O-])=O)N1CCS(=O)(CC)=O</t>
  </si>
  <si>
    <t>DMSO : ≥ 50 mg/mL (202.21 mM); H2O : 3.33 mg/mL (13.47 mM; Need ultrasonic)</t>
  </si>
  <si>
    <t>16503</t>
  </si>
  <si>
    <t>https://www.medchemexpress.com/tinidazole.html</t>
  </si>
  <si>
    <t>HY-14870</t>
  </si>
  <si>
    <t>Selexipag</t>
  </si>
  <si>
    <t>NS-304; ACT-293987</t>
  </si>
  <si>
    <t>475086-01-2</t>
  </si>
  <si>
    <t>496.62</t>
  </si>
  <si>
    <t>Selexipag (NS-304) is an orally available and potent agonist for the Prostacyclin (PGI2) receptor (IP receptor).</t>
  </si>
  <si>
    <t>C26H32N4O4S</t>
  </si>
  <si>
    <t>O=C(NS(=O)(C)=O)COCCCCN(C1=NC(C2=CC=CC=C2)=C(C3=CC=CC=C3)N=C1)C(C)C</t>
  </si>
  <si>
    <t>DMSO : ≥ 50 mg/mL (100.68 mM); H2O : &lt; 0.1 mg/mL (insoluble)</t>
  </si>
  <si>
    <t>61935</t>
  </si>
  <si>
    <t>https://www.medchemexpress.com/NS-304.html</t>
  </si>
  <si>
    <t>HY-13502A</t>
  </si>
  <si>
    <t>Mitoxantrone (dihydrochloride)</t>
  </si>
  <si>
    <t>mitozantrone dihydrochloride</t>
  </si>
  <si>
    <t>70476-82-3</t>
  </si>
  <si>
    <t>517.40</t>
  </si>
  <si>
    <t>PKC; Topoisomerase</t>
  </si>
  <si>
    <t>Mitoxantrone dihydrochloride is a topoisomerase II inhibitor; also inhibits protein kinase C (PKC) activity with an IC50 of 8.5 μM.</t>
  </si>
  <si>
    <t>C22H30Cl2N4O6</t>
  </si>
  <si>
    <t>O=C1C2=C(C(NCCNCCO)=CC=C2NCCNCCO)C(C3=C(O)C=CC(O)=C13)=O.[H]Cl.[H]Cl</t>
  </si>
  <si>
    <t>DMSO : ≥ 43 mg/mL (83.11 mM)</t>
  </si>
  <si>
    <t>15228</t>
  </si>
  <si>
    <t>https://www.medchemexpress.com/Mitoxantrone-dihydrochloride.html</t>
  </si>
  <si>
    <t>Cell Cycle/DNA Damage; Epigenetics; TGF-beta/Smad</t>
  </si>
  <si>
    <t>HY-14879B</t>
  </si>
  <si>
    <t>Avibactam (sodium hydrate)</t>
  </si>
  <si>
    <t>NXL-104 (hydrate)</t>
  </si>
  <si>
    <t>305.24</t>
  </si>
  <si>
    <t>Avibactam sodium hydrate (NXL-104 hydrate) is a covalent and reversible non-β-lactam β-lactamase inhibitor which inhibits β-lactamase TEM-1 and CTX-M-15 with IC50s of 8 nM and 5 nM, respectively.</t>
  </si>
  <si>
    <t>C7H12N3NaO7S</t>
  </si>
  <si>
    <t>O=S(ON1[C@]2([H])CC[C@@H](C(N)=O)[N@@](C2)C1=O)(O[Na])=O.O</t>
  </si>
  <si>
    <t>H2O : ≥ 200 mg/mL (655.22 mM)</t>
  </si>
  <si>
    <t>18017</t>
  </si>
  <si>
    <t>https://www.medchemexpress.com/Avibactam-sodium-hydrate.html</t>
  </si>
  <si>
    <t>HY-B1836</t>
  </si>
  <si>
    <t>Mildronate</t>
  </si>
  <si>
    <t>Meldonium; MET-88; Quaterin</t>
  </si>
  <si>
    <t>76144-81-5</t>
  </si>
  <si>
    <t>146.19</t>
  </si>
  <si>
    <t>Mildronate (Meldonium) functions as a cardioprotective drug by cpmpetetively inhibiting BBOX1 and OCTN2. Mildronate (Meldonium) exhibits IC50 values of 34-62 μM for human recombinant BBOX and an EC50 of 21 μM for human OCTN2. Mildronate (Meldonium) treatment-induced redirection of long-chain FA metabolism from mitochondria to peroxisomes[1].</t>
  </si>
  <si>
    <t>C6H14N2O2</t>
  </si>
  <si>
    <t>C[N+](C)(C)NCCC([O-])=O</t>
  </si>
  <si>
    <t>H2O : 50 mg/mL (342.02 mM; Need ultrasonic)</t>
  </si>
  <si>
    <t>58005</t>
  </si>
  <si>
    <t>https://www.medchemexpress.com/mildronate.html</t>
  </si>
  <si>
    <t>HY-15685</t>
  </si>
  <si>
    <t>Ripasudil</t>
  </si>
  <si>
    <t>K-115</t>
  </si>
  <si>
    <t>887375-67-9</t>
  </si>
  <si>
    <t>395.88</t>
  </si>
  <si>
    <t>Ripasudil (K-115) is a specific inhibitor of ROCK, with IC50s of 19 and 51 nM for ROCK2 and ROCK1, respectively.</t>
  </si>
  <si>
    <t>C15H23ClFN3O4S</t>
  </si>
  <si>
    <t>FC1=CN=CC2=C1C(S(N3CCCNC[C@@H]3C)(=O)=O)=CC=C2.[H]Cl.O.O</t>
  </si>
  <si>
    <t>H2O : ≥ 50 mg/mL (126.30 mM)</t>
  </si>
  <si>
    <t>13835</t>
  </si>
  <si>
    <t>https://www.medchemexpress.com/K-115.html</t>
  </si>
  <si>
    <t>HY-B0608</t>
  </si>
  <si>
    <t>Chlorhexidine (digluconate)</t>
  </si>
  <si>
    <t>18472-51-0</t>
  </si>
  <si>
    <t>897.76</t>
  </si>
  <si>
    <t>Gluconic acid</t>
  </si>
  <si>
    <t>Chlorhexidine digluconate is an antiseptic effective against a wide variety of gram-negative and gram-positive organisms.
Target: Antibacterial
Chlorhexidine digluconate is a chemical antiseptic. It is effective on both Gram-positive and Gram-negative bacteria, although it is less effective with some Gram-negative bacteria. It has both bactericidal and bacteriostatic mechanisms of action, the mechanism of action being membrane disruption, not ATPase inactivation as previously thought. It is also useful against fungi and enveloped viruses, though this has not been extensively investigated. Chlorhexidine digluconate is harmful in high concentrations, but is used safely in low concentrations in many products, such as mouthwash and contact lens solutions [1, 2].</t>
  </si>
  <si>
    <t>C34H54Cl2N10O14</t>
  </si>
  <si>
    <t>N=C(NC(NCCCCCCNC(NC(NC1=CC=C(Cl)C=C1)=N)=N)=N)NC2=CC=C(Cl)C=C2.O[C@H]([C@@H](O)C(O)=O)[C@H](O)[C@H](O)CO.O[C@H]([C@@H](O)C(O)=O)[C@H](O)[C@H](O)CO</t>
  </si>
  <si>
    <t>DMSO : ≥ 38 mg/mL (42.33 mM); H2O : 100 mg/mL (111.39 mM; Need ultrasonic)</t>
  </si>
  <si>
    <t>16862</t>
  </si>
  <si>
    <t>https://www.medchemexpress.com/chlorhexidine-digluconate.html</t>
  </si>
  <si>
    <t>HY-B1239</t>
  </si>
  <si>
    <t>Drofenine (hydrochloride)</t>
  </si>
  <si>
    <t>Hexahydroadiphenine hydrochloride</t>
  </si>
  <si>
    <t>548-66-3</t>
  </si>
  <si>
    <t>353.93</t>
  </si>
  <si>
    <t>Drofenine hydrochloride is a potent competitive inhibitor of BChE, and the ki values of Drofenine is calculated to be 3 uM.
IC50 value: 3 uM (ki)
Target: BChE
Benactyzine is widely used anticholinergic drugs, acts on smooth muscle to stop muscle spasms.</t>
  </si>
  <si>
    <t>C20H32ClNO2</t>
  </si>
  <si>
    <t>O=C(OCCN(CC)CC)C(C1CCCCC1)C2=CC=CC=C2.[H]Cl</t>
  </si>
  <si>
    <t>H2O : ≥ 33.3 mg/mL (94.09 mM); DMSO : ≥ 75 mg/mL (211.91 mM)</t>
  </si>
  <si>
    <t>33446</t>
  </si>
  <si>
    <t>https://www.medchemexpress.com/Drofenine-hydrochloride.html</t>
  </si>
  <si>
    <t>HY-109043</t>
  </si>
  <si>
    <t>Solriamfetol</t>
  </si>
  <si>
    <t>JZP-110; ADX-N05; R228060</t>
  </si>
  <si>
    <t>178429-62-4</t>
  </si>
  <si>
    <t>Solriamfetol (JZP-110) is an orally active and selective dopamine and norepinephrine reuptake inhibitor with IC50s of 2.9 μM and 4.4 μM for dopamine and norepinephrine transporters, respectively. Solriamfetol has robust wake-promoting effects[1][2].</t>
  </si>
  <si>
    <t>C10H14N2O2</t>
  </si>
  <si>
    <t>N[C@@H](COC(N)=O)CC1=CC=CC=C1</t>
  </si>
  <si>
    <t>DMSO : 250 mg/mL (1287.13 mM; Need ultrasonic)</t>
  </si>
  <si>
    <t>59641</t>
  </si>
  <si>
    <t>https://www.medchemexpress.com/solriamfetol.html</t>
  </si>
  <si>
    <t>HY-N0471</t>
  </si>
  <si>
    <t>L-Hyoscyamine</t>
  </si>
  <si>
    <t>Daturine</t>
  </si>
  <si>
    <t>101-31-5</t>
  </si>
  <si>
    <t>289.37</t>
  </si>
  <si>
    <t>L-Hyoscyamine is a chemical compound, a tropane alkaloid it is the levo-isomer to atropine.
Target: mAChR
Hyoscyamine is a chemical compound, a tropane alkaloid it is the levo-isomer to atropine. It is a secondary metabolite of some plants, particularly henbane (Hyoscamus niger.)
Hyoscyamine is used to provide symptomatic relief to various gastrointestinal disorders including spasms, peptic ulcers, irritable bowel syndrome, pancreatitis, colic and cystitis. It has also been used to relieve some heart problems, control some of the symptoms of Parkinson's disease, as well as for control of respiratory secretions in end of life care [1].</t>
  </si>
  <si>
    <t>C17H23NO3</t>
  </si>
  <si>
    <t>CN1[C@@H]2C[C@@H](OC([C@@H](C3=CC=CC=C3)CO)=O)C[C@H]1CC2</t>
  </si>
  <si>
    <t>DMSO : 100 mg/mL (345.58 mM; Need ultrasonic)</t>
  </si>
  <si>
    <t>23213</t>
  </si>
  <si>
    <t>https://www.medchemexpress.com/L-Hyoscyamine.html</t>
  </si>
  <si>
    <t>HY-B0405A</t>
  </si>
  <si>
    <t>Bupivacaine (hydrochloride)</t>
  </si>
  <si>
    <t>18010-40-7</t>
  </si>
  <si>
    <t>Bupivacaine hydrochloride is a Na+ channel blocker which has local narcotic effect. Bupivacaine hydrochloride has direct anti-cancer activities with the dominant inhibitory effects on gastric cancer migration[1][2].</t>
  </si>
  <si>
    <t>O=C(C1N(CCCC)CCCC1)NC2=C(C)C=CC=C2C.Cl</t>
  </si>
  <si>
    <t>H2O : 12.5 mg/mL (38.47 mM; Need ultrasonic); DMSO : 25 mg/mL (76.95 mM; Need ultrasonic)</t>
  </si>
  <si>
    <t>16108</t>
  </si>
  <si>
    <t>https://www.medchemexpress.com/Bupivacaine-hydrochloride.html</t>
  </si>
  <si>
    <t>HY-N0597</t>
  </si>
  <si>
    <t>Panaxatriol</t>
  </si>
  <si>
    <t>32791-84-7</t>
  </si>
  <si>
    <t>476.73</t>
  </si>
  <si>
    <t>Panaxatriol is a natural product that can relieve myelosuppression induced by radiation injury.</t>
  </si>
  <si>
    <t>C30H52O4</t>
  </si>
  <si>
    <t>C[C@@]1(CC[C@@H]2O)[C@](C[C@H]3O)([H])[C@](C[C@@H](O)[C@@]1([H])C2(C)C)(C)[C@@]4(C)[C@@]3([H])[C@]([C@](CCC5)(C)OC5(C)C)([H])CC4</t>
  </si>
  <si>
    <t>22716</t>
  </si>
  <si>
    <t>https://www.medchemexpress.com/Panaxatriol.html</t>
  </si>
  <si>
    <t>HY-B0875</t>
  </si>
  <si>
    <t>Cefmenoxime (hydrochloride)</t>
  </si>
  <si>
    <t>Cefmenoxime hemihydrochloride; SCE-1365 hemihydrochloride</t>
  </si>
  <si>
    <t>75738-58-8</t>
  </si>
  <si>
    <t>529.79</t>
  </si>
  <si>
    <t>Cefmenoxime hydrochloride is a third-generation cephalosporin antibiotic.</t>
  </si>
  <si>
    <t>C16H17N9O5S3 . 1/2 HCl</t>
  </si>
  <si>
    <t>O=C(C(N12)=C(CSC3=NN=NN3C)CS[C@]2([H])[C@H](NC(/C(C4=CSC(N)=N4)=N\OC)=O)C1=O)O.[0.5HCl]</t>
  </si>
  <si>
    <t>DMSO : 65 mg/mL (122.69 mM; Need ultrasonic and warming)</t>
  </si>
  <si>
    <t>16385</t>
  </si>
  <si>
    <t>https://www.medchemexpress.com/Cefmenoxime-hydrochloride.html</t>
  </si>
  <si>
    <t>HY-14151</t>
  </si>
  <si>
    <t>Prucalopride</t>
  </si>
  <si>
    <t>179474-81-8</t>
  </si>
  <si>
    <t>367.87</t>
  </si>
  <si>
    <t>Prucalopride (R093877) is a drug acting as a selective, high affinity 5-HT4 receptor agonist(pKi=8.6/8.1 for 5-HT4a/4b); &gt;150-fold higher affinity for 5-HT4 receptors than for other receptors.
IC50 value: 8.6/8.1 for 5-HT4a/4b(pKi)
Target: 5-HT4 receptor
Prucalopride is a novel enterokinetic compound and is the first representative of the benzofuran class. Receptor binding data have demonstrated prucalopride's high affinity to both investigated 5-HT(4) receptor isoforms, with mean pK(i) estimates of 8.60 and 8.10 for the human 5-HT(4a) and 5-HT(4b) receptor, respectively. From the 50 other binding assays investigated in this study only the human D(4) receptor (pK(i) 5.63), the mouse 5-HT(3) receptor (pK(i) 5.41) and the human sigma(1) (pK(i) 5.43) have shown measurable affinity, resulting in at least 290-fold selectivity for the 5-HT(4) receptor [1].</t>
  </si>
  <si>
    <t>C18H26ClN3O3</t>
  </si>
  <si>
    <t>ClC1=C(N)C(CCO2)=C2C(C(NC3CCN(CCCOC)CC3)=O)=C1</t>
  </si>
  <si>
    <t>DMSO : ≥ 31 mg/mL (84.27 mM); H2O : 50 mg/mL (135.92 mM; Need ultrasonic)</t>
  </si>
  <si>
    <t>16480</t>
  </si>
  <si>
    <t>https://www.medchemexpress.com/Prucalopride.html</t>
  </si>
  <si>
    <t>HY-10261A</t>
  </si>
  <si>
    <t>Afatinib (dimaleate)</t>
  </si>
  <si>
    <t>BIBW 2992MA2</t>
  </si>
  <si>
    <t>850140-73-7</t>
  </si>
  <si>
    <t>718.08</t>
  </si>
  <si>
    <t>Autophagy; EGFR</t>
  </si>
  <si>
    <t>Afatinib dimaleate is an irreversible EGFR family inhibitor with IC50s of 0.5 nM, 0.4 nM, 10 nM and 14 nM for EGFRwt, EGFRL858R, EGFRL858R/T790M and HER2, respectively.</t>
  </si>
  <si>
    <t>C32H33ClFN5O11</t>
  </si>
  <si>
    <t>O=C(NC1=C(C=C2C(C(NC3=CC(Cl)=C(C=C3)F)=NC=N2)=C1)O[C@H]4CCOC4)/C=C/CN(C)C.O=C(O)/C=C\C(O)=O.O=C(O)/C=C\C(O)=O</t>
  </si>
  <si>
    <t>DMSO : ≥ 35 mg/mL (48.74 mM); H2O : 50 mg/mL (69.63 mM; Need ultrasonic)</t>
  </si>
  <si>
    <t>24772</t>
  </si>
  <si>
    <t>https://www.medchemexpress.com/Afatinib-dimaleate.html</t>
  </si>
  <si>
    <t>Autophagy; JAK/STAT Signaling; Protein Tyrosine Kinase/RTK</t>
  </si>
  <si>
    <t>HY-B0448A</t>
  </si>
  <si>
    <t>Phenytoin (sodium)</t>
  </si>
  <si>
    <t>5,5-Diphenylhydantoin (sodium salt)</t>
  </si>
  <si>
    <t>630-93-3</t>
  </si>
  <si>
    <t>274.25</t>
  </si>
  <si>
    <t>Sodium Channel; Virus Protease</t>
  </si>
  <si>
    <t>Phenytoin sodium (5,5-Diphenylhydantoin sodium salt) is a potent Voltage-gated Na+ channels (VGSCs) blocker. Phenytoin has antiepileptic activity and reduces breast tumour growth and metastasis in mice[1][2].</t>
  </si>
  <si>
    <t>C15H11N2NaO2</t>
  </si>
  <si>
    <t>O=C1N=C(O[Na])NC1(C2=CC=CC=C2)C3=CC=CC=C3</t>
  </si>
  <si>
    <t>DMSO : 50 mg/mL (182.32 mM; Need ultrasonic); H2O : 1 mg/mL (3.65 mM; Need ultrasonic)</t>
  </si>
  <si>
    <t>17148</t>
  </si>
  <si>
    <t>https://www.medchemexpress.com/Phenytoin-sodium.html</t>
  </si>
  <si>
    <t>HY-W001132</t>
  </si>
  <si>
    <t>Indole</t>
  </si>
  <si>
    <t>120-72-9</t>
  </si>
  <si>
    <t>117.15</t>
  </si>
  <si>
    <t>Indole is an endogenous metabolite.</t>
  </si>
  <si>
    <t>C8H7N</t>
  </si>
  <si>
    <t>C1(C=CC=C2)=C2NC=C1</t>
  </si>
  <si>
    <t>61088</t>
  </si>
  <si>
    <t>https://www.medchemexpress.com/indole.html</t>
  </si>
  <si>
    <t>HY-B0436</t>
  </si>
  <si>
    <t>Salbutamol (hemisulfate)</t>
  </si>
  <si>
    <t>Albuterol (hemisulfate); AH-3365 (hemisulfate)</t>
  </si>
  <si>
    <t>51022-70-9</t>
  </si>
  <si>
    <t>288.14</t>
  </si>
  <si>
    <t>Adrenergic Receptor; Autophagy</t>
  </si>
  <si>
    <t>Salbutamol Hemisulfate (Albuterol hemisulfate) is a short-acting β2 adrenergic receptor agonist
Target: β2 Adrenergic Receptor
Salbutamol Hemisulfate (Albuterol hemisulfate) is a short-acting, selective beta2-adrenergic receptor agonist used in the treatment of asthma and COPD. All the effects of R,S-salbutamol on guinea-pig skeletal muscles are due to the activity of the R-enantiomer. Thus there is a common enantiomeric profile for the skeletal muscle and bronchorelaxant activity of the compound [1]. Short-term Salbutamol intake did appear to improve performance during intense submaximal exercise with concomitant increase in substrate availability and utilization, but the exact mechanisms involved need further investigation [2]. Short-term administration of salbutamol increases voluntary muscle strength in man. However, the magnitude and duration of this effect vary between muscle groups. This study implies that the beta 2-adrenoceptor agonists may be of therapeutic potential in altering skeletal muscle function in humans [3].</t>
  </si>
  <si>
    <t>C13H22NO5S0.5</t>
  </si>
  <si>
    <t>OC(C1=CC(CO)=C(O)C=C1)CNC(C)(C)C.[0.5H2SO4]</t>
  </si>
  <si>
    <t>H2O : 100 mg/mL (347.05 mM; Need ultrasonic); DMSO : 2 mg/mL (6.94 mM; Need ultrasonic)</t>
  </si>
  <si>
    <t>16192</t>
  </si>
  <si>
    <t>https://www.medchemexpress.com/Salbutamol-hemisulfate.html</t>
  </si>
  <si>
    <t>HY-B0435</t>
  </si>
  <si>
    <t>Roxithromycin</t>
  </si>
  <si>
    <t>RU-28965</t>
  </si>
  <si>
    <t>80214-83-1</t>
  </si>
  <si>
    <t>837.05</t>
  </si>
  <si>
    <t>Roxithromycin (RU-28965) is a semi-synthetic macrolide antibiotic.</t>
  </si>
  <si>
    <t>C41H76N2O15</t>
  </si>
  <si>
    <t>C[C@H]([C@H]([C@](O)(C[C@H](/C1=N\OCOCCOC)C)C)O[C@@](O[C@H](C)C[C@@H]2N(C)C)([H])[C@@H]2O)[C@]([C@H](C(O[C@@H]([C@@](O)([C@H](O)[C@H]1C)C)CC)=O)C)([H])O[C@@](O[C@@H](C)[C@@H]3O)([H])C[C@@]3(C)OC</t>
  </si>
  <si>
    <t>DMSO : ≥ 100 mg/mL (119.47 mM); H2O : &lt; 0.1 mg/mL (insoluble)</t>
  </si>
  <si>
    <t>27845</t>
  </si>
  <si>
    <t>https://www.medchemexpress.com/roxithromycin.html</t>
  </si>
  <si>
    <t>HY-B0440</t>
  </si>
  <si>
    <t>Tenoxicam</t>
  </si>
  <si>
    <t>Ro-12-0068</t>
  </si>
  <si>
    <t>59804-37-4</t>
  </si>
  <si>
    <t>337.37</t>
  </si>
  <si>
    <t>Tenoxicam (Ro-12-0068), an antiinflammatory agent with analgesic and antipyretic properties.</t>
  </si>
  <si>
    <t>C13H11N3O4S2</t>
  </si>
  <si>
    <t>OC(C(SC=C1)=C1S2(=O)=O)=C(N2C)C(NC3=CC=CC=N3)=O</t>
  </si>
  <si>
    <t>DMSO : 50 mg/mL (148.21 mM; Need ultrasonic); H2O : &lt; 0.1 mg/mL (insoluble)</t>
  </si>
  <si>
    <t>16490</t>
  </si>
  <si>
    <t>https://www.medchemexpress.com/tenoxicam.html</t>
  </si>
  <si>
    <t>HY-N0808</t>
  </si>
  <si>
    <t>Camphor</t>
  </si>
  <si>
    <t>(±)-Camphor</t>
  </si>
  <si>
    <t>76-22-2</t>
  </si>
  <si>
    <t>Influenza Virus; TRP Channel</t>
  </si>
  <si>
    <t>Camphor ((±)-Camphor) is a topical anti-infective and anti-pruritic and internally as a stimulant and carminative. However, Camphor is poisonous when ingested. Antiviral, antitussive, and anticancer activities[1]. Camphor is a TRPV3 agonist[2].</t>
  </si>
  <si>
    <t>O=C1C(C2(C)C)(C)CCC2C1</t>
  </si>
  <si>
    <t>DMSO : 100 mg/mL (656.90 mM; Need ultrasonic); H2O : 5 mg/mL (32.85 mM; Need ultrasonic)</t>
  </si>
  <si>
    <t>27559</t>
  </si>
  <si>
    <t>https://www.medchemexpress.com/Camphor.html</t>
  </si>
  <si>
    <t>HY-15777</t>
  </si>
  <si>
    <t>Ribociclib</t>
  </si>
  <si>
    <t>LEE011</t>
  </si>
  <si>
    <t>1211441-98-3</t>
  </si>
  <si>
    <t>434.54</t>
  </si>
  <si>
    <t>Ribociclib (LEE01) is a highly specific CDK4/6 inhibitor with IC50 values of 10 nM and 39 nM, respectively, and is over 1,000-fold less potent against the cyclin B/CDK1 complex[1].</t>
  </si>
  <si>
    <t>C23H30N8O</t>
  </si>
  <si>
    <t>O=C(N(C)C)C(N1C2CCCC2)=CC(C1=N3)=CN=C3NC(N=C4)=CC=C4N5CCNCC5</t>
  </si>
  <si>
    <t>DMSO : 5.4 mg/mL (12.43 mM; Need ultrasonic)</t>
  </si>
  <si>
    <t>61533</t>
  </si>
  <si>
    <t>https://www.medchemexpress.com/LEE011.html</t>
  </si>
  <si>
    <t>HY-B1739</t>
  </si>
  <si>
    <t>Pregnenolone monosulfate</t>
  </si>
  <si>
    <t>3β-Hydroxy-5-pregnen-20-one monosulfate</t>
  </si>
  <si>
    <t>1247-64-9</t>
  </si>
  <si>
    <t>396.54</t>
  </si>
  <si>
    <t>Autophagy; Cannabinoid Receptor; Endogenous Metabolite</t>
  </si>
  <si>
    <t>Pregnenolone monosulfate (3β-Hydroxy-5-pregnen-20-one monosulfate) is a powerful neurosteroid, the main precursor of various steroid hormones including steroid ketones. Pregnenolone monosulfate acts as a signaling-specific inhibitor of cannabinoid CB1 receptor, inhibits the effects of tetrahydrocannabinol (THC) that are mediated by the CB1 receptors. Pregnenolone monosulfate can protect the brain from cannabis intoxication[1][2].</t>
  </si>
  <si>
    <t>C21H32O5S</t>
  </si>
  <si>
    <t>CC([C@H]1CC[C@@]2([H])[C@]3([H])CC=C4C[C@@H](OS(=O)(O)=O)CC[C@]4(C)[C@@]3([H])CC[C@]12C)=O</t>
  </si>
  <si>
    <t>DMSO : 62.5 mg/mL (157.61 mM; Need ultrasonic)</t>
  </si>
  <si>
    <t>58141</t>
  </si>
  <si>
    <t>https://www.medchemexpress.com/Pregnenolone_monosulfate.html</t>
  </si>
  <si>
    <t>Autophagy; GPCR/G Protein; Metabolic Enzyme/Protease; Neuronal Signaling</t>
  </si>
  <si>
    <t>HY-N0343</t>
  </si>
  <si>
    <t>Helicid</t>
  </si>
  <si>
    <t>Helicide; Helicidum; 4-Formylphenyl-β-D-allopyranoside</t>
  </si>
  <si>
    <t>80154-34-3</t>
  </si>
  <si>
    <t>284.26</t>
  </si>
  <si>
    <t>Helicid (Helicide) is a major constituent of Helicia nilgirica Bedd. Helicid has been used to treat psychoneurosis for its sedative-hypnotic and analgesic properties[1].</t>
  </si>
  <si>
    <t>C13H16O7</t>
  </si>
  <si>
    <t>O[C@@H]1[C@@H](CO)O[C@@H](OC2=CC=C(C=O)C=C2)[C@H](O)[C@@H]1O</t>
  </si>
  <si>
    <t>H2O : 4.58 mg/mL (16.11 mM; Need ultrasonic); DMSO : 110 mg/mL (386.97 mM; Need ultrasonic)</t>
  </si>
  <si>
    <t>40779</t>
  </si>
  <si>
    <t>https://www.medchemexpress.com/helicid.html</t>
  </si>
  <si>
    <t>HY-14274</t>
  </si>
  <si>
    <t>Anastrozole</t>
  </si>
  <si>
    <t>ZD1033</t>
  </si>
  <si>
    <t>120511-73-1</t>
  </si>
  <si>
    <t>293.37</t>
  </si>
  <si>
    <t>Aromatase</t>
  </si>
  <si>
    <t>Anastrozole is a potent, highly selective aromatase inhibitor, which inhibits human placental aromatase with an IC50 of 15 nM.</t>
  </si>
  <si>
    <t>C17H19N5</t>
  </si>
  <si>
    <t>CC(C)(C#N)C1=CC(C(C)(C#N)C)=CC(CN2C=NC=N2)=C1</t>
  </si>
  <si>
    <t>DMSO : ≥ 100 mg/mL (340.87 mM)</t>
  </si>
  <si>
    <t>25371</t>
  </si>
  <si>
    <t>https://www.medchemexpress.com/Anastrozole.html</t>
  </si>
  <si>
    <t>HY-N7074</t>
  </si>
  <si>
    <t>Lanolin</t>
  </si>
  <si>
    <t>8006-54-0</t>
  </si>
  <si>
    <t>1293.34</t>
  </si>
  <si>
    <t>Lanolin is a yellow fat obtained from sheep's wool. Lanolin is used topically for sore, cracked nipples during breastfeeding[1].</t>
  </si>
  <si>
    <t>C54H84N16O21</t>
  </si>
  <si>
    <t>[Lanolin]</t>
  </si>
  <si>
    <t>46115</t>
  </si>
  <si>
    <t>https://www.medchemexpress.com/lanolin.html</t>
  </si>
  <si>
    <t>HY-P0059</t>
  </si>
  <si>
    <t>Teriparatide</t>
  </si>
  <si>
    <t>Human parathyroid hormone-(1-34); hPTH (1-34)</t>
  </si>
  <si>
    <t>52232-67-4</t>
  </si>
  <si>
    <t>4117.72</t>
  </si>
  <si>
    <t>Teriparatide (Human parathyroid hormone-(1-34)) is a PHT agonist, with an IC50 of 2 nM in HEK293 cells[1].</t>
  </si>
  <si>
    <t>C181H291N55O51S2</t>
  </si>
  <si>
    <t>[SVSEIQLMHNLGKHLNSMERVEWLRKKLQDVHNF]</t>
  </si>
  <si>
    <t>H2O : 100 mg/mL (24.29 mM; Need ultrasonic)</t>
  </si>
  <si>
    <t>45273</t>
  </si>
  <si>
    <t>https://www.medchemexpress.com/Teriparatide.html</t>
  </si>
  <si>
    <t>HY-N0149</t>
  </si>
  <si>
    <t>Salicin</t>
  </si>
  <si>
    <t>D-(−)-Salicin; Salicoside</t>
  </si>
  <si>
    <t>138-52-3</t>
  </si>
  <si>
    <t>286.28</t>
  </si>
  <si>
    <t>Salicin is a natural COX inhibitor.</t>
  </si>
  <si>
    <t>C13H18O7</t>
  </si>
  <si>
    <t>O[C@H]([C@H]([C@@H]([C@@H](CO)O1)O)O)[C@@H]1OC2=CC=CC=C2CO</t>
  </si>
  <si>
    <t>DMSO : 150 mg/mL (523.96 mM; Need ultrasonic and warming)</t>
  </si>
  <si>
    <t>27100</t>
  </si>
  <si>
    <t>https://www.medchemexpress.com/Salicin.html</t>
  </si>
  <si>
    <t>HY-N0114</t>
  </si>
  <si>
    <t>Evodiamine</t>
  </si>
  <si>
    <t>(+)-Evodiamine; d-Evodiamine</t>
  </si>
  <si>
    <t>518-17-2</t>
  </si>
  <si>
    <t>303.36</t>
  </si>
  <si>
    <t>Evodiamine is an alkaloid isolated from the fruit of Evodia rutaecarpa Bentham with diverse biological activities including anti-inflammatory, anti-obesity, and antitumor.</t>
  </si>
  <si>
    <t>C19H17N3O</t>
  </si>
  <si>
    <t>O=C1C2=CC=CC=C2N(C)[C@](N1CC3)([H])C4=C3C5=CC=CC=C5N4</t>
  </si>
  <si>
    <t>DMSO : 10 mg/mL (32.96 mM; Need ultrasonic)</t>
  </si>
  <si>
    <t>23743</t>
  </si>
  <si>
    <t>https://www.medchemexpress.com/Evodiamine.html</t>
  </si>
  <si>
    <t>HY-B0438</t>
  </si>
  <si>
    <t>Spectinomycin (dihydrochloride)</t>
  </si>
  <si>
    <t>21736-83-4</t>
  </si>
  <si>
    <t>405.27</t>
  </si>
  <si>
    <t>Spectinomycin is an antibiotic which acts by binding to the 30S subunit of the bacterial ribosome and interrupting protein synthesis.</t>
  </si>
  <si>
    <t>C14H26Cl2N2O7</t>
  </si>
  <si>
    <t>CN[C@@H]([C@H]([C@@H](NC)[C@@H]1O)O)[C@]2([H])[C@]1([H])O[C@@](O[C@H](C)C3)([H])[C@](O)(C3=O)O2.Cl.Cl</t>
  </si>
  <si>
    <t>H2O : ≥ 100 mg/mL (246.75 mM)</t>
  </si>
  <si>
    <t>34154</t>
  </si>
  <si>
    <t>https://www.medchemexpress.com/spectinomycin-dihydrochloride.html</t>
  </si>
  <si>
    <t>HY-B0391</t>
  </si>
  <si>
    <t>Naftopidil</t>
  </si>
  <si>
    <t>KT-611; BM-15275</t>
  </si>
  <si>
    <t>57149-07-2</t>
  </si>
  <si>
    <t>Naftopidil (KT-611; BM-15275) is a selective alpha1-adrenoceptor antagonist, with antiproliferative effects. Naftopidil can be used for the research of prostate hyperplasia[1].</t>
  </si>
  <si>
    <t>OC(CN1CCN(C(C=CC=C2)=C2OC)CC1)COC3=CC=CC4=CC=CC=C34</t>
  </si>
  <si>
    <t>H2O : &lt; 0.1 mg/mL (insoluble); DMSO : 33.33 mg/mL (84.92 mM; Need ultrasonic)</t>
  </si>
  <si>
    <t>16555</t>
  </si>
  <si>
    <t>https://www.medchemexpress.com/naftopidil.html</t>
  </si>
  <si>
    <t>HY-B0446</t>
  </si>
  <si>
    <t>Naphazoline (hydrochloride)</t>
  </si>
  <si>
    <t>550-99-2</t>
  </si>
  <si>
    <t>246.74</t>
  </si>
  <si>
    <t>Naphazoline hydrochloride is an ocular vasoconstrictor and imidazoline derivative sympathomimetic amine.
Target: Adrenergic Receptor
Naphazoline hydrochloride is the common name for 2-(1-naphthylmethyl)-2-imidazoline hydrochloride. It is a sympathomimetic agent with marked alpha adrenergic activity. It is a vasoconstrictor with a rapid action in reducing swelling when applied to mucous membrane. It acts on alpha-receptors in the arterioles of the conjunctiva to produce constriction, resulting in decreased congestion. It is an active ingredient in several over-the-counter formulations including Clear Eyes and Naphcon eye drops. From Wikipedia.</t>
  </si>
  <si>
    <t>C14H15ClN2</t>
  </si>
  <si>
    <t>C1(CC2=NCCN2)=CC=CC3=CC=CC=C13.Cl</t>
  </si>
  <si>
    <t>DMSO : ≥ 25 mg/mL (101.32 mM); H2O : 50 mg/mL (202.64 mM; Need ultrasonic)</t>
  </si>
  <si>
    <t>11940</t>
  </si>
  <si>
    <t>https://www.medchemexpress.com/naphazoline-hydrochloride.html</t>
  </si>
  <si>
    <t>HY-B0442A</t>
  </si>
  <si>
    <t>Vardenafil (hydrochloride)</t>
  </si>
  <si>
    <t>224785-91-5</t>
  </si>
  <si>
    <t>525.06</t>
  </si>
  <si>
    <t>Vardenafil hydrochloride is a selective, orally active, potent inhibitor of phosphodiesterase-5 (PDE5), with an IC50 of 0.7 nM. Vardenafil hydrochloride shows selectivity over PDE1 (180 nM), PDE6 (11 nM), PDE2, PDE3, and PDE4 (&gt;1000 nM).  Vardenafil hydrochloride competitively inhibits cyclic guanosine monophosphate (cGMP) hydrolysis and thus increases cGMP levels. Vardenafil hydrochloride can be used for the research of erectile dysfunction[1][2].</t>
  </si>
  <si>
    <t>C23H33ClN6O4S</t>
  </si>
  <si>
    <t>CCCC1=NC(C)=C2N1N=C(C(C=C(S(=O)(N3CCN(CC)CC3)=O)C=C4)=C4OCC)NC2=O.Cl</t>
  </si>
  <si>
    <t>DMSO : 100 mg/mL (190.45 mM; Need ultrasonic); H2O : ≥ 100 mg/mL (190.45 mM)</t>
  </si>
  <si>
    <t>11636</t>
  </si>
  <si>
    <t>https://www.medchemexpress.com/Vardenafil-hydrochloride.html</t>
  </si>
  <si>
    <t>HY-13062</t>
  </si>
  <si>
    <t>Daunorubicin (Hydrochloride)</t>
  </si>
  <si>
    <t>Daunomycin (Hydrochloride); RP 13057 (Hydrochloride); Rubidomycin (Hydrochloride)</t>
  </si>
  <si>
    <t>23541-50-6</t>
  </si>
  <si>
    <t>563.98</t>
  </si>
  <si>
    <t>ADC Cytotoxin; Antibiotic; Apoptosis; Autophagy; Bacterial; DNA/RNA Synthesis; Topoisomerase</t>
  </si>
  <si>
    <t>Daunorubicin Hydrochloride (Daunomycin Hydrochloride; RP 13057 Hydrochloride; Rubidomycin Hydrochloride) is a topoisomerase II inhibitor with potent antineoplastic activities. Daunorubicin Hydrochloride (Daunomycin Hydrochloride; RP 13057 Hydrochloride; Rubidomycin Hydrochloride) inhibites DNA and RNA synthesis in sensitive and resistant Ehrlich ascites tumor cells.</t>
  </si>
  <si>
    <t>C27H30ClNO10</t>
  </si>
  <si>
    <t>O=C(C(C(OC)=CC=C1)=C1C2=O)C3=C2C(O)=C(C[C@@](O)(C(C)=O)C[C@@H]4O[C@@]5([H])C[C@H](N)[C@H](O)[C@H](C)O5)C4=C3O.[H]Cl</t>
  </si>
  <si>
    <t>H2O : ≥ 34 mg/mL (60.29 mM); DMSO : 125 mg/mL (221.64 mM; Need ultrasonic)</t>
  </si>
  <si>
    <t>45907</t>
  </si>
  <si>
    <t>https://www.medchemexpress.com/Daunorubicin-Hydrochloride.html</t>
  </si>
  <si>
    <t>Antibody-drug Conjugate/ADC Related; Anti-infection; Apoptosis; Autophagy; Cell Cycle/DNA Damage</t>
  </si>
  <si>
    <t>HY-N0366</t>
  </si>
  <si>
    <t>Sennoside B</t>
  </si>
  <si>
    <t>128-57-4</t>
  </si>
  <si>
    <t>862.74</t>
  </si>
  <si>
    <t>PDGFR</t>
  </si>
  <si>
    <t>Sennoside B is an anthraquinone glycoside, found in large quantities in leaves and pods of Senna (Cassia angustifolia)[1]. Sennoside B can inhibit PDGF-stimulated cell proliferation by binding to PDGF-BB and its receptor and by down-regulating the PDGFR-beta signaling pathway[2].</t>
  </si>
  <si>
    <t>C42H38O20</t>
  </si>
  <si>
    <t>O[C@@H]1[C@@H](O)[C@H](OC2=C(C(C(C(O)=CC(C(O)=O)=C3)=C3[C@]4([C@@]5(C(C=CC=C6O[C@H]7[C@H](O)[C@@H](O)[C@H](O)[C@@H](CO)O7)=C6C(C8=C5C=C(C(O)=O)C=C8O)=O)[H])[H])=O)C4=CC=C2)O[C@H](CO)[C@H]1O</t>
  </si>
  <si>
    <t>DMSO : 125 mg/mL (144.89 mM; Need ultrasonic)</t>
  </si>
  <si>
    <t>58814</t>
  </si>
  <si>
    <t>https://www.medchemexpress.com/sennoside-b.html</t>
  </si>
  <si>
    <t>HY-B1424</t>
  </si>
  <si>
    <t>Benzthiazide</t>
  </si>
  <si>
    <t>91-33-8</t>
  </si>
  <si>
    <t>431.94</t>
  </si>
  <si>
    <t>Benzthiazide is a long-acting diuretic[1] and a hypertension agent. Benzthiazide is an inhibitor of carbonic anhydrase 9 (CA9), with Kis of 8.0, 8.8 and 10 nM for CA9, CA2 and CA1, respectively. Benzthiazide also suppresses proliferation of cancer cells[2].</t>
  </si>
  <si>
    <t>C15H14ClN3O4S3</t>
  </si>
  <si>
    <t>O=S(C1=C(Cl)C=C(C2=C1)NC(CSCC3=CC=CC=C3)=NS2(=O)=O)(N)=O</t>
  </si>
  <si>
    <t>DMSO : 50 mg/mL (115.76 mM; Need ultrasonic)</t>
  </si>
  <si>
    <t>36754</t>
  </si>
  <si>
    <t>https://www.medchemexpress.com/Benzthiazide.html</t>
  </si>
  <si>
    <t>HY-109654</t>
  </si>
  <si>
    <t>Ensulizole</t>
  </si>
  <si>
    <t>27503-81-7</t>
  </si>
  <si>
    <t>274.30</t>
  </si>
  <si>
    <t>Ensulizole is a sulfonated UV absorber and can intense UVB and partial UVA absorption. Ensulizole can damage the DNA through the generation of reactive oxygen species (ROS) upon UV or sunlight irradiation. Ensulizole is a water soluble sunscreen ingredient[1].</t>
  </si>
  <si>
    <t>C13H10N2O3S</t>
  </si>
  <si>
    <t>O=S(C1=CC=C2N=C(C3=CC=CC=C3)NC2=C1)(O)=O</t>
  </si>
  <si>
    <t>DMSO : 8.33 mg/mL (30.37 mM; Need ultrasonic); 0.1 M NaOH : 10 mg/mL (36.46 mM; ultrasonic and adjust pH to 8 with NaOH)</t>
  </si>
  <si>
    <t>58090</t>
  </si>
  <si>
    <t>https://www.medchemexpress.com/ensulizole.html</t>
  </si>
  <si>
    <t>HY-N0714A</t>
  </si>
  <si>
    <t>Berbamine (dihydrochloride)</t>
  </si>
  <si>
    <t>6078-17-7</t>
  </si>
  <si>
    <t>681.65</t>
  </si>
  <si>
    <t>Berbamine dihydrochloride is an inhibitor of NF-κB activity with remarkable anti-myeloma efficacy.</t>
  </si>
  <si>
    <t>C37H42Cl2N2O6</t>
  </si>
  <si>
    <t>COC1=C(OC2=CC([C@]3([H])CC(C=C4)=CC=C4O5)=C(CCN3C)C=C2OC)C([C@@]6([H])CC7=CC=C(O)C5=C7)=C(CCN6C)C=C1OC.Cl.Cl</t>
  </si>
  <si>
    <t>DMSO : 50 mg/mL (73.35 mM; Need ultrasonic)</t>
  </si>
  <si>
    <t>18486</t>
  </si>
  <si>
    <t>https://www.medchemexpress.com/Berbamine-dihydrochloride.html</t>
  </si>
  <si>
    <t>HY-W017770</t>
  </si>
  <si>
    <t>S-Adenosyl-L-methionine (disulfate tosylate)</t>
  </si>
  <si>
    <t>Ademetionine (disulfate tosylate); S-Adenosyl methionine (disulfate tosylate); AdoMet (disulfate tosylate)</t>
  </si>
  <si>
    <t>97540-22-2</t>
  </si>
  <si>
    <t>766.80</t>
  </si>
  <si>
    <t>S-Adenosyl-L-methionine disulfate tosylate (Ademetionine disulfate tosylate) is the principal biological methyl donor synthesized in all mammalian cells but most abundantly in the liver.</t>
  </si>
  <si>
    <t>C22H34N6O16S4</t>
  </si>
  <si>
    <t>N[C@@H](CC[S+](C[C@@H]1[C@H]([C@H]([C@H](N2C=NC3=C2N=CN=C3N)O1)O)O)C)C(O)=O.O=S(O)([O-])=O.O=S(O)(O)=O.OS(=O)(C4=CC=C(C)C=C4)=O</t>
  </si>
  <si>
    <t>H2O : 33.33 mg/mL (43.47 mM; Need ultrasonic); DMSO : ≥ 50 mg/mL (65.21 mM)</t>
  </si>
  <si>
    <t>17102</t>
  </si>
  <si>
    <t>https://www.medchemexpress.com/S-Adenosyl-L-methionine_disulfate_tosylate.html</t>
  </si>
  <si>
    <t>HY-B1217</t>
  </si>
  <si>
    <t>Bronopol</t>
  </si>
  <si>
    <t>BNPD; BNPK</t>
  </si>
  <si>
    <t>52-51-7</t>
  </si>
  <si>
    <t>199.99</t>
  </si>
  <si>
    <t>Bronopol is an antimicrobial, with low mammalian toxicity (at in-use levels) and high activity against bacteria (especially the troublesome Gram-negative species).</t>
  </si>
  <si>
    <t>C3H6BrNO4</t>
  </si>
  <si>
    <t>OCC([N+]([O-])=O)(Br)CO</t>
  </si>
  <si>
    <t>DMSO : 100 mg/mL (500.03 mM; Need ultrasonic)</t>
  </si>
  <si>
    <t>17417</t>
  </si>
  <si>
    <t>https://www.medchemexpress.com/Bronopol.html</t>
  </si>
  <si>
    <t>HY-B0412</t>
  </si>
  <si>
    <t>Estriol</t>
  </si>
  <si>
    <t>Oestriol</t>
  </si>
  <si>
    <t>50-27-1</t>
  </si>
  <si>
    <t>288.38</t>
  </si>
  <si>
    <t>Endogenous Metabolite; Estrogen Receptor/ERR</t>
  </si>
  <si>
    <t>Estriol is an antagonist of the G-protein coupled estrogen receptor in estrogen receptor-negative breast cancer cells.
Target: Estrogen Receptor/ERR
A recent study shows that estrogen (estrone, estradiol, and estriol) inhibits Alzheimer's disease-associated low-order Aβ oligomer formation, and among them, estriol shows the strongest in vitro activity [1]. In mPTEN+/- mice, estriol treatments resulted in a 187.54% gain in the relative ratio of uterine wet weight to body weight; estriol also increases the ratio to 176.88% in wild-type mice [2]. Estriol treatment (20 mg/kg ip), in vivo, sensitizes Kupffer cells to LPS via mechanisms dependent on an increase in CD14 by elevated portal blood endotoxin caused by increased gut permeability in rats; while one-half of the rats given estriol intraperitoneally 24 hours before an injection of a sublethal dose of LPS (5 mg/kg) died within 24 hours [3].</t>
  </si>
  <si>
    <t>C18H24O3</t>
  </si>
  <si>
    <t>C[C@@]1([C@H]2O)[C@](C[C@H]2O)([H])[C@@](CCC3=C4C=CC(O)=C3)([H])[C@]4([H])CC1</t>
  </si>
  <si>
    <t>DMSO : ≥ 100 mg/mL (346.76 mM); H2O : &lt; 0.1 mg/mL (insoluble)</t>
  </si>
  <si>
    <t>17936</t>
  </si>
  <si>
    <t>https://www.medchemexpress.com/Estriol.html</t>
  </si>
  <si>
    <t>HY-B1901</t>
  </si>
  <si>
    <t>Eperisone (Hydrochloride)</t>
  </si>
  <si>
    <t>(±)-Eperisone hydrochloride</t>
  </si>
  <si>
    <t>56839-43-1</t>
  </si>
  <si>
    <t>295.85</t>
  </si>
  <si>
    <t>Eperisone Hydrochloride ((±)-Eperisone hydrochloride) is an antispastic agent used for treatment of diseases characterized by muscle stiffness and pain. It works by relaxing both skeletal muscles and vascularsmooth muscles, thus demonstrating avariety of effects such as reduction ofmyotonia, improvement of circulationand suppression of the pain reflex. Eperisone Hydrochloride ((±)-Eperisone hydrochloride) is a centrally acting muscle relaxant inhibiting the pain reflex pathway, having a vasodilator effect[1][2 [3].</t>
  </si>
  <si>
    <t>C17H26ClNO</t>
  </si>
  <si>
    <t>O=C(C1=CC=C(CC)C=C1)C(C)CN2CCCCC2.[H]Cl</t>
  </si>
  <si>
    <t>DMSO : 31.25 mg/mL (105.63 mM; Need ultrasonic)</t>
  </si>
  <si>
    <t>44708</t>
  </si>
  <si>
    <t>https://www.medchemexpress.com/eperisone-hydrochloride.html</t>
  </si>
  <si>
    <t>HY-B1781</t>
  </si>
  <si>
    <t>Sulfachloropyridazine</t>
  </si>
  <si>
    <t>Sulfachlorpyridazine</t>
  </si>
  <si>
    <t>80-32-0</t>
  </si>
  <si>
    <t>284.72</t>
  </si>
  <si>
    <t>Sulfachloropyridazine is a broad spectrum sulfonamide used against both Gram-positive and Gram-negative aerobic bacteria.</t>
  </si>
  <si>
    <t>C10H9ClN4O2S</t>
  </si>
  <si>
    <t>O=S(C1=CC=C(N)C=C1)(NC2=NN=C(Cl)C=C2)=O</t>
  </si>
  <si>
    <t>DMSO : 160 mg/mL (561.96 mM; Need ultrasonic and warming)</t>
  </si>
  <si>
    <t>26960</t>
  </si>
  <si>
    <t>https://www.medchemexpress.com/Sulfachloropyridazine.html</t>
  </si>
  <si>
    <t>HY-B0520A</t>
  </si>
  <si>
    <t>Benztropine (mesylate)</t>
  </si>
  <si>
    <t>Benzatropine mesylate; Benzotropine mesylate; Benztropine methanesulfonate</t>
  </si>
  <si>
    <t>132-17-2</t>
  </si>
  <si>
    <t>403.54</t>
  </si>
  <si>
    <t>Benzatropine mesylate is a centrally-acting, antimuscarinic agent used as an adjunct in the treatment of Parkinson's disease.
Target: mAChR
Benzatropine mesylate is a centrally-acting, antimuscarinic agent used as an adjunct in the treatment of Parkinson's disease. It may also be used to treat extrapyramidal reactions, such as dystonia and Parkinsonism, caused by antipsychotics. Symptoms of Parkinson's disease and extrapyramidal reactions arise from decreases in dopaminergic activity which creates an imbalance between dopaminergic and cholinergic activity. Anticholinergic therapy is thought to aid in restoring this balance leading to relief of symptoms. In addition to its anticholinergic effects, benztropine also inhibits the reuptake of dopamine at nerve terminals via the dopamine transporter. 
Benzatropine mesylate also produces antagonistic effects at the histamine H1 receptor [1, 2].
Benztropine (BZT) and its analogues inhibit dopamine uptake and bind with moderate to high affinity to the dopamine transporter (DAT). BZT analogues also exhibit varied binding affinities for muscarinic M(1) and histamine H(1) receptors. The BZT analogues showed a wide range of histamine H(1) receptor (K(i)=16-37,600 nM) and DAT (K(i)=8.5-6370 nM) binding affinities [3].</t>
  </si>
  <si>
    <t>C22H29NO4S</t>
  </si>
  <si>
    <t>CN1[C@H]2CC(OC(C3=CC=CC=C3)C4=CC=CC=C4)C[C@@H]1CC2.CS(=O)(O)=O</t>
  </si>
  <si>
    <t>DMSO : 100 mg/mL (247.81 mM; Need ultrasonic); H2O : 100 mg/mL (247.81 mM; Need ultrasonic)</t>
  </si>
  <si>
    <t>25319</t>
  </si>
  <si>
    <t>https://www.medchemexpress.com/Benztropine-mesylate.html</t>
  </si>
  <si>
    <t>HY-15777B</t>
  </si>
  <si>
    <t>Ribociclib succinate</t>
  </si>
  <si>
    <t>LEE011 (succinate)</t>
  </si>
  <si>
    <t>1374639-75-4</t>
  </si>
  <si>
    <t>552.63</t>
  </si>
  <si>
    <t>Ribociclib succinate (LEE011 succinate) is a highly specific CDK4/6 inhibitor with IC50 values of 10 nM and 39 nM, respectively, and is over 1,000-fold less potent against the cyclin B/CDK1 complex.</t>
  </si>
  <si>
    <t>C27H36N8O5</t>
  </si>
  <si>
    <t>O=C(N(C)C)C(N1C2CCCC2)=CC(C1=N3)=CN=C3NC(N=C4)=CC=C4N5CCNCC5.OC(CCC(O)=O)=O</t>
  </si>
  <si>
    <t>DMSO : 41.67 mg/mL (75.40 mM; Need ultrasonic)</t>
  </si>
  <si>
    <t>56689</t>
  </si>
  <si>
    <t>https://www.medchemexpress.com/lee011-succinate.html</t>
  </si>
  <si>
    <t>HY-90001</t>
  </si>
  <si>
    <t>Ritonavir</t>
  </si>
  <si>
    <t>ABT 538; RTV</t>
  </si>
  <si>
    <t>155213-67-5</t>
  </si>
  <si>
    <t>720.94</t>
  </si>
  <si>
    <t>Apoptosis; HIV; HIV Protease</t>
  </si>
  <si>
    <t>Ritonavir (ABT 538) is an inhibitor of HIV protease used to treat HIV infection and AIDS.</t>
  </si>
  <si>
    <t>C37H48N6O5S2</t>
  </si>
  <si>
    <t>O=C(N[C@@H](CC1=CC=CC=C1)[C@H](C[C@H](CC2=CC=CC=C2)NC([C@H](C(C)C)NC(N(CC3=CSC(C(C)C)=N3)C)=O)=O)O)OCC4=CN=CS4</t>
  </si>
  <si>
    <t>H2O : &lt; 0.1 mg/mL (insoluble); DMSO : 25 mg/mL (34.68 mM; Need ultrasonic)</t>
  </si>
  <si>
    <t>64195</t>
  </si>
  <si>
    <t>https://www.medchemexpress.com/Ritonavir.html</t>
  </si>
  <si>
    <t>HY-B1042</t>
  </si>
  <si>
    <t>Oxolamine (citrate)</t>
  </si>
  <si>
    <t>SKF-9976 citrate; AF-438 citrate</t>
  </si>
  <si>
    <t>1949-20-8</t>
  </si>
  <si>
    <t>437.44</t>
  </si>
  <si>
    <t>Oxolamine citrate is a cough suppressant.</t>
  </si>
  <si>
    <t>C20H27N3O8</t>
  </si>
  <si>
    <t>CCN(CC)CCC1=NC(C2=CC=CC=C2)=NO1.O=C(CC(C(O)=O)(O)CC(O)=O)O</t>
  </si>
  <si>
    <t>DMSO : ≥ 100 mg/mL (228.60 mM); H2O : 14.29 mg/mL (32.67 mM; Need ultrasonic)</t>
  </si>
  <si>
    <t>22775</t>
  </si>
  <si>
    <t>https://www.medchemexpress.com/Oxolamine-citrate.html</t>
  </si>
  <si>
    <t>HY-B0645</t>
  </si>
  <si>
    <t>Prednisolone (disodium phosphate)</t>
  </si>
  <si>
    <t>Prednisolone 21-phosphate disodium</t>
  </si>
  <si>
    <t>125-02-0</t>
  </si>
  <si>
    <t>484.39</t>
  </si>
  <si>
    <t>Prednisolone disodium phosphate is a synthetic glucocorticoid with anti-inflammatory and immunomodulating properties.
Target: Glucocorticoid Receptor
Prednisolone irreversibly binds with glucocorticoid receptors (GR) alpha and beta for which they have a high affinity. Prednisolone can activate and influence biochemical behaviour of most cells. The steroid/receptor complexes dimerise and interact with cellular DNA in the nucleus, binding to steroid-response elements and modifying gene transcription. They induce synthesis of some proteins, and inhibit synthesis of others. Prednisolone exerted a delayed biphasic effect on the resistant CCRF-CEM leukemic cell line, necrotic at low doses and apoptotic at higher doses. At low doses, prednisolone exerted a pre-dominant mitogenic effect despite its induction on total cell death, while at higher doses, prednisolone's mitogenic and cell death effects were counterbalanced [1, 2].</t>
  </si>
  <si>
    <t>C21H27Na2O8P</t>
  </si>
  <si>
    <t>C[C@@]1([C@@]2(O)C(COP(O[Na])(O[Na])=O)=O)[C@](CC2)([H])[C@@](CCC3=CC4=O)([H])[C@]([C@]3(C=C4)C)([H])[C@@H](O)C1</t>
  </si>
  <si>
    <t>H2O : 50 mg/mL (103.22 mM; Need ultrasonic)</t>
  </si>
  <si>
    <t>28556</t>
  </si>
  <si>
    <t>https://www.medchemexpress.com/prednisolone-disodium-phosphate.html</t>
  </si>
  <si>
    <t>HY-B0437</t>
  </si>
  <si>
    <t>Sotalol (hydrochloride)</t>
  </si>
  <si>
    <t>MJ 1999</t>
  </si>
  <si>
    <t>959-24-0</t>
  </si>
  <si>
    <t>308.82</t>
  </si>
  <si>
    <t>Adrenergic Receptor; Potassium Channel</t>
  </si>
  <si>
    <t>Sotalol hydrochloride (MJ 1999) is a non-selective competitive β-adrenergic receptor antagonist that also exhibits Class III antiarrhythmic properties by its inhibition of potassium channels[1][2].</t>
  </si>
  <si>
    <t>C12H21ClN2O3S</t>
  </si>
  <si>
    <t>OC(C1=CC=C(NS(C)(=O)=O)C=C1)CNC(C)C.Cl</t>
  </si>
  <si>
    <t>DMSO : 100 mg/mL (323.81 mM; Need ultrasonic); H2O : ≥ 100 mg/mL (323.81 mM)</t>
  </si>
  <si>
    <t>16119</t>
  </si>
  <si>
    <t>https://www.medchemexpress.com/Sotalol-hydrochloride.html</t>
  </si>
  <si>
    <t>HY-B0476</t>
  </si>
  <si>
    <t>Phenacetin</t>
  </si>
  <si>
    <t>Acetophenetidin</t>
  </si>
  <si>
    <t>62-44-2</t>
  </si>
  <si>
    <t>179.22</t>
  </si>
  <si>
    <t>Phenacetin is a non-opioid analgesic without anti-inflammatory properties, inhibits COX-3 activity.
Target: COX
Phenacetin is a pain-relieving and fever-reducing drug, Phenacetin was withdrawn from the Canadian market in June 1973 due to concerns regarding nephropathy. the clinical and laboratory data were compatible with "phenacetin nephritis" as described in Europe and Australia and recently in the United States and Canada. This report evaluates the findings in the 23 cases and cautions against the use of phenacetin, particularly in patients with impaired renal function [1]. Phenacetin has been linked to renal papillary necrosis in human beings [2, 3].</t>
  </si>
  <si>
    <t>C10H13NO2</t>
  </si>
  <si>
    <t>CC(NC1=CC=C(OCC)C=C1)=O</t>
  </si>
  <si>
    <t>H2O : 0.67 mg/mL (3.74 mM; Need ultrasonic); DMSO : ≥ 100 mg/mL (557.97 mM)</t>
  </si>
  <si>
    <t>17022</t>
  </si>
  <si>
    <t>https://www.medchemexpress.com/phenacetin.html</t>
  </si>
  <si>
    <t>HY-B0185</t>
  </si>
  <si>
    <t>Lidocaine</t>
  </si>
  <si>
    <t>Lignocaine</t>
  </si>
  <si>
    <t>137-58-6</t>
  </si>
  <si>
    <t>234.34</t>
  </si>
  <si>
    <t>Lidocaine (Lignocaine) inhibits sodium channels involving complex voltage and using dependence[1]. Lidocaine decreases growth, migration and invasion of gastric carcinoma cells via up-regulating miR-145 expression and further inactivation of MEK/ERK and NF-κB signaling pathways. Lidocaine is an amide derivative commonly used to anesthetize. Lidocaine is a drug to treat ventricular arrhythmia and an effective tumor-inhibitor[2].</t>
  </si>
  <si>
    <t>C14H22N2O</t>
  </si>
  <si>
    <t>O=C(NC1=C(C)C=CC=C1C)CN(CC)CC</t>
  </si>
  <si>
    <t>H2O : ≥ 5 mg/mL (21.34 mM); DMSO : ≥ 100 mg/mL (426.73 mM)</t>
  </si>
  <si>
    <t>14140</t>
  </si>
  <si>
    <t>https://www.medchemexpress.com/Lidocaine.html</t>
  </si>
  <si>
    <t>HY-B0107</t>
  </si>
  <si>
    <t>Acitretin</t>
  </si>
  <si>
    <t>Ro 10-1670</t>
  </si>
  <si>
    <t>55079-83-9</t>
  </si>
  <si>
    <t>326.43</t>
  </si>
  <si>
    <t>Apoptosis; Autophagy; RAR/RXR</t>
  </si>
  <si>
    <t>Acitretin(Ro 10-1670) is a second-generation, systemic retinoid that has been used in the treatment of psoriasis.
Target: RAR/RXR
Acitretin is a second-generation, systemic retinoid that has been approved for the treatment of psoriasis since 1997. It can be considered one of the treatments of choice for pustular and erythrodermic psoriasis. However, the efficacy of acitretin as a monotherapy for plaque psoriasis is less, although it is often used in combination therapy with other systemic psoriasis therapies, especially ultraviolet B or psoralen plus ultraviolet A phototherapy, to increase efficacy. Such combination treatments may potentially minimise toxicity by using lower doses of each of the two agent [1].
Thirty-nine male adult Wistar albino rats were divided into 3 groups as two experimental groups and one control group. The first group consisting 14 rats were applied orally standard dose (0.75 mg/kg/day) acitretin and the second group consisting 16 rats were applied high dose (1.5 mg/kg/day) acitretin.Acitretin was given within dimetil sulphoxide (DMSO), which was diluted with saline solution as a ratio of 1/10, in order to increase its solubility. The control group consisting 9 rats were given only saline solution including DMSO for 8 weeks. After 8 weeks of the administration, half of the rats in the first and second groups and the entire control group were sacrificed under deep ether anaesthesia and bilateral orchiectomy was made. The remainingrats were compared with the control group using a similar method at the end of 8 weeks of wash-off period. The orchiectomy materials were histopathologically evaluated under the light microscope for spermatogenesis according to parameters including spermatogenetic activity, spermatogenetic organization, seminiferous tubular diameter, interstitial Leydig cells and fibroblasts.  In our study it was concluded that the standard and high doses of acitretin do not have any effect on the spermatogenesis of threats [2].
Clinical indications: Psoriasis
FDA Approved Date: 
Toxicity:  nausea; headache; itching; red or flaky skin; dry or red eyes; dry mouth; depression; 0cystitis acne or hair loss</t>
  </si>
  <si>
    <t>C21H26O3</t>
  </si>
  <si>
    <t>CC(/C=C/C(C(C)=CC(OC)=C1C)=C1C)=C\C=C\C(C)=C\C(O)=O</t>
  </si>
  <si>
    <t>H2O : &lt; 0.1 mg/mL (insoluble); DMSO : 20 mg/mL (61.27 mM; Need ultrasonic)</t>
  </si>
  <si>
    <t>11791</t>
  </si>
  <si>
    <t>https://www.medchemexpress.com/acitretin.html</t>
  </si>
  <si>
    <t>HY-10932</t>
  </si>
  <si>
    <t>Aniracetam</t>
  </si>
  <si>
    <t>Ro 13-5057</t>
  </si>
  <si>
    <t>72432-10-1</t>
  </si>
  <si>
    <t>219.24</t>
  </si>
  <si>
    <t>iGluR; nAChR</t>
  </si>
  <si>
    <t>Aniracetam(Ro 13-5057) is a nootropics and neuroprotective drug, which is selectively modulates the AMPA receptor and nAChR.
Target: AMPA; nAChR
Aniracetam is an ampakine and nootropic of the racetam chemical class purported to be considerably more potent than piracetam. It selectively modulates the AMPA receptor. It is lipid soluble and has possible cognition enhancing effects. It has been tested in animals extensively, Alzheimer's patients and temporarily-impaired healthy subjects. It has shown potential as an anxiolytic in three clinical animal models [1].
Administration of aniracetam for 10 days (post-natal days (PND) 18-27), at a dose of 50 mg/kg reversed cognitive deficits in both rat genders, indicated by a significant increase in the number of avoidances and the number of 'good learners'. After the termination of the nootropic treatment, a significant increase in both amplitude and frequency of AMPA receptor-mediated mEPSCs in hippocampal CA-1 pyramidal cells was observed [2].
Clinical indications: Cognitive disorder; Stroke
FDA Approved Date:  
Toxicity: insomnia; headaches; nausea or rash.</t>
  </si>
  <si>
    <t>C12H13NO3</t>
  </si>
  <si>
    <t>O=C(N1CCCC1=O)C2=CC=C(OC)C=C2</t>
  </si>
  <si>
    <t>H2O : 0.33 mg/mL (1.51 mM; Need ultrasonic); DMSO : ≥ 100 mg/mL (456.12 mM)</t>
  </si>
  <si>
    <t>11704</t>
  </si>
  <si>
    <t>https://www.medchemexpress.com/Aniracetam.html</t>
  </si>
  <si>
    <t>HY-B1924</t>
  </si>
  <si>
    <t>Norvancomycin (hydrochloride)</t>
  </si>
  <si>
    <t>Desmethyl-vancomycin hydrochloride</t>
  </si>
  <si>
    <t>213997-73-0</t>
  </si>
  <si>
    <t>1471.69</t>
  </si>
  <si>
    <t>Norvancomycin hydrochloride is applicable for endocarditis, osteomyelitis, pneumonia, sepsis or soft tissue infections caused
by Staphylococcus (including Methicillin-resistant strains and multidrug-resistant microbial strains).
Target: Antibacterial</t>
  </si>
  <si>
    <t>C65H74Cl3N9O24</t>
  </si>
  <si>
    <t>O[C@@H]1[C@@H](O[C@@](O[C@@H](C)[C@H]2O)([H])C[C@@]2(N)C)[C@@H](O[C@H](CO)[C@H]1O)OC3=C(OC4=CC=C([C@H]([C@H]5NC([C@H](N)CC(C)C)=O)O)C=C4Cl)C=C([C@](NC([C@@H](NC5=O)CC(N)=O)=O)([H])C(N[C@](C6=O)([H])C7=CC8=C(O)C=C7)=O)C=C3OC9=CC=C([C@H]([C@](C(N[C@@](C(O)=O)([H])C%10=C8C(O)=CC(O)=C%10)=O)([H])N6)O)C=C9Cl.Cl[H]</t>
  </si>
  <si>
    <t>H2O : ≥ 100 mg/mL (67.95 mM); DMSO : ≥ 100 mg/mL (67.95 mM)</t>
  </si>
  <si>
    <t>18170</t>
  </si>
  <si>
    <t>https://www.medchemexpress.com/Norvancomycin-hydrochloride.html</t>
  </si>
  <si>
    <t>HY-B0450</t>
  </si>
  <si>
    <t>Ciclopirox</t>
  </si>
  <si>
    <t>HOE296b</t>
  </si>
  <si>
    <t>29342-05-0</t>
  </si>
  <si>
    <t>207.27</t>
  </si>
  <si>
    <t>Autophagy; Bacterial; Ferroptosis; Fungal</t>
  </si>
  <si>
    <t>Ciclopirox (HOE296b) is a synthetic antifungal agent that can be used for superficial mycoses reseaech. Ciclopirox olamine has a very broad spectrum of activity and inhibits dermatophytes, yeasts, molds, and many Gram-positive and Gram-negative species pathogenic[1].</t>
  </si>
  <si>
    <t>C12H17NO2</t>
  </si>
  <si>
    <t>CC(C=C(C1CCCCC1)N2O)=CC2=O</t>
  </si>
  <si>
    <t>DMSO : 100 mg/mL (482.46 mM; Need ultrasonic)</t>
  </si>
  <si>
    <t>14821</t>
  </si>
  <si>
    <t>https://www.medchemexpress.com/Ciclopirox.html</t>
  </si>
  <si>
    <t>Anti-infection; Apoptosis; Autophagy</t>
  </si>
  <si>
    <t>HY-100666</t>
  </si>
  <si>
    <t>Fosfluconazole</t>
  </si>
  <si>
    <t>194798-83-9</t>
  </si>
  <si>
    <t>386.25</t>
  </si>
  <si>
    <t>Fosfluconazole is a prodrug of Fluconazole that is widely used as an antifungal agent.</t>
  </si>
  <si>
    <t>C13H13F2N6O4P</t>
  </si>
  <si>
    <t>FC1=CC=C(C(CN2N=CN=C2)(OP(O)(O)=O)CN3N=CN=C3)C(F)=C1</t>
  </si>
  <si>
    <t>DMSO : 6.2 mg/mL (16.05 mM; Need ultrasonic and warming)</t>
  </si>
  <si>
    <t>22613</t>
  </si>
  <si>
    <t>https://www.medchemexpress.com/Fosfluconazole.html</t>
  </si>
  <si>
    <t>11977</t>
  </si>
  <si>
    <t>HY-16045</t>
  </si>
  <si>
    <t>Hexaminolevulinate (hydrochloride)</t>
  </si>
  <si>
    <t>Hexyl 5-aminolevulinate hydrochloride; P-1206; 5-Aminolevulinic acid hexyl ester hydrochloride</t>
  </si>
  <si>
    <t>140898-91-5</t>
  </si>
  <si>
    <t>251.75</t>
  </si>
  <si>
    <t>Hexaminolevulinate hydrochloride is a fluorescent agent, has approved for cystoscopic detection of papillary bladder cancer.</t>
  </si>
  <si>
    <t>C11H22ClNO3</t>
  </si>
  <si>
    <t>O=C(OCCCCCC)CCC(CN)=O.[H]Cl</t>
  </si>
  <si>
    <t>DMSO : ≥ 41 mg/mL (162.86 mM)</t>
  </si>
  <si>
    <t>18730</t>
  </si>
  <si>
    <t>https://www.medchemexpress.com/Hexaminolevulinate-hydrochloride.html</t>
  </si>
  <si>
    <t>HY-B0273</t>
  </si>
  <si>
    <t>Sulfadiazine</t>
  </si>
  <si>
    <t>68-35-9</t>
  </si>
  <si>
    <t>250.28</t>
  </si>
  <si>
    <t>Antibiotic; Bacterial; Parasite</t>
  </si>
  <si>
    <t>Sulfadiazine is a sulfonamide?antibiotic with antimalarial activity. Sulfadiazine can be used for toxoplasmosis research[1][2].</t>
  </si>
  <si>
    <t>C10H10N4O2S</t>
  </si>
  <si>
    <t>O=S(C1=CC=C(N)C=C1)(NC2=NC=CC=N2)=O</t>
  </si>
  <si>
    <t>DMSO : ≥ 50 mg/mL (199.78 mM); H2O : &lt; 0.1 mg/mL (insoluble)</t>
  </si>
  <si>
    <t>16537</t>
  </si>
  <si>
    <t>https://www.medchemexpress.com/sulfadiazine.html</t>
  </si>
  <si>
    <t>HY-90010</t>
  </si>
  <si>
    <t>Tolterodine (tartrate)</t>
  </si>
  <si>
    <t>Kabi-2234; PNU-200583E</t>
  </si>
  <si>
    <t>124937-52-6</t>
  </si>
  <si>
    <t>475.57</t>
  </si>
  <si>
    <t>Tolterodine Tartrate (Kabi-2234; PNU-200583E) is a potent muscarinic receptor antagonist and shows selectivity for the urinary bladder over salivary glands in vivo.</t>
  </si>
  <si>
    <t>C26H37NO7</t>
  </si>
  <si>
    <t>OC1=CC=C(C=C1[C@H](CCN(C(C)C)C(C)C)C2=CC=CC=C2)C.O=C([C@@H]([C@H](C(O)=O)O)O)O</t>
  </si>
  <si>
    <t>H2O : 16.67 mg/mL (35.05 mM; Need ultrasonic); DMSO : 100 mg/mL (210.27 mM; Need ultrasonic)</t>
  </si>
  <si>
    <t>04025</t>
  </si>
  <si>
    <t>https://www.medchemexpress.com/Tolterodine-Tartrate.html</t>
  </si>
  <si>
    <t>HY-16398</t>
  </si>
  <si>
    <t>Pipobroman</t>
  </si>
  <si>
    <t>54-91-1</t>
  </si>
  <si>
    <t>356.05</t>
  </si>
  <si>
    <t>DNA Alkylator/Crosslinker</t>
  </si>
  <si>
    <t>Pipobroman is a bromide derivative of piperazine and acts as an alkylating agent. Pipobroman plays its role by inhibiting DNA and RNA polymerase or by reducing pyrimidine nucleotide incorporation into DNA. Pipobroman can be used for the cancer research, including polycythemia vera, myeloproliferative neoplasm, and AML et.al[1].</t>
  </si>
  <si>
    <t>C10H16Br2N2O2</t>
  </si>
  <si>
    <t>O=C(N1CCN(C(CCBr)=O)CC1)CCBr</t>
  </si>
  <si>
    <t>DMSO : ≥ 36 mg/mL (101.11 mM)</t>
  </si>
  <si>
    <t>17969</t>
  </si>
  <si>
    <t>https://www.medchemexpress.com/Pipobroman.html</t>
  </si>
  <si>
    <t>HY-13911A</t>
  </si>
  <si>
    <t>Hydroxyfasudil (hydrochloride)</t>
  </si>
  <si>
    <t>HA-1100 hydrochloride; HA 1100 hydrochloride; HA1100 hydrochloride</t>
  </si>
  <si>
    <t>155558-32-0</t>
  </si>
  <si>
    <t>343.83</t>
  </si>
  <si>
    <t>Hydroxyfasudil hydrochloride is a ROCK inhibitor, with IC50s of 0.73 and 0.72 μM for ROCK1 and ROCK2, respectively.</t>
  </si>
  <si>
    <t>C14H18ClN3O3S</t>
  </si>
  <si>
    <t>O=C1NC=CC2=C1C=CC=C2S(=O)(N3CCNCCC3)=O.[H]Cl</t>
  </si>
  <si>
    <t>DMSO : 30 mg/mL (87.25 mM; Need ultrasonic)</t>
  </si>
  <si>
    <t>30094</t>
  </si>
  <si>
    <t>https://www.medchemexpress.com/Hydroxyfasudil-hydrochloride.html</t>
  </si>
  <si>
    <t>Inflammation/Immunology; Cardiovascular Disease; Cancer</t>
  </si>
  <si>
    <t>HY-50904</t>
  </si>
  <si>
    <t>Nintedanib</t>
  </si>
  <si>
    <t>BIBF 1120</t>
  </si>
  <si>
    <t>656247-17-5</t>
  </si>
  <si>
    <t>539.62</t>
  </si>
  <si>
    <t>FGFR; PDGFR; VEGFR</t>
  </si>
  <si>
    <t>Nintedanib (BIBF 1120) is a potent triple angiokinase inhibitor for VEGFR1/2/3, FGFR1/2/3 and PDGFRα/β with IC50s of 34 nM/13 nM/13 nM, 69 nM/37 nM/108 nM and 59 nM/65 nM, respectively.</t>
  </si>
  <si>
    <t>C31H33N5O4</t>
  </si>
  <si>
    <t>O=C1NC2=CC(C(OC)=O)=CC=C2/C1=C(NC3=CC=C(N(C(CN4CCN(C)CC4)=O)C)C=C3)\C5=CC=CC=C5</t>
  </si>
  <si>
    <t>DMSO : 20 mg/mL (37.06 mM; Need ultrasonic and warming); H2O : &lt; 0.1 mg/mL (insoluble)</t>
  </si>
  <si>
    <t>39470</t>
  </si>
  <si>
    <t>https://www.medchemexpress.com/BIBF-1120.html</t>
  </si>
  <si>
    <t>HY-10021</t>
  </si>
  <si>
    <t>Varenicline (Tartrate)</t>
  </si>
  <si>
    <t>CP 526555-18</t>
  </si>
  <si>
    <t>375815-87-5</t>
  </si>
  <si>
    <t>361.35</t>
  </si>
  <si>
    <t>Varenicline Tartrate(CP 526555;Champix) is a nicotinic receptor partial agonist; it stimulates nicotine receptors more weakly than nicotine itself does.
IC50 value:
Target: α4β2 nAChR
Varenicline(CP 526555; Champix; Chantix) is a prescription medication used to treat smoking addiction. As a partial agonist it both reduces cravings for and decreases the pleasurable effects of cigarettes and other tobacco products. Through these mechanisms Varenicline(CP 526555; Champix; Chantix)  can assist some patients to quit smoking.</t>
  </si>
  <si>
    <t>C17H19N3O6</t>
  </si>
  <si>
    <t>O=C(O)[C@H](O)[C@@H](O)C(O)=O.C1(C2CC3CNC2)=C3C=C(N=CC=N4)C4=C1</t>
  </si>
  <si>
    <t>00650</t>
  </si>
  <si>
    <t>https://www.medchemexpress.com/Varenicline-Tartrate.html</t>
  </si>
  <si>
    <t>HY-18253</t>
  </si>
  <si>
    <t>Udenafil</t>
  </si>
  <si>
    <t>DA8159</t>
  </si>
  <si>
    <t>268203-93-6</t>
  </si>
  <si>
    <t>516.66</t>
  </si>
  <si>
    <t>Udenafil (DA8159) is a potent, selective and orally active phosphodiesterase type 5 (PDE5) inhibitor. Udenafil also inhibits cGMP hydrolysis and can be used for erectile dysfunction research[1][2].</t>
  </si>
  <si>
    <t>C25H36N6O4S</t>
  </si>
  <si>
    <t>O=S(C1=CC=C(OCCC)C(C2=NC3=C(N(C)N=C3CCC)C(N2)=O)=C1)(NCCC4N(C)CCC4)=O</t>
  </si>
  <si>
    <t>DMSO : ≥ 33 mg/mL (63.87 mM)</t>
  </si>
  <si>
    <t>21775</t>
  </si>
  <si>
    <t>https://www.medchemexpress.com/Udenafil.html</t>
  </si>
  <si>
    <t>Endocrinology; Others</t>
  </si>
  <si>
    <t>HY-10195B</t>
  </si>
  <si>
    <t>Ruboxistaurin (hydrochloride)</t>
  </si>
  <si>
    <t>LY 333531 hydrochloride</t>
  </si>
  <si>
    <t>169939-93-9</t>
  </si>
  <si>
    <t>505.01</t>
  </si>
  <si>
    <t>PKC</t>
  </si>
  <si>
    <t>Ruboxistaurin hydrochloride (LY 333531 hydrochloride) is a selective and ATP-competitive PKCβ inhibitor with IC50s of 4.7 nM and 5.9 nM for PKCβI and PKCβII, respectively. Ruboxistaurin hydrochlorid shows less potent inhibition on PKCη (IC50, 52 nM), PKCα (IC50, 360 nM), PKCγ (IC50, 300 nM), PKCδ (IC50, 250 nM), and has no effect on PKCζ (IC50, &gt;100 μM)[1].</t>
  </si>
  <si>
    <t>C28H29ClN4O3</t>
  </si>
  <si>
    <t>O=C1NC(C(C2=CN(C3=CC=CC=C32)CCO[C@H](CN(C)C)CC4)=C1C5=CN4C6=CC=CC=C56)=O.[H]Cl</t>
  </si>
  <si>
    <t>DMSO : 6.67 mg/mL (13.21 mM; Need ultrasonic)</t>
  </si>
  <si>
    <t>22817</t>
  </si>
  <si>
    <t>https://www.medchemexpress.com/Ruboxistaurin-hydrochloride.html</t>
  </si>
  <si>
    <t>Epigenetics; TGF-beta/Smad</t>
  </si>
  <si>
    <t>HY-B1172</t>
  </si>
  <si>
    <t>Lactulose</t>
  </si>
  <si>
    <t>4-O-β-D-Galactopyranosyl-D-fructose</t>
  </si>
  <si>
    <t>4618-18-2</t>
  </si>
  <si>
    <t>Lactulose is a non-absortable sugar used in the treatment of constipation and hepatic encephalopathy. It generally begin working after eight to twelve hours but may take up to two days to improve constipation.</t>
  </si>
  <si>
    <t>OCC([C@H]([C@@H]([C@@H](CO)O)O[C@H]1[C@@H]([C@H]([C@H]([C@@H](CO)O1)O)O)O)O)=O</t>
  </si>
  <si>
    <t>H2O : ≥ 100 mg/mL (292.14 mM); DMSO : 25 mg/mL (73.04 mM; Need ultrasonic)</t>
  </si>
  <si>
    <t>32017</t>
  </si>
  <si>
    <t>https://www.medchemexpress.com/Lactulose.html</t>
  </si>
  <si>
    <t>HY-17490</t>
  </si>
  <si>
    <t>Oxaceprol</t>
  </si>
  <si>
    <t>N-Acetyl-L-hydroxyproline</t>
  </si>
  <si>
    <t>33996-33-7</t>
  </si>
  <si>
    <t>173.17</t>
  </si>
  <si>
    <t>Oxaceprol is an anti-inflammatory drug used in the treatment of osteoarthritis. 
Oxaceprol markedly inhibited inflammatory cell infiltration and bone damage in the adjuvant-injected paw. oxaceprol was effective at inhibiting periarticular soft tissue inflammation.[1] IV Injection: 50mg/kg.[2]</t>
  </si>
  <si>
    <t>C7H11NO4</t>
  </si>
  <si>
    <t>O=C(O)[C@H]1N(C(C)=O)C[C@H](O)C1</t>
  </si>
  <si>
    <t>DMSO : ≥ 100 mg/mL (577.47 mM)</t>
  </si>
  <si>
    <t>20978</t>
  </si>
  <si>
    <t>https://www.medchemexpress.com/Oxaceprol.html</t>
  </si>
  <si>
    <t>HY-16569</t>
  </si>
  <si>
    <t>Colchicine</t>
  </si>
  <si>
    <t>64-86-8</t>
  </si>
  <si>
    <t>399.44</t>
  </si>
  <si>
    <t>Colchicine is a tubulin inhibitor and a microtubule disrupting agent. Colchicine inhibits microtubule polymerization with an IC50 of 3 nM.</t>
  </si>
  <si>
    <t>C22H25NO6</t>
  </si>
  <si>
    <t>CC(N[C@H](C1=C2)CCC3=CC(OC)=C(OC)C(OC)=C3C1=CC=C(OC)C2=O)=O</t>
  </si>
  <si>
    <t>DMSO : ≥ 48 mg/mL (120.17 mM); H2O : ≥ 33.33 mg/mL (83.44 mM)</t>
  </si>
  <si>
    <t>41632</t>
  </si>
  <si>
    <t>https://www.medchemexpress.com/Colchicine.html</t>
  </si>
  <si>
    <t>HY-114370</t>
  </si>
  <si>
    <t>Selpercatinib</t>
  </si>
  <si>
    <t>LOXO-292</t>
  </si>
  <si>
    <t>2152628-33-4</t>
  </si>
  <si>
    <t>525.60</t>
  </si>
  <si>
    <t>RET</t>
  </si>
  <si>
    <t>Selpercatinib (LOXO-292) is a RET kinase inhibitor extracted from patent WO2018071447A1, Compound Example 163, has an IC50 of 14.0 nM, 24.1 nM, and 530.7 nM for RET (WT), RET (V804M) , and RET (G810R), respectively[1]. Antineoplastic activity[2].</t>
  </si>
  <si>
    <t>C29H31N7O3</t>
  </si>
  <si>
    <t>N#CC1=C2C(C3=CC=C(N4CC(C5)N(CC6=CC=C(OC)N=C6)C5C4)N=C3)=CC(OCC(C)(O)C)=CN2N=C1</t>
  </si>
  <si>
    <t>DMSO : 27.78 mg/mL (52.85 mM; Need ultrasonic)</t>
  </si>
  <si>
    <t>50088</t>
  </si>
  <si>
    <t>https://www.medchemexpress.com/RET_kinase_inhibitor_1.html</t>
  </si>
  <si>
    <t>HY-16952A</t>
  </si>
  <si>
    <t>Bepridil (hydrochloride hydrate)</t>
  </si>
  <si>
    <t>(±)-Bepridil (hydrochloride hydrate); Org 5730 (hydrochloride hydrate)</t>
  </si>
  <si>
    <t>74764-40-2</t>
  </si>
  <si>
    <t>421.02</t>
  </si>
  <si>
    <t>Bepridil hydrochloride hydrate ((±)-Bepridil hydrochloride hydrate) is a non-selective, long-acting Ca+ channel antagonist and Na+, K+ channel inhibitor, with antianginal and type I antiarrhythmic effects. Bepridil hydrochloride hydrate also acts as a cardiac Na+/Ca2+ exchange (NCX1) inhibitor. Bepridil hydrochloride hydrate can be used for the research of cardiovascular disorders[1][2][3][4][5].</t>
  </si>
  <si>
    <t>C24H37ClN2O2</t>
  </si>
  <si>
    <t>CC(C)COCC(N1CCCC1)CN(C2=CC=CC=C2)CC3=CC=CC=C3.[H]Cl.[H]O[H]</t>
  </si>
  <si>
    <t>DMSO : ≥ 250 mg/mL (593.80 mM)</t>
  </si>
  <si>
    <t>64404</t>
  </si>
  <si>
    <t>https://www.medchemexpress.com/bepridil-hydrochloride-hydrate.html</t>
  </si>
  <si>
    <t>HY-17355A</t>
  </si>
  <si>
    <t>Dexpramipexole (dihydrochloride)</t>
  </si>
  <si>
    <t>(R)-Pramipexole (dihydrochloride); R-(+)-Pramipexole (dihydrochloride); KNS-760704 (dihydrochloride)</t>
  </si>
  <si>
    <t>104632-27-1</t>
  </si>
  <si>
    <t>284.25</t>
  </si>
  <si>
    <t>Dexpramipexole dihydrochloride ((R)-Pramipexole dihydrochloride) is a neuroprotective agent and weak non-ergoline dopamine agonist.</t>
  </si>
  <si>
    <t>C10H19Cl2N3S</t>
  </si>
  <si>
    <t>NC(S1)=NC2=C1C[C@H](NCCC)CC2.[H]Cl.[H]Cl</t>
  </si>
  <si>
    <t>H2O : 100 mg/mL (351.80 mM; Need ultrasonic); DMSO : ≥ 100 mg/mL (351.80 mM)</t>
  </si>
  <si>
    <t>22699</t>
  </si>
  <si>
    <t>https://www.medchemexpress.com/Dexpramipexole-dihydrochloride.html</t>
  </si>
  <si>
    <t>HY-16582</t>
  </si>
  <si>
    <t>Sonidegib (diphosphate)</t>
  </si>
  <si>
    <t>Erismodegib (diphosphate); LDE225 (diphosphate); NVP-LDE225 (diphosphate)</t>
  </si>
  <si>
    <t>1218778-77-8</t>
  </si>
  <si>
    <t>681.49</t>
  </si>
  <si>
    <t>Sonidegib diphosphate (Erismodegib diphosphate) is a potent and selective Smo antagonist with IC50 of 1.3 nM and 2.5 nM for mouse and human Smo in binding assay, respectively[1].</t>
  </si>
  <si>
    <t>C26H32F3N3O11P2</t>
  </si>
  <si>
    <t>O=C(C1=C(C)C(C(C=C2)=CC=C2OC(F)(F)F)=CC=C1)NC3=CC=C(N=C3)N4C[C@@H](C)O[C@@H](C)C4.O=P(O)(O)O.O=P(O)(O)O</t>
  </si>
  <si>
    <t>DMSO : 100 mg/mL (146.74 mM; Need ultrasonic); H2O : 0.25 mg/mL (0.37 mM; Need ultrasonic)</t>
  </si>
  <si>
    <t>27286</t>
  </si>
  <si>
    <t>https://www.medchemexpress.com/LDE225-Diphosphate.html</t>
  </si>
  <si>
    <t>HY-16561</t>
  </si>
  <si>
    <t>Resveratrol</t>
  </si>
  <si>
    <t>trans-Resveratrol; SRT501</t>
  </si>
  <si>
    <t>501-36-0</t>
  </si>
  <si>
    <t>228.24</t>
  </si>
  <si>
    <t>Antibiotic; Apoptosis; Autophagy; Bacterial; Fungal; IKK; Keap1-Nrf2; Mitophagy; Sirtuin</t>
  </si>
  <si>
    <t>Resveratrol (trans-Resveratrol; SRT501), a natural polyphenolic phytoalexin that possesses anti-oxidant, anti-inflammatory, cardioprotective, and anti-cancer properties. Resveratrol (SRT 501) has a wide spectrum of targets including mTOR, JAK, β-amyloid, Adenylyl cyclase, IKKβ, DNA polymerase. Resveratrol also is a specific SIRT1 activator[1][2][3][4]. Resveratrol is a potent pregnane X receptor (PXR) inhibitor[5]. Resveratrol is an Nrf2 activator, ameliorates aging-related progressive renal injury in mice mode[6]l.</t>
  </si>
  <si>
    <t>C14H12O3</t>
  </si>
  <si>
    <t>OC1=CC=C(/C=C/C2=CC(O)=CC(O)=C2)C=C1</t>
  </si>
  <si>
    <t>DMSO : 100 mg/mL (438.14 mM; Need ultrasonic)</t>
  </si>
  <si>
    <t>58706</t>
  </si>
  <si>
    <t>https://www.medchemexpress.com/Resveratrol.html</t>
  </si>
  <si>
    <t>Anti-infection; Apoptosis; Autophagy; Cell Cycle/DNA Damage; Epigenetics; NF-κB</t>
  </si>
  <si>
    <t>HY-17010</t>
  </si>
  <si>
    <t>Retapamulin</t>
  </si>
  <si>
    <t>SB-275833</t>
  </si>
  <si>
    <t>224452-66-8</t>
  </si>
  <si>
    <t>517.76</t>
  </si>
  <si>
    <t>Retapamulin(SB-275833)  is a topical antibiotic, which binds to both E. coli and S. aureus ribosomes with similar potencies with Kd of 3 nM.
IC50 Value: 3 nM(Kd, E.coli)
Target: Antibacterial
Retapamulin is a topical antibiotic developed by GlaxoSmithKline. Retapamulin(SB-275833) is the first drug in the new class of pleuromutilin antibiotics to be approved for human use.Retapamulin(SB-275833) is marketed as an ointment under the brand names Altabax and Altargo.  Retapamulin(SB-275833) is useful for Antibiotics.</t>
  </si>
  <si>
    <t>C30H47NO4S</t>
  </si>
  <si>
    <t>C[C@@H]1[C@]23[C@](C(CC3)=O)([H])[C@]([C@H](OC(CS[C@@H]4C[C@@H]5N(C)[C@@H](CC5)C4)=O)C[C@](C=C)(C)[C@H]1O)([C@H](C)CC2)C</t>
  </si>
  <si>
    <t>DMSO : 110 mg/mL (212.45 mM; Need ultrasonic)</t>
  </si>
  <si>
    <t>29893</t>
  </si>
  <si>
    <t>https://www.medchemexpress.com/Retapamulin.html</t>
  </si>
  <si>
    <t>HY-W004282</t>
  </si>
  <si>
    <t>Undecanoic acid</t>
  </si>
  <si>
    <t>Undecanoate; Hendecanoic acid</t>
  </si>
  <si>
    <t>112-37-8</t>
  </si>
  <si>
    <t>186.29</t>
  </si>
  <si>
    <t>Undecanoic acid (Undecanoate) is a monocarboxylic acid with antimycotic property, which inhibits the production of exocellular keratinase, lipase and the biosynthesis of several phospholipids in T. rubrum[1].</t>
  </si>
  <si>
    <t>C11H22O2</t>
  </si>
  <si>
    <t>O=C(CCCCCCCCCC)O</t>
  </si>
  <si>
    <t>61104</t>
  </si>
  <si>
    <t>https://www.medchemexpress.com/undecanoic-acid.html</t>
  </si>
  <si>
    <t>HY-B0479</t>
  </si>
  <si>
    <t>Thiamphenicol</t>
  </si>
  <si>
    <t>Thiophenicol; Dextrosulphenidol</t>
  </si>
  <si>
    <t>15318-45-3</t>
  </si>
  <si>
    <t>356.22</t>
  </si>
  <si>
    <t>Thiamphenicol (Thiophenicol), a methyl-sulfonyl analogue of chloramphenicol, and is an antibiotic. Thiamphenicol shows a significant post-antibiotic effect (PAE, 0.33-2.9 h) on all pathogens studied and a powerful bactericidal effect against beta-lactamase-positive and -negative H. influenzae[1].</t>
  </si>
  <si>
    <t>C12H15Cl2NO5S</t>
  </si>
  <si>
    <t>O=C(N[C@H](CO)[C@H](O)C1=CC=C(S(=O)(C)=O)C=C1)C(Cl)Cl</t>
  </si>
  <si>
    <t>DMSO : 100 mg/mL (280.73 mM; Need ultrasonic); H2O : 2 mg/mL (5.61 mM; Need ultrasonic)</t>
  </si>
  <si>
    <t>16280</t>
  </si>
  <si>
    <t>https://www.medchemexpress.com/Thiamphenicol.html</t>
  </si>
  <si>
    <t>HY-17468</t>
  </si>
  <si>
    <t>Bumetanide</t>
  </si>
  <si>
    <t>Ro 10-6338; PF 1593</t>
  </si>
  <si>
    <t>28395-03-1</t>
  </si>
  <si>
    <t>364.42</t>
  </si>
  <si>
    <t>NKCC</t>
  </si>
  <si>
    <t>Bumetanide (Ro 10-6338;PF 1593) is a selective Na+-K+-Cl- cotransporter 1 (NKCC1) inhibitor, weakly inhibits NKCC2, with IC50s of 0.68 and 4.0 μM for hNKCC1A and hNKCC2A, respectively[4].</t>
  </si>
  <si>
    <t>C17H20N2O5S</t>
  </si>
  <si>
    <t>O=C(O)C1=CC(NCCCC)=C(OC2=CC=CC=C2)C(S(=O)(N)=O)=C1</t>
  </si>
  <si>
    <t>DMSO : ≥ 100 mg/mL (274.41 mM); H2O : &lt; 0.1 mg/mL (insoluble)</t>
  </si>
  <si>
    <t>36852</t>
  </si>
  <si>
    <t>https://www.medchemexpress.com/bumetanide.html</t>
  </si>
  <si>
    <t>HY-B0265</t>
  </si>
  <si>
    <t>Nimodipine</t>
  </si>
  <si>
    <t>BAY-e 9736</t>
  </si>
  <si>
    <t>66085-59-4</t>
  </si>
  <si>
    <t>418.44</t>
  </si>
  <si>
    <t>Nimodipine(Nimotop) is a dihydropyridine derivative and an analogue of the calcium channel blocker nifedipine, with antihypertensive activity.Nimodipine decreases intracellular free Ca2+,Beclin-1 and autophagy.
Target: Calcium Channel
Nimodipine is main use is in the prevention of cerebral vasospasm and resultant ischemia, a complication of subarachnoid hemorrhage (a form of cerebral bleed), specifically from ruptured intracranial berry aneurysms irrespective of the patient's post-ictus neurological condition. Its administration begins within 4 days of a subarachnoid hemorrhage and is continued for three weeks. If blood pressure drops by over 5%, dosage is adjusted. There is still controversy regarding the use of intravenous nimodipine on a routine basis [1, 2].</t>
  </si>
  <si>
    <t>C21H26N2O7</t>
  </si>
  <si>
    <t>O=C(C1=C(C)NC(C)=C(C(OC(C)C)=O)C1C2=CC=CC([N+]([O-])=O)=C2)OCCOC</t>
  </si>
  <si>
    <t>DMSO : 100 mg/mL (238.98 mM; Need ultrasonic)</t>
  </si>
  <si>
    <t>25686</t>
  </si>
  <si>
    <t>https://www.medchemexpress.com/Nimodipine.html</t>
  </si>
  <si>
    <t>HY-17357</t>
  </si>
  <si>
    <t>Nepafenac</t>
  </si>
  <si>
    <t>AHR 9434; AL 6515</t>
  </si>
  <si>
    <t>78281-72-8</t>
  </si>
  <si>
    <t>254.28</t>
  </si>
  <si>
    <t>Nepafenac(AHR 9434; AL 6515; Nevanac) is a selective COX-2 inhibitor; is prodrug of Amfenac.
IC50 value:
Target: COX-2
Nepafenac is a NSAID (nonsteroidal anti inflammatory drug) that is routinely used in opthamology to control pain following cataract surgery.</t>
  </si>
  <si>
    <t>C15H14N2O2</t>
  </si>
  <si>
    <t>O=C(N)CC1=CC=CC(C(C2=CC=CC=C2)=O)=C1N</t>
  </si>
  <si>
    <t>DMSO : ≥ 32 mg/mL (125.85 mM)</t>
  </si>
  <si>
    <t>16164</t>
  </si>
  <si>
    <t>https://www.medchemexpress.com/Nepafenac.html</t>
  </si>
  <si>
    <t>HY-17385</t>
  </si>
  <si>
    <t>Atomoxetine (hydrochloride)</t>
  </si>
  <si>
    <t>Tomoxetine hydrochloride; LY 139603; (R)-Tomoxetine hydrochloride</t>
  </si>
  <si>
    <t>82248-59-7</t>
  </si>
  <si>
    <t>291.82</t>
  </si>
  <si>
    <t>Atomoxetine hydrochloride is a potent and selective noradrenalin re-uptake inhibitor (Ki values are 5, 77 and 1451 nM for inhibition of radioligand binding to human NET, SERT and DAT respectively). IC50 value: 5 nM (Ki for human NET)
Target: NET
Atomoxetine displays minimal affinity for a range of other neurotransmitter receptors and transporters (Ki &gt; 1 μM). Atomoxetine is antidepressant and a commonly used non-stimulant treatment for Attention deficit hyperactivity disorder (ADHD).</t>
  </si>
  <si>
    <t>C17H22ClNO</t>
  </si>
  <si>
    <t>CC1=CC=CC=C1O[C@@H](C2=CC=CC=C2)CCNC.[H]Cl</t>
  </si>
  <si>
    <t>DMSO : ≥ 100 mg/mL (342.68 mM)</t>
  </si>
  <si>
    <t>63335</t>
  </si>
  <si>
    <t>https://www.medchemexpress.com/Atomoxetine-hydrochloride.html</t>
  </si>
  <si>
    <t>HY-17038A</t>
  </si>
  <si>
    <t>Agomelatine (hydrochloride)</t>
  </si>
  <si>
    <t>S-20098 hydrochloride</t>
  </si>
  <si>
    <t>1176316-99-6</t>
  </si>
  <si>
    <t>279.76</t>
  </si>
  <si>
    <t>5-HT Receptor; Melatonin Receptor</t>
  </si>
  <si>
    <t>Agomelatine hydrochloride (S-20098 hydrochloride) is a specific agonist of MT1 and MT2 receptors with Kis of 0.1, 0.06, 0.12, and 0.27 nM for CHO-hMT1, HEK-hMT1, CHO-hMT2, and HEK-hMT2, respectively[1]. Agomelatine hydrochloride is a selective 5-HT2C receptor antagonist with pKis of 6.4 and 6.2 at native (porcine) and cloned, human 5-HT2C receptors, respectively[2].</t>
  </si>
  <si>
    <t>C15H18ClNO2</t>
  </si>
  <si>
    <t>CC(NCCC1=C2C=C(OC)C=CC2=CC=C1)=O.Cl</t>
  </si>
  <si>
    <t>DMSO : ≥ 100 mg/mL (357.45 mM)</t>
  </si>
  <si>
    <t>32072</t>
  </si>
  <si>
    <t>https://www.medchemexpress.com/agomelatine-hydrochloride.html</t>
  </si>
  <si>
    <t>HY-B0259</t>
  </si>
  <si>
    <t>Indapamide</t>
  </si>
  <si>
    <t>26807-65-8</t>
  </si>
  <si>
    <t xml:space="preserve">Indapamide is a non-thiazide sulphonamide diuretic compound, generally used in the treatment of hypertension, as well as decompensated cardiac failure.
Target: Potassium Channel
Indapamide is a thiazide-like diuretic drug marketed by Servier, generally used in the treatment of hypertension, as well as decompensated cardiac failure. The US trade name for indapamide is Lozol. It is described as a thiazide-like diuretic. From Wikipedia
Indapamide evidently induces redistribution of the cardiac output, with enhanced muscle blood flow and reduced renal perfussion, and that AVP does not seem to be involved in blood pressure regulation in mild to moderate essential hypertension under basal conditions [1]. Indapamide SR provides an effective option for initial antihypertensive monotherapy and a basis for multidrug antihypertensive strategies[2] .
</t>
  </si>
  <si>
    <t>C16H16ClN3O3S</t>
  </si>
  <si>
    <t>O=C(NN1C(C)CC2=C1C=CC=C2)C3=CC=C(Cl)C(S(=O)(N)=O)=C3</t>
  </si>
  <si>
    <t>H2O : &lt; 0.1 mg/mL (insoluble); DMSO : ≥ 100 mg/mL (273.35 mM)</t>
  </si>
  <si>
    <t>13761</t>
  </si>
  <si>
    <t>https://www.medchemexpress.com/Indapamide.html</t>
  </si>
  <si>
    <t>HY-17473</t>
  </si>
  <si>
    <t>Embelin</t>
  </si>
  <si>
    <t>Embelic acid; Emberine; NSC 91874</t>
  </si>
  <si>
    <t>550-24-3</t>
  </si>
  <si>
    <t>294.39</t>
  </si>
  <si>
    <t>Apoptosis; Autophagy; IAP; NF-κB</t>
  </si>
  <si>
    <t>Embelin (Embelic acid), a potent, nonpeptidic XIAP inhibitor (IC50=4.1 μM), inhibits cell growth, induces apoptosis, and activates caspase-9 in prostate cancer cells with high levels of XIAP. Embelin blocks NF-kappaB signaling pathway leading to suppression of NF-kappaB-regulated antiapoptotic and metastatic gene products. Embelin also induces autophagic and apoptotic cell death in human oral squamous cell carcinoma cells[1][2][3].</t>
  </si>
  <si>
    <t>C17H26O4</t>
  </si>
  <si>
    <t>O=C1C(O)=C(CCCCCCCCCCC)C(C(O)=C1)=O</t>
  </si>
  <si>
    <t>DMSO : ≥ 50 mg/mL (169.84 mM)</t>
  </si>
  <si>
    <t>10537</t>
  </si>
  <si>
    <t>https://www.medchemexpress.com/embelin.html</t>
  </si>
  <si>
    <t>HY-17369</t>
  </si>
  <si>
    <t>Tirofiban (hydrochloride monohydrate)</t>
  </si>
  <si>
    <t>150915-40-5</t>
  </si>
  <si>
    <t>495.07</t>
  </si>
  <si>
    <t>Integrin</t>
  </si>
  <si>
    <t>Tirofiban hydrochloride monohydrate is a potent non-peptide, glycoprotein IIb/IIIa (integrins alphaIIbbetaIII) antagonist
IC50 value:
Target: integrin IIb/IIIa 
Tirofiban hydrochloride monohydrate blocks platelet aggregation and thrombus formation. Tirofiban is an antithrombotic used in the treatment of unstable angina.
Tirofiban, in a concentration-dependent manner reduced platelet aggregation evoked by ADP (IC50 approximately 70 ng/ml), collagen (IC50 approximately 200 ng/ml), and thrombin (IC50 approximately 5,000 ng/ml).</t>
  </si>
  <si>
    <t>C22H39ClN2O6S</t>
  </si>
  <si>
    <t>O=S(N[C@H](C(O)=O)CC1=CC=C(OCCCCC2CCNCC2)C=C1)(CCCC)=O.[H]Cl.[H]O[H]</t>
  </si>
  <si>
    <t>DMSO : 12 mg/mL (24.24 mM; Need ultrasonic and warming); H2O : &lt; 0.1 mg/mL (insoluble)</t>
  </si>
  <si>
    <t>14688</t>
  </si>
  <si>
    <t>https://www.medchemexpress.com/Tirofiban-hydrochloride-monohydrate.html</t>
  </si>
  <si>
    <t>Cytoskeleton</t>
  </si>
  <si>
    <t>HY-B1300</t>
  </si>
  <si>
    <t>Cefonicid (sodium)</t>
  </si>
  <si>
    <t>61270-78-8</t>
  </si>
  <si>
    <t>586.53</t>
  </si>
  <si>
    <t>Cefonicid sodium is a broadspectrum cephalosporin antibiotic which inhibits the formation of the bacterial cell wall. 
Target: Antibacterial
Cefonicid sodium can inhibit the carnitine/carnitine antiport when it is added internally and externally to proteoliposomes. It is known that the molecule contains various electroactive groups that can be detected using adsorptive square-wave stripping voltammetry. In addition, the compound can be detected in solution using UV spectroscopy at 265 nm. Cefonicid sodium is effective against Escherichia coli, Klebsiella, Citrobacter, Enterobacter, indole-negative Proteus, and Providencia.</t>
  </si>
  <si>
    <t>C18H16N6Na2O8S3</t>
  </si>
  <si>
    <t>O=C(C(N12)=C(CSC3=NN=NN3CS(=O)(O[Na])=O)CS[C@]2([H])[C@H](NC([C@H](O)C4=CC=CC=C4)=O)C1=O)O[Na]</t>
  </si>
  <si>
    <t>DMSO : 100 mg/mL (170.49 mM; Need ultrasonic); H2O : 100 mg/mL (170.49 mM; Need ultrasonic)</t>
  </si>
  <si>
    <t>19173</t>
  </si>
  <si>
    <t>https://www.medchemexpress.com/Cefonicid-sodium.html</t>
  </si>
  <si>
    <t>HY-B0588</t>
  </si>
  <si>
    <t>Brinzolamide</t>
  </si>
  <si>
    <t>AL-4862</t>
  </si>
  <si>
    <t>138890-62-7</t>
  </si>
  <si>
    <t>383.51</t>
  </si>
  <si>
    <t xml:space="preserve">Brinzolamide(AL 4862) is a potent carbonic anhydrase II inhibitor with IC50 of 3.19 nM.
Target: carbonic anhydrase II
Brinzolamide (&lt; 1 mg) ophthalmic suspension lowers intraocular pressure in Dutch-belted pigmented rabbits in a dose-dependent manner with an onset within 0.5 hour and a peak response by 1-2 hours. Brinzolamide (0.6 mg) ophthalmic suspension lowers intraocular pressure in laser-treated glaucomatous cynomolgus monkeys in a dose-dependent manner with an onset within 1 hour and a peak response by 3 hours. Brinzolamide dosages of 30 mg/kg, produces a 44% reduction in intestinal charcoal meal progression, but 1 and 10 mg/kg produced 8% and 18% decreases, respectively, in male CD-1 mice. Brinzolamide of 1 mg/kg, 10 mg/kg, and 30 mg/kg prolongs barbiturate sleep time by 57%, 15%, and 35%, respectively, in male CD-1 mice [1]. Brinzolamide (&lt; 3%) produces significantly greater mean percent intraocular pressure reductions and mean intraocular pressure reductions compared with placebo in patients with primary, open-angle glaucoma or ocular hypertension. The optimal intraocular pressure-lowering concentration of brinzolamide is 1%, brinzolamide 1% is well tolerated by patients with primary open-angle glaucoma or ocular hypertension when administered twice daily [2].
</t>
  </si>
  <si>
    <t>C12H21N3O5S3</t>
  </si>
  <si>
    <t>O=S(C(S1)=CC2=C1S(N(CCCOC)C[C@@H]2NCC)(=O)=O)(N)=O</t>
  </si>
  <si>
    <t>DMSO : 100 mg/mL (260.75 mM; Need ultrasonic)</t>
  </si>
  <si>
    <t>14349</t>
  </si>
  <si>
    <t>https://www.medchemexpress.com/Brinzolamide.html</t>
  </si>
  <si>
    <t>HY-17581</t>
  </si>
  <si>
    <t>Buparvaquone</t>
  </si>
  <si>
    <t>88426-33-9</t>
  </si>
  <si>
    <t>Buparvaquone is a hydroxynaphthoquinone antiprotozoal drug related to parvaquone and atovaquone.</t>
  </si>
  <si>
    <t>O=C1C(CC2CCC(C(C)(C)C)CC2)=C(O)C(C3=C1C=CC=C3)=O</t>
  </si>
  <si>
    <t>H2O : &lt; 0.1 mg/mL (insoluble); DMF : 25 mg/mL (76.59 mM; Need ultrasonic); DMSO : 33.33 mg/mL (102.10 mM; Need ultrasonic); Ethanol : 2 mg/mL (6.13 mM; Need ultrasonic)</t>
  </si>
  <si>
    <t>13058</t>
  </si>
  <si>
    <t>https://www.medchemexpress.com/Buparvaquone.html</t>
  </si>
  <si>
    <t>HY-B0153A</t>
  </si>
  <si>
    <t>Ticlopidine (hydrochloride)</t>
  </si>
  <si>
    <t>53885-35-1</t>
  </si>
  <si>
    <t>300.25</t>
  </si>
  <si>
    <t>Ticlopidine hydrochloride is an adenosine diphosphate (ADP) receptor inhibitor against platelet aggregation with IC50 of ~2 μM.
Target: Adenosine diphosphate (ADP)
Ticlopidine (trade name Ticlid) is an antiplatelet drug in the thienopyridine family. Ticlopidine hydrochloride inhibits platelet aggregation with IC50 of ~2 μM in men. Like clopidogrel, it is an adenosine diphosphate (ADP) receptor inhibitor. It is used in patients in whom aspirin is not tolerated, or in whom dual antiplatelet therapy is desirable. Because it has been reported to increase the risk of thrombotic thrombocytopenic purpura (TTP) and neutropenia, its use has largely been supplanted by the newer drug, clopidogrel, which is felt to have a much lower hematologic risk. Its niche role as an alternative in those patients who do not tolerate Clopidogrel has now been superdeded by Ticagrelor and Prasugrel. The usual dose is 250 mg twice daily by the oral route.
Ticlopidine hydrochloride, when orally administered to rats, results in activation of basal and prostaglandin E1 (PGE1)-stimulated adenylate cylase activity through increase in affinity of the cyclase in platelet membrane to PGE1, although it failed to affect adenosine- or sodium fluoride-stimulated activity of the enzyme.</t>
  </si>
  <si>
    <t>C14H15Cl2NS</t>
  </si>
  <si>
    <t>ClC1=CC=CC=C1CN2CCC3=C(C=CS3)C2.Cl</t>
  </si>
  <si>
    <t>DMSO : 50 mg/mL (166.53 mM; Need ultrasonic); H2O : 50 mg/mL (166.53 mM; Need ultrasonic)</t>
  </si>
  <si>
    <t>29609</t>
  </si>
  <si>
    <t>https://www.medchemexpress.com/Ticlopidine-hydrochloride.html</t>
  </si>
  <si>
    <t>HY-107798</t>
  </si>
  <si>
    <t>Potassium guaiacolsulfonate (hemihydrate)</t>
  </si>
  <si>
    <t>78247-49-1</t>
  </si>
  <si>
    <t>251.31</t>
  </si>
  <si>
    <t>Potassium guaiacolsulfonate hemihydrate is an orally active expectorant used for acute respiratory tract infections. Potassium guaiacolsulfonate hemihydrate helps loosen mucus and used for a cough caused by the common cold, infections or allergies in combination with other drugs[1][2].</t>
  </si>
  <si>
    <t>C7H8O5S.1/2H2O.K</t>
  </si>
  <si>
    <t>COC1=CC(S(=O)(O[K])=O)=CC=C1O.COC2=C(C=CC=C2O)S(=O)(O[K])=O.[H]O[H]</t>
  </si>
  <si>
    <t>H2O : 62.5 mg/mL (248.70 mM; Need ultrasonic)</t>
  </si>
  <si>
    <t>64676</t>
  </si>
  <si>
    <t>https://www.medchemexpress.com/potassium-guaiacolsulfonate-hemihydrate.html</t>
  </si>
  <si>
    <t>HY-17405</t>
  </si>
  <si>
    <t>Alarelin (Acetate)</t>
  </si>
  <si>
    <t>Alarelin</t>
  </si>
  <si>
    <t>79561-22-1</t>
  </si>
  <si>
    <t>1287.42</t>
  </si>
  <si>
    <t>Alarelin acetate is a synthetic GnRH agonist.</t>
  </si>
  <si>
    <t>C60H86N16O16</t>
  </si>
  <si>
    <t>O=C(N[C@@H](CO)C(N[C@@H](CC1=CC=C(O)C=C1)C(N[C@H](C)C(N[C@@H](CC(C)C)C(N[C@@H](CCCNC(N)=N)C(N2CCC[C@H]2C(NCC)=O)=O)=O)=O)=O)=O)[C@@H](NC([C@@H](NC([C@@H](N3)CCC3=O)=O)CC4=CN=CN4)=O)CC5=CNC6=CC=CC=C65.CC(O)=O.CC(O)=O</t>
  </si>
  <si>
    <t>DMSO : 100 mg/mL (77.67 mM; Need ultrasonic); H2O : 100 mg/mL (77.67 mM; Need ultrasonic)</t>
  </si>
  <si>
    <t>26701</t>
  </si>
  <si>
    <t>https://www.medchemexpress.com/Alarelin-Acetate.html</t>
  </si>
  <si>
    <t>HY-17455</t>
  </si>
  <si>
    <t>Pramiracetam</t>
  </si>
  <si>
    <t>68497-62-1</t>
  </si>
  <si>
    <t>269.38</t>
  </si>
  <si>
    <t xml:space="preserve">Pramiracetam is a nootropic drug derived from piracetam, and is more potent. Pramiracetam reportedly improved cognitive deficits associated with traumatic brain injuries. 
IC50 Value: 
Target: 
in vitro: Pramiracetam sulfate did not exhibit any affinity in vitro for dopaminergic , GABAergic, serotoninergic, adrenergic, muscarinic, adenosine (IC50 &gt; 10 uM), and benzodiazepine receptors (IC50 &gt; 1 uM) binding sites [1].
in vivo: In a double-blind, randomized design, two groups of six subjects each received alternating placebo and single 400, 800, 1,200, and 1,600 mg oral doses of pramiracetam after an overnight fast. Mean (+/- SD) peak plasma concentrations of the four dose groups (2.71 +/- 0.54, 5.40 +/- 1.34, 6.13 +/- 0.71, 8.98 +/- 0.71 micrograms/mL) were attained between two to three hours following drug administration [2].  Two doses of pramiracetam (7.5 mg/kg and 15 mg/kg) were administered daily prior to testing for 7 weeks in a 16-arm radial maze in which nine arms were baited with food [3].
</t>
  </si>
  <si>
    <t>C14H27N3O2</t>
  </si>
  <si>
    <t>O=C(NCCN(C(C)C)C(C)C)CN1C(CCC1)=O</t>
  </si>
  <si>
    <t>DMSO : ≥ 100 mg/mL (371.22 mM)</t>
  </si>
  <si>
    <t>11051</t>
  </si>
  <si>
    <t>https://www.medchemexpress.com/pramiracetam.html</t>
  </si>
  <si>
    <t>HY-17440</t>
  </si>
  <si>
    <t>Rocuronium (Bromide)</t>
  </si>
  <si>
    <t>ORG 9426 (Bromide)</t>
  </si>
  <si>
    <t>119302-91-9</t>
  </si>
  <si>
    <t>609.68</t>
  </si>
  <si>
    <t>Rocuronium Bromide (ORG 9426 Bromide) is an aminosteroid non-depolarizing neuromuscular blocker or muscle relaxant used in modern anaesthesia, to facilitate endotracheal intubation and to provide skeletal musclerelaxation during surgery or mechanical ventilation.</t>
  </si>
  <si>
    <t>C32H53BrN2O4</t>
  </si>
  <si>
    <t>C[C@@]12[C@](C[C@H]([N+]3(CC=C)CCCC3)[C@@H]2OC(C)=O)([H])[C@]([C@]4([H])CC1)([H])CC[C@@]([C@]4(C)C5)([H])C[C@H](O)[C@H]5N6CCOCC6.[Br-]</t>
  </si>
  <si>
    <t>DMSO : 100 mg/mL (164.02 mM; Need ultrasonic); H2O : 100 mg/mL (164.02 mM; Need ultrasonic)</t>
  </si>
  <si>
    <t>31019</t>
  </si>
  <si>
    <t>https://www.medchemexpress.com/rocuronium-bromide.html</t>
  </si>
  <si>
    <t>HY-116790A</t>
  </si>
  <si>
    <t>(+)-Penbutolol</t>
  </si>
  <si>
    <t>(R)-Penbutolol; (+)-Isopenbutolol</t>
  </si>
  <si>
    <t>38363-41-6</t>
  </si>
  <si>
    <t>291.43</t>
  </si>
  <si>
    <t>(+)-Penbutolol is a β-adrenoceptor antagonist, with an IC50 of 0.74 μM[1]. (+)-Penbutolol is an optical isomer of l-penbutolol with Na+ channel-blocking action[2].</t>
  </si>
  <si>
    <t>C18H29NO2</t>
  </si>
  <si>
    <t>O[C@@H](COC1=C(C=CC=C1)C2CCCC2)CNC(C)(C)C</t>
  </si>
  <si>
    <t>36495</t>
  </si>
  <si>
    <t>https://www.medchemexpress.com/__addition__-Penbutolol.html</t>
  </si>
  <si>
    <t>HY-114703</t>
  </si>
  <si>
    <t>Eslicarbazepine</t>
  </si>
  <si>
    <t>BIA 2-194</t>
  </si>
  <si>
    <t>104746-04-5</t>
  </si>
  <si>
    <t>Eslicarbazepine is an oral anticonvulsant indicated for the adjunctive treatment of partial seizures.</t>
  </si>
  <si>
    <t>O=C(N)N1C2=CC=CC=C2C[C@@H](C3=CC=CC=C31)O</t>
  </si>
  <si>
    <t>DMSO : 250 mg/mL (983.17 mM; Need ultrasonic)</t>
  </si>
  <si>
    <t>58016</t>
  </si>
  <si>
    <t>https://www.medchemexpress.com/Eslicarbazepine.html</t>
  </si>
  <si>
    <t>HY-12640</t>
  </si>
  <si>
    <t>Pyrantel (pamoate)</t>
  </si>
  <si>
    <t>Pyrantel embonate</t>
  </si>
  <si>
    <t>22204-24-6</t>
  </si>
  <si>
    <t>594.68</t>
  </si>
  <si>
    <t>Pyrantel pamoate (Pyrantel embonate), a tetrahydropyrimidine anthelmintic, and is a nicotinic acetylcholine receptor (nAChR) agonist. Pyrantel pamoate can elicit spastic muscle paralysis in parasitic worms. Pyrantel pamoate can be used for the research of astrointestinal nematodes infections[1][2][3].</t>
  </si>
  <si>
    <t>C34H30N2O6S</t>
  </si>
  <si>
    <t>O=C(C1=C(O)C(CC2=C3C=CC=CC3=CC(C(O)=O)=C2O)=C4C=CC=CC4=C1)O.CN5CCCN=C5/C=C/C6=CC=CS6</t>
  </si>
  <si>
    <t>DMSO : 50 mg/mL (84.08 mM; Need ultrasonic)</t>
  </si>
  <si>
    <t>15053</t>
  </si>
  <si>
    <t>https://www.medchemexpress.com/Pyrantel-pamoate.html</t>
  </si>
  <si>
    <t>HY-10122</t>
  </si>
  <si>
    <t>Silodosin</t>
  </si>
  <si>
    <t>KAD 3213; KMD 3213</t>
  </si>
  <si>
    <t>160970-54-7</t>
  </si>
  <si>
    <t>495.53</t>
  </si>
  <si>
    <t>Silodosin (KAD 3213; KMD 3213) is a potent, selective and orally active α1A-adrenergic receptor  (α1A-AR) blocker. Silodosin exhibits high affinity for α1A-AR (Ki=0.036 nM), over 162-fold and 50-fold than for α1B-AR and α1D-AR with Ki values of 21 nM and 2.0 nM, respectively. Silodosin is an  effective and well-tolerated agent, it can be used for the investigation of LUTS/BPH[1][3].</t>
  </si>
  <si>
    <t>C25H32F3N3O4</t>
  </si>
  <si>
    <t>O=C(N)C1=CC(C[C@@H](C)NCCOC2=CC=CC=C2OCC(F)(F)F)=CC3=C1N(CC3)CCCO</t>
  </si>
  <si>
    <t>DMSO : ≥ 50 mg/mL (100.90 mM)</t>
  </si>
  <si>
    <t>04097</t>
  </si>
  <si>
    <t>https://www.medchemexpress.com/Silodosin.html</t>
  </si>
  <si>
    <t>HY-13859</t>
  </si>
  <si>
    <t>Clevudine</t>
  </si>
  <si>
    <t>L-FMAU</t>
  </si>
  <si>
    <t>163252-36-6</t>
  </si>
  <si>
    <t>260.22</t>
  </si>
  <si>
    <t>DNA/RNA Synthesis; HBV</t>
  </si>
  <si>
    <t>Clevudine (L-FMAU), a nucleoside analog of the unnatural L-configuration, has potent anti-HBV activity with long half-life, low toxicity. Clevudine is a non-competitive inhibitor that is not incorporated into the viral DNA but rather binds to the polymerase[1][2].</t>
  </si>
  <si>
    <t>C10H13FN2O5</t>
  </si>
  <si>
    <t>O=C(C(C)=CN1[C@H]2O[C@@H](CO)[C@H](O)[C@H]2F)NC1=O</t>
  </si>
  <si>
    <t>DMSO : 100 mg/mL (384.29 mM; Need ultrasonic)</t>
  </si>
  <si>
    <t>13746</t>
  </si>
  <si>
    <t>https://www.medchemexpress.com/Clevudine.html</t>
  </si>
  <si>
    <t>HY-13078</t>
  </si>
  <si>
    <t>Cobimetinib (racemate)</t>
  </si>
  <si>
    <t>GDC-0973 (racemate); XL518 (racemate)</t>
  </si>
  <si>
    <t>934662-91-6</t>
  </si>
  <si>
    <t>531.31</t>
  </si>
  <si>
    <t>MEK</t>
  </si>
  <si>
    <t>Cobimetinib racemate (GDC-0973 racemate; XL518 racemate) is the racemate of Cobimetinib. Cobimetinib is a potent and selective MEK inhibitor.</t>
  </si>
  <si>
    <t>C21H21F3IN3O2</t>
  </si>
  <si>
    <t>O=C(C1=CC=C(F)C(F)=C1NC2=CC=C(I)C=C2F)N3CC(C4NCCCC4)(O)C3</t>
  </si>
  <si>
    <t>DMSO : ≥ 40 mg/mL (75.29 mM)</t>
  </si>
  <si>
    <t>13725</t>
  </si>
  <si>
    <t>https://www.medchemexpress.com/Cobimetinib-racemate.html</t>
  </si>
  <si>
    <t>HY-16216</t>
  </si>
  <si>
    <t>Gabapentin enacarbil</t>
  </si>
  <si>
    <t>XP-13512</t>
  </si>
  <si>
    <t>478296-72-9</t>
  </si>
  <si>
    <t>329.39</t>
  </si>
  <si>
    <t xml:space="preserve">Gabapentin enacarbil (XP-13512) is a prodrug for the anticonvulsant and analgesic drug gabapentin.
IC50 Value:  
Target: Calcium Channel
Gabapentin enacarbil is an actively transported prodrug of gabapentin that provides sustained dose-proportional exposure to gabapentin and predictable bioavailability.
in vitro: The prodrug (XP-13512) demonstrated active apical to basolateral transport across Caco-2 cell monolayers and pH-dependent passive permeability across artificial membranes. XP13512 inhibited uptake of (14)C-lactate by human embryonic kidney cells expressing monocarboxylate transporter type-1, and direct uptake of prodrug by these cells was confirmed using liquid chromatography-tandem mass spectrometry. XP13512 inhibited uptake of (3)H-biotin into Chinese hamster ovary cells overexpressing human sodium-dependent multivitamin transporter (SMVT) [1].
in vivo:  In 4 studies of healthy volunteers (136 subjects total), the pharmacokinetics of XP13512 immediate- and extended-release formulations were compared with those of oral gabapentin. XP13512 immediate-release (up to 2800 mg single dose and 2100 mg twice daily) was well absorbed (&gt;68%, based on urinary recovery of gabapentin), converted rapidly to gabapentin, and provided dose-proportional exposure, whereas absorption of oral gabapentin declined with increasing doses to &lt;27% at 1200 mg. Compared with 600 mg gabapentin, an equimolar XP13512 extended-release dose provided extended gabapentin exposure (time to maximum concentration, 8.4 vs 2.7 hours) and superior bioavailability (74.5% vs 36.6%) [2].
Toxicity: Gabapentin's most common side effects in adult patients include dizziness, fatigue, weight gain, drowsiness, and peripheral edema (swelling of extremities).
</t>
  </si>
  <si>
    <t>C16H27NO6</t>
  </si>
  <si>
    <t>O=C(O)CC1(CNC(OC(OC(C(C)C)=O)C)=O)CCCCC1</t>
  </si>
  <si>
    <t>H2O : &lt; 0.1 mg/mL (insoluble); DMSO : ≥ 100 mg/mL (303.59 mM); Ethanol : 100 mg/mL (303.59 mM; Need ultrasonic)</t>
  </si>
  <si>
    <t>32224</t>
  </si>
  <si>
    <t>https://www.medchemexpress.com/Gabapentin-enacarbil.html</t>
  </si>
  <si>
    <t>HY-16276</t>
  </si>
  <si>
    <t>Osilodrostat</t>
  </si>
  <si>
    <t>LCI699</t>
  </si>
  <si>
    <t>928134-65-0</t>
  </si>
  <si>
    <t>227.24</t>
  </si>
  <si>
    <t>Osilodrostat (LCI699) is a potent inhibitor of human 11β-hydroxylase and aldosterone synthase with IC50 values of 2.5 and 0.7 nM, respectively.</t>
  </si>
  <si>
    <t>C13H10FN3</t>
  </si>
  <si>
    <t>N#CC1=CC=C([C@H]2CCC3=CN=CN32)C(F)=C1</t>
  </si>
  <si>
    <t>DMSO : ≥ 83.3 mg/mL (366.57 mM); Ethanol : 100 mg/mL (440.06 mM; Need ultrasonic)</t>
  </si>
  <si>
    <t>24980</t>
  </si>
  <si>
    <t>https://www.medchemexpress.com/Osilodrostat.html</t>
  </si>
  <si>
    <t>HY-16289</t>
  </si>
  <si>
    <t>Lodoxamide (tromethamine)</t>
  </si>
  <si>
    <t>U-42585E</t>
  </si>
  <si>
    <t>63610-09-3</t>
  </si>
  <si>
    <t>553.90</t>
  </si>
  <si>
    <t>Lodoxamide tromethamine (U-42585E) is a medication for the treatment of prophylaxis of mast cell-mediated allergic disease.</t>
  </si>
  <si>
    <t>C19H28ClN5O12</t>
  </si>
  <si>
    <t>N#CC1=CC(NC(C(O)=O)=O)=C(Cl)C(NC(C(O)=O)=O)=C1.OCC(CO)(N)CO.OCC(CO)(N)CO</t>
  </si>
  <si>
    <t>DMSO : 20 mg/mL (36.11 mM; Need ultrasonic and warming)</t>
  </si>
  <si>
    <t>45427</t>
  </si>
  <si>
    <t>https://www.medchemexpress.com/Lodoxamide_tromethamine.html</t>
  </si>
  <si>
    <t>HY-17410</t>
  </si>
  <si>
    <t>Iloperidone</t>
  </si>
  <si>
    <t>HP 873</t>
  </si>
  <si>
    <t>133454-47-4</t>
  </si>
  <si>
    <t>426.48</t>
  </si>
  <si>
    <t>Iloperidone (HP 873) is a D2/5-HT2 receptor antagonist. Iloperidone is an atypical antipsychotic for the schizophrenia symptoms[1][2].</t>
  </si>
  <si>
    <t>C24H27FN2O4</t>
  </si>
  <si>
    <t>CC(C1=CC=C(OCCCN2CCC(C3=NOC4=C3C=CC(F)=C4)CC2)C(OC)=C1)=O</t>
  </si>
  <si>
    <t>DMSO : 50 mg/mL (117.24 mM; Need ultrasonic)</t>
  </si>
  <si>
    <t>11795</t>
  </si>
  <si>
    <t>https://www.medchemexpress.com/iloperidone.html</t>
  </si>
  <si>
    <t>HY-17042A</t>
  </si>
  <si>
    <t>Cetirizine (dihydrochloride)</t>
  </si>
  <si>
    <t>P071</t>
  </si>
  <si>
    <t>83881-52-1</t>
  </si>
  <si>
    <t>Cetirizine dihydrochloride, a second-generation antihistamine and the carboxylated metabolite of hydroxyzine, is a specific, orally active and long-acting histamine H1-receptor antagonist. Cetirizine dihydrochloride marks antiallergic properties and inhibits eosinophil chemotaxis during the allergic response[1][2][3].</t>
  </si>
  <si>
    <t>O=C(O)COCCN1CCN(C(C2=CC=C(Cl)C=C2)C3=CC=CC=C3)CC1.Cl.Cl</t>
  </si>
  <si>
    <t>DMSO : 100 mg/mL (216.54 mM; Need ultrasonic); H2O : 100 mg/mL (216.54 mM; Need ultrasonic)</t>
  </si>
  <si>
    <t>14746</t>
  </si>
  <si>
    <t>https://www.medchemexpress.com/cetirizine-dihydrochloride.html</t>
  </si>
  <si>
    <t>HY-17470</t>
  </si>
  <si>
    <t>Mizoribine</t>
  </si>
  <si>
    <t>NSC 289637; HE 69</t>
  </si>
  <si>
    <t>50924-49-7</t>
  </si>
  <si>
    <t>259.22</t>
  </si>
  <si>
    <t>HCV; SARS-CoV</t>
  </si>
  <si>
    <t>Mizoribine (NSC 289637), an imidazole nucleoside, inhibits HCV RNA replication with IC50 of approximately 100 μM for anti-HCV activity. Immunosuppressant[1]. Mizoribine, an IMPDH inhibitor, inhibits replication of SARS-CoV with IC50s of 3.5 μg/mL and 16 μg/mL for SARS-CoV Frankfurt-1 and SARS-CoV HKU39849, respectively[2].</t>
  </si>
  <si>
    <t>C9H13N3O6</t>
  </si>
  <si>
    <t>O[C@@H]1[C@@H](CO)O[C@@H](N2C(O)=C(C(N)=O)N=C2)[C@@H]1O</t>
  </si>
  <si>
    <t>DMSO : ≥ 35 mg/mL (135.02 mM)</t>
  </si>
  <si>
    <t>15451</t>
  </si>
  <si>
    <t>https://www.medchemexpress.com/Mizoribine.html</t>
  </si>
  <si>
    <t>HY-B0499A</t>
  </si>
  <si>
    <t>Otilonium (bromide)</t>
  </si>
  <si>
    <t>Octylonium bromide; SP63</t>
  </si>
  <si>
    <t>26095-59-0</t>
  </si>
  <si>
    <t>563.57</t>
  </si>
  <si>
    <t>Octylonium bromide (SP63) is an antimuscarinic used as a spasmolytic agent.
Target: mAChR
Octylonium bromide (SP63) inhibited the generation of ACh-induced calcium signals in a dose dependent manner (IC50=880 nM) [1]. 
Octylonium bromide (SP63), a clinically useful spasmolytic, behaves as a potent blocker of neuronal nicotinic acetylcholine receptors (AChR). Whole-cell Ba2+ currents (IBa) through Ca2+ channels of voltage-clamped chromaffin cells were blocked by otilonium with an IC50 of 6.4 microM. 
Octylonium bromide (SP63) inhibited the secretory responses induced by 10 s pulses of 50 microM DMPP with an IC50 of 7.4 nM [2]. 
Octylonium bromide (SP63) may represent an effective treatment for irritable bowel syndrome because it reduces its predominant symptom (abdominal pain/ discomfort) more than placebo does [3]. 
Octylonium bromide (SP63) is a spasmolytic agent that blocks L-Type Calcium channels in human colonic smooth muscle. 
Octylonium bromide (SP63) is safe, well tolerated and superior to placebo in reducing the frequency of abdominal pain, severity of abdominal bloating and protecting from symptom relapse in IBS. These results further confirm that patients with IBS can improve during and following treatment with otilonium bromide [4].</t>
  </si>
  <si>
    <t>C29H43BrN2O4</t>
  </si>
  <si>
    <t>O=C(OCC[N+](CC)(CC)C)C1=CC=C(NC(C2=CC=CC=C2OCCCCCCCC)=O)C=C1.[Br-]</t>
  </si>
  <si>
    <t>DMSO : 50 mg/mL (88.72 mM; Need ultrasonic); H2O : ≥ 100 mg/mL (177.44 mM)</t>
  </si>
  <si>
    <t>15960</t>
  </si>
  <si>
    <t>https://www.medchemexpress.com/Otilonium-bromide.html</t>
  </si>
  <si>
    <t>HY-17484</t>
  </si>
  <si>
    <t>Ampiroxicam</t>
  </si>
  <si>
    <t>CP 65703</t>
  </si>
  <si>
    <t>99464-64-9</t>
  </si>
  <si>
    <t>447.46</t>
  </si>
  <si>
    <t xml:space="preserve">Ampiroxicam(CP65703) is a nonselective cyclooxygenase inhibitor uesd as anti-inflammatory drug.
Target: COX
Ampiroxicam is a non-steroidal anti-inflammatory drug. It is a prodrug of piroxicam. Ampiroxicam inhibits the stretching response in mice induced by phenylbenzoquinone (PBQ) with maximum protective effect (MPE) of 2 mg/kg. Ampiroxicam inhibits swelling in a dose-responsive manner in the rat foot edema (RFE) assay with ED50 of 28 mg/kg at single oral dose and 7.8 mg/kg at 5 daily oral dose. Ampiroxicam blocks primary and secondary lesion development in rat adjuvant arthritis with ED50 of 2.2 mg/kg and 0.5 mg/kg, respectively. Ampiroxicam (3.2 mg/kg) leads to a plasma concentration of 12 μg/mL at a Tmax of 2 hours for piroxicam derived from ampiroxicam in rats [1]. Ultraviolet-A (UVA)-irradiated 1% Ampiroxicam sensitized in guinea pigs shows positive reaction in the patch testing to UVA-irradiated 1% Ampiroxicam and 1% thiosalicylate (TOS). Concentration of Ampiroxicam is easily reduced by the increase in UVA irradiation doses, as compared with that of piroxicam [2].
</t>
  </si>
  <si>
    <t>C20H21N3O7S</t>
  </si>
  <si>
    <t>O=C(OC(OC(C1=CC=CC=C12)=C(C(NC3=NC=CC=C3)=O)N(C)S2(=O)=O)C)OCC</t>
  </si>
  <si>
    <t>DMSO : 50 mg/mL (111.74 mM; Need ultrasonic)</t>
  </si>
  <si>
    <t>15385</t>
  </si>
  <si>
    <t>https://www.medchemexpress.com/Ampiroxicam.html</t>
  </si>
  <si>
    <t>HY-17400</t>
  </si>
  <si>
    <t>Tegafur</t>
  </si>
  <si>
    <t>FT 207; NSC 148958</t>
  </si>
  <si>
    <t>17902-23-7</t>
  </si>
  <si>
    <t>200.17</t>
  </si>
  <si>
    <t>Tegafur (FT 207; NSC 148958) is a chemotherapeutic 5-FU prodrug used in the treatment of cancers; is a component of tegafur-uracil.</t>
  </si>
  <si>
    <t>C8H9FN2O3</t>
  </si>
  <si>
    <t>O=C1NC(C(F)=CN1C2OCCC2)=O</t>
  </si>
  <si>
    <t>DMSO : ≥ 48 mg/mL (239.80 mM)</t>
  </si>
  <si>
    <t>16165</t>
  </si>
  <si>
    <t>https://www.medchemexpress.com/Tegafur.html</t>
  </si>
  <si>
    <t>HY-17391</t>
  </si>
  <si>
    <t>Pamabrom</t>
  </si>
  <si>
    <t>606-04-2</t>
  </si>
  <si>
    <t>348.20</t>
  </si>
  <si>
    <t>Pamabron is a common over-the-counter diuretic used for relief of menstrual-associated symptoms. The active diuretic ingredient in pamabrom is 8-bromotheophylline. Pamabrom is available in combination with acetaminophen (paracetamol) for various conditions such as back pain and menstrual relief. The acetaminophen helps reduce menstrual pains and the pamabrom reduces associated bloating.</t>
  </si>
  <si>
    <t>C11H18BrN5O3</t>
  </si>
  <si>
    <t>O=C(N1C)N(C)C2=C(N=C(Br)N2)C1=O.CC(C)(N)CO</t>
  </si>
  <si>
    <t>DMSO : 150 mg/mL (430.79 mM; Need ultrasonic)</t>
  </si>
  <si>
    <t>35608</t>
  </si>
  <si>
    <t>https://www.medchemexpress.com/pamabrom.html</t>
  </si>
  <si>
    <t>HY-B0282</t>
  </si>
  <si>
    <t>Acetylcholine (chloride)</t>
  </si>
  <si>
    <t>ACh (chloride)</t>
  </si>
  <si>
    <t>60-31-1</t>
  </si>
  <si>
    <t>181.66</t>
  </si>
  <si>
    <t>Autophagy; Calcium Channel; Endogenous Metabolite</t>
  </si>
  <si>
    <t>Acetylcholine chloride (ACh chloride) is a common neurotransmitter found in the central and peripheral nerve system.</t>
  </si>
  <si>
    <t>C7H16ClNO2</t>
  </si>
  <si>
    <t>O=C(OCC[N+](C)(C)C)C.[Cl-]</t>
  </si>
  <si>
    <t>H2O : 500 mg/mL (2752.39 mM; Need ultrasonic); DMSO : ≥ 30 mg/mL (165.14 mM)</t>
  </si>
  <si>
    <t>40386</t>
  </si>
  <si>
    <t>https://www.medchemexpress.com/Acetylcholine-chloride.html</t>
  </si>
  <si>
    <t>Autophagy; Membrane Transporter/Ion Channel; Metabolic Enzyme/Protease; Neuronal Signaling</t>
  </si>
  <si>
    <t>HY-B0322</t>
  </si>
  <si>
    <t>Sulfamethoxazole</t>
  </si>
  <si>
    <t>Ro 4-2130</t>
  </si>
  <si>
    <t>723-46-6</t>
  </si>
  <si>
    <t>253.28</t>
  </si>
  <si>
    <t>Sulfamethoxazole (Ro 4-2130) is a sulfonamide bacteriostatic antibiotic, used for bacterial infections. Sulfonamides is a competitive antagonists of para-aminobenzoic acid (PABA)[1].</t>
  </si>
  <si>
    <t>C10H11N3O3S</t>
  </si>
  <si>
    <t>O=S(C1=CC=C(N)C=C1)(NC2=NOC(C)=C2)=O</t>
  </si>
  <si>
    <t>H2O : &lt; 0.1 mg/mL (insoluble); DMSO : ≥ 100 mg/mL (394.82 mM)</t>
  </si>
  <si>
    <t>16197</t>
  </si>
  <si>
    <t>https://www.medchemexpress.com/Sulfamethoxazole.html</t>
  </si>
  <si>
    <t>HY-17355</t>
  </si>
  <si>
    <t>Pramipexole (dihydrochloride)</t>
  </si>
  <si>
    <t>104632-25-9</t>
  </si>
  <si>
    <t>Pramipexole dihydrochloride is a selective dopamine D2-type receptor agonist, with Kis of 2.2 nM, 3.9 nM, 0.5 nM and 1.3 nM for D2-type receptor, D2, D3 and D4 receptors, respectively. Pramipexole dihydrochloride can be used for the research of Parkinson's disease (PD) and restless legs syndrome (RLS). Pramipexole dihydrochloride can cross the blood-brain barrier (BBB)[1][2][3].</t>
  </si>
  <si>
    <t>NC(S1)=NC2=C1C[C@@H](NCCC)CC2.[H]Cl.[H]Cl</t>
  </si>
  <si>
    <t>H2O : ≥ 50 mg/mL (175.90 mM)</t>
  </si>
  <si>
    <t>11904</t>
  </si>
  <si>
    <t>https://www.medchemexpress.com/pramipexole-dihydrochloride.html</t>
  </si>
  <si>
    <t>HY-17492</t>
  </si>
  <si>
    <t>Zafirlukast</t>
  </si>
  <si>
    <t>ICI 204219</t>
  </si>
  <si>
    <t>107753-78-6</t>
  </si>
  <si>
    <t>575.68</t>
  </si>
  <si>
    <t>Leukotriene Receptor</t>
  </si>
  <si>
    <t>Zafirlukast is a potent orally active leukotriene D4 (LTD4) receptor antagonist.</t>
  </si>
  <si>
    <t>C31H33N3O6S</t>
  </si>
  <si>
    <t>O=C(OC1CCCC1)NC2=CC3=C(N(C)C=C3CC4=CC=C(C(NS(=O)(C5=CC=CC=C5C)=O)=O)C=C4OC)C=C2</t>
  </si>
  <si>
    <t>DMSO : 100 mg/mL (173.71 mM; Need ultrasonic)</t>
  </si>
  <si>
    <t>25341</t>
  </si>
  <si>
    <t>https://www.medchemexpress.com/Zafirlukast.html</t>
  </si>
  <si>
    <t>HY-107794</t>
  </si>
  <si>
    <t>Clodronate (disodium tetrahydrate)</t>
  </si>
  <si>
    <t>Disodium clodronate tetrahydrate</t>
  </si>
  <si>
    <t>88416-50-6</t>
  </si>
  <si>
    <t>362.93</t>
  </si>
  <si>
    <t>Clodronate disodium tetrahydrate (Disodium clodronate tetrahydrate) is first-generation bisphosphonate, with anti-osteoporotic, anti-inflammatory and analgesic effects. Clodronate disodium tetrahydrate is a selective, potent, reversible and Cl- competitive vesicular nucleotide transporter (VNUT) inhibitor, with an IC50 of 15.6 nM. Clodronate disodium tetrahydrate inhibits vesicular ATP release from neurons and reduces chronic neuropathic and inflammatory pain[1][2].</t>
  </si>
  <si>
    <t>CH12Cl2Na2O10P2</t>
  </si>
  <si>
    <t>O=P(C(Cl)(Cl)P(O)(O[Na])=O)(O)O[Na].O.[4]</t>
  </si>
  <si>
    <t>H2O : 125 mg/mL (344.42 mM; Need ultrasonic)</t>
  </si>
  <si>
    <t>64034</t>
  </si>
  <si>
    <t>https://www.medchemexpress.com/clodronate-disodium-tetrahydrate.html</t>
  </si>
  <si>
    <t>HY-18690</t>
  </si>
  <si>
    <t>Enasidenib</t>
  </si>
  <si>
    <t>AG-221</t>
  </si>
  <si>
    <t>1446502-11-9</t>
  </si>
  <si>
    <t>473.38</t>
  </si>
  <si>
    <t>Isocitrate Dehydrogenase (IDH)</t>
  </si>
  <si>
    <t>Enasidenib is an oral, potent, reversible, selective inhibitor of the IDH2 mutant enzymes, with IC50s of 100 and 400 nM against IDH2R140Q and IDH2R172K, respectively.</t>
  </si>
  <si>
    <t>C19H17F6N7O</t>
  </si>
  <si>
    <t>CC(O)(C)CNC1=NC(C2=NC(C(F)(F)F)=CC=C2)=NC(NC3=CC(C(F)(F)F)=NC=C3)=N1</t>
  </si>
  <si>
    <t>DMSO : ≥ 83.33 mg/mL (176.03 mM); H2O : &lt; 0.1 mg/mL (insoluble)</t>
  </si>
  <si>
    <t>18195</t>
  </si>
  <si>
    <t>https://www.medchemexpress.com/Enasidenib.html</t>
  </si>
  <si>
    <t>HY-B0448</t>
  </si>
  <si>
    <t>Phenytoin</t>
  </si>
  <si>
    <t>5,5-Diphenylhydantoin</t>
  </si>
  <si>
    <t>57-41-0</t>
  </si>
  <si>
    <t>252.27</t>
  </si>
  <si>
    <t>Phenytoin (5,5-Diphenylhydantoin) is a potent Voltage-gated Na+ channels (VGSCs) blocker. Phenytoin has antiepileptic activity and reduces breast tumour growth and metastasis in mice[1][2].</t>
  </si>
  <si>
    <t>C15H12N2O2</t>
  </si>
  <si>
    <t>O=C1NC(C(C2=CC=CC=C2)(C3=CC=CC=C3)N1)=O</t>
  </si>
  <si>
    <t>DMSO : 100 mg/mL (396.40 mM; Need ultrasonic)</t>
  </si>
  <si>
    <t>17029</t>
  </si>
  <si>
    <t>https://www.medchemexpress.com/phenytoin.html</t>
  </si>
  <si>
    <t>HY-B2060A</t>
  </si>
  <si>
    <t>Tiamulin (fumarate)</t>
  </si>
  <si>
    <t>Thiamutilin (fumarate)</t>
  </si>
  <si>
    <t>55297-96-6</t>
  </si>
  <si>
    <t>609.81</t>
  </si>
  <si>
    <t>Tiamulin fumarate (Thiamutilin fumarate) is a diterpenic compound that widely used in swine for the control of infectious diseases, including swine dysentery and enzootic pneumonia.</t>
  </si>
  <si>
    <t>C32H51NO8S</t>
  </si>
  <si>
    <t>O=C(O[C@H]1[C@]([C@H](C)CC2)(C)[C@@](C(CC3)=O)([H])[C@]32[C@@H](C)[C@H](O)[C@](C)(C=C)C1)CSCCN(CC)CC.O=C(O)/C=C/C(O)=O</t>
  </si>
  <si>
    <t>DMSO : ≥ 100 mg/mL (163.99 mM)</t>
  </si>
  <si>
    <t>18866</t>
  </si>
  <si>
    <t>https://www.medchemexpress.com/Tiamulin-fumarate.html</t>
  </si>
  <si>
    <t>HY-50895</t>
  </si>
  <si>
    <t>Gefitinib</t>
  </si>
  <si>
    <t>ZD1839</t>
  </si>
  <si>
    <t>184475-35-2</t>
  </si>
  <si>
    <t>446.90</t>
  </si>
  <si>
    <t>Gefitinib (ZD1839) is a potent, selective and orally active EGFR tyrosine kinase inhibitor with an IC50 of 33 nM. Gefitinib selectively inhibits EGF-stimulated tumor cell growth (IC50 of 54 nM) and that blocks EGF-stimulated EGFR autophosphorylation in tumor cells. Gefitinib also induces autophagy. Gefitinib has antitumour activity[1][2].</t>
  </si>
  <si>
    <t>C22H24ClFN4O3</t>
  </si>
  <si>
    <t>ClC1=C(C=CC(NC2=NC=NC3=C2C=C(C(OC)=C3)OCCCN4CCOCC4)=C1)F</t>
  </si>
  <si>
    <t>DMSO : ≥ 50 mg/mL (111.88 mM)</t>
  </si>
  <si>
    <t>23071</t>
  </si>
  <si>
    <t>https://www.medchemexpress.com/Gefitinib.html</t>
  </si>
  <si>
    <t>HY-17436</t>
  </si>
  <si>
    <t>Clevidipine</t>
  </si>
  <si>
    <t>167221-71-8</t>
  </si>
  <si>
    <t>456.32</t>
  </si>
  <si>
    <t xml:space="preserve">Clevidipine is a short-acting dihydropyridine calcium channel antagonist (IC50= 7.1 nM, V(H) = -40 mV ) under development for treatment of perioperative hypertension.
IC50 Value: 7.1 nM at V(H) = -40 mV [1]
Target: calcium channel
in vitro: Both clevidipine and nitroglycerin completely reversed U46619-induced contraction (clevidipine (50% effective concentration [EC50] = 3.88 +/- 0.84 x 10(-6) mol/L, nitroglycerin EC50 = 4.84 +/- 2.76 x 10(-8) mol/L) [2]. A decrease in temperature increased the half-life of clevidipine in blood, whereas dilution of the blood did not affect the in vitro half-life of clevidipine. The albumin concentration affected the hydrolysis rate of clevidipine in RBC suspended with saline [3].
in vivo: Clevidipine is a high-clearance drug with a relatively small volume of distribution, resulting in an extremely short half-life in all species studied. The median initial half-life of the individual value (Bayesian estimates) is 12, 20, and 22 s in the rabbit, rat, and dog, respectively [4]. The extremely high clearance value and the small volume of distribution resulted in short half-lives of clevidipine, 2.2 and 16.8 min, respectively. The blood concentration and dose rate producing half the maximal effect (i.e. EC50 and ED50) were approximately 25 nM and 1.5 microg/kg/min, respectively [5].
Clinical trial: CARVE: Clevidipine for Vasoreactivity Evaluation of the Pulmonary Arterial Bed. Phase 4
</t>
  </si>
  <si>
    <t>C21H23Cl2NO6</t>
  </si>
  <si>
    <t>O=C(C1=C(C)NC(C)=C(C(OCOC(CCC)=O)=O)C1C2=CC=CC(Cl)=C2Cl)OC</t>
  </si>
  <si>
    <t>DMSO : ≥ 50 mg/mL (109.57 mM)</t>
  </si>
  <si>
    <t>08955</t>
  </si>
  <si>
    <t>https://www.medchemexpress.com/Clevidipine.html</t>
  </si>
  <si>
    <t>HY-17016</t>
  </si>
  <si>
    <t>Oseltamivir (phosphate)</t>
  </si>
  <si>
    <t>GS 4104</t>
  </si>
  <si>
    <t>204255-11-8</t>
  </si>
  <si>
    <t>410.40</t>
  </si>
  <si>
    <t>Oseltamivir phosphate (GS 4104) is a neuraminidase inhibitor recommended for the treatment and prophylaxis of influenza A and B.</t>
  </si>
  <si>
    <t>C16H31N2O8P</t>
  </si>
  <si>
    <t>O=C(OCC)C1=C[C@H]([C@@H]([C@H](C1)N)NC(C)=O)OC(CC)CC.OP(O)(O)=O</t>
  </si>
  <si>
    <t>H2O : 100 mg/mL (243.66 mM; Need ultrasonic); DMSO : 100 mg/mL (243.66 mM; Need ultrasonic)</t>
  </si>
  <si>
    <t>25267</t>
  </si>
  <si>
    <t>https://www.medchemexpress.com/Oseltamivir-phosphate.html</t>
  </si>
  <si>
    <t>HY-17463</t>
  </si>
  <si>
    <t>Prednisolone</t>
  </si>
  <si>
    <t>50-24-8</t>
  </si>
  <si>
    <t>360.44</t>
  </si>
  <si>
    <t>Endogenous Metabolite; Glucocorticoid Receptor</t>
  </si>
  <si>
    <t>Prednisolone is a potent, orally active corticosteroid and a glucocorticoid. Prednisolone possesses about four times the anti-inflammatory activity of hydrocortisone while causing less salt and water retention. Prednisolone can be used for ocular, anti-inflammatory research[1][2].</t>
  </si>
  <si>
    <t>C21H28O5</t>
  </si>
  <si>
    <t>C[C@@]1([C@@]2(O)C(CO)=O)[C@](CC2)([H])[C@@](CCC3=CC4=O)([H])[C@]([C@]3(C=C4)C)([H])[C@@H](O)C1</t>
  </si>
  <si>
    <t>H2O : 0.1 mg/mL (0.28 mM; Need ultrasonic); DMSO : 62.5 mg/mL (173.40 mM; Need ultrasonic)</t>
  </si>
  <si>
    <t>58847</t>
  </si>
  <si>
    <t>https://www.medchemexpress.com/Prednisolone.html</t>
  </si>
  <si>
    <t>HY-16767</t>
  </si>
  <si>
    <t>Doravirine</t>
  </si>
  <si>
    <t>MK-1439</t>
  </si>
  <si>
    <t>1338225-97-0</t>
  </si>
  <si>
    <t>425.75</t>
  </si>
  <si>
    <t>Doravirine (MK-1439) is a highly specific HIV-1 nonnucleoside reverse transcriptase inhibitor with IC50s of  4.5 nM, 5.5 nM and 6.1 nM against the wild type and K103N and Y181C reverse transcriptase mutants, respectively[1].</t>
  </si>
  <si>
    <t>C17H11ClF3N5O3</t>
  </si>
  <si>
    <t>N#CC1=CC(OC2=C(C(F)(F)F)C=CN(CC(N3C)=NNC3=O)C2=O)=CC(Cl)=C1</t>
  </si>
  <si>
    <t>DMSO : ≥ 30 mg/mL (70.46 mM)</t>
  </si>
  <si>
    <t>22166</t>
  </si>
  <si>
    <t>https://www.medchemexpress.com/Doravirine.html</t>
  </si>
  <si>
    <t>HY-15834A</t>
  </si>
  <si>
    <t>Eprosartan (mesylate)</t>
  </si>
  <si>
    <t>SKF-108566J</t>
  </si>
  <si>
    <t>144143-96-4</t>
  </si>
  <si>
    <t>520.62</t>
  </si>
  <si>
    <t>Eprosartan mesylate (SKF-108566J) is a nonpeptide angiotensin II receptor antagonist with IC50 of 9.2 and 3.9 nM in rat and human adrenal cortical membranes, respectively.  
IC50 Value: 9.2 nM(in rat adrenal cortical membranes); 3.9 nM(in human adrenal cortical membranes)
Target: Angiotensin Receptor Type-1(AT1)
in vitro: Eprosartan mesylate, is one of the highly selective, orally active, non-peptide angiotensin-II-receptor antagonists [1]. In rat and human adrenal cortical membranes, Eprosartan displaced specifically bound [125I]AII with IC50 of 9.2 and 3.9 nM, respectively. Eprosartan also inhibited [125I]AII binding to human liver membranes (IC50 = 1.7 nM) and to rat mesenteric artery membranes (IC50 = 1.5 nM). In rabbit aortic smooth muscle cells, Eprosartan caused a concentration-dependent inhibition of AII-induced increases in intracellular Ca++ levels. In rabbit aortic rings [2].
in vivo: Administration of Eprosartan (3-10 mg/kg) intraduodenally or intragastrically to conscious normotensive rats resulted in a dose-dependent inhibition of the pressor response to AII (250 ng/kg, i.v.). At 10 mg/kg, i.d., significant inhibition of the pressor response to AII was observed for 3 hr. In this same rat model, Eprosartan had no effect on base-line pressure or on the pressor response to norepinephrine or vasopressin [2]. Eprosartan is highly effective and safe in lowering blood pressure, notably SBP, in older subjects with mild to moderate hypertension [3]. Treatment with eprosartan in once-daily doses up to 1200 mg alone or in combination with HCTZ was well tolerated, with dizziness and asthenia being the most common side effects [4]. Therapy with eprosartan mesilat was associated with significant hypotensive effect (more evident in patients with high systolic blood pressure), improvement in 24-hour blood pressure profile and quality of life, and lower probability of secondary stroke. Side effects were not observed [5].</t>
  </si>
  <si>
    <t>C24H28N2O7S2</t>
  </si>
  <si>
    <t>OC(/C(CC1=CC=CS1)=C/C2=CN=C(CCCC)N2CC3=CC=C(C(O)=O)C=C3)=O.CS(=O)(O)=O</t>
  </si>
  <si>
    <t>DMSO : ≥ 48 mg/mL (92.20 mM)</t>
  </si>
  <si>
    <t>44002</t>
  </si>
  <si>
    <t>https://www.medchemexpress.com/Eprosartan-mesylate.html</t>
  </si>
  <si>
    <t>HY-17423A</t>
  </si>
  <si>
    <t>Abacavir (sulfate)</t>
  </si>
  <si>
    <t>Abacavir Hemisulfate; ABC sulfate</t>
  </si>
  <si>
    <t>188062-50-2</t>
  </si>
  <si>
    <t>670.74</t>
  </si>
  <si>
    <t>Apoptosis; Reverse Transcriptase</t>
  </si>
  <si>
    <t>Abacavir sulfate (ABC) is a powerful nucleoside analog reverse transcriptase inhibitor (NRTI) used to treat HIV and AIDS. 
Target: NRTI
Abacavir is a nucleoside reverse transcriptase inhibitor marketed since 1999 for the treatment of infection with the human immunodeficiency virus type 1 (HIV). Despite its clinical efficacy, abacavir administration has been associated with serious and sometimes fatal toxic events. Abacavir has been reported to undergo bioactivation in vitro, yielding reactive species that bind covalently to human serum albumin, but the haptenation mechanism and its significance to the toxic events induced by this anti-HIV drug have yet to be elucidated. 
The mechanism underlying abacavir hypersensitivity syndrome is related to the change in the HLA-B*5701 protein product. Abacavir binds with high specificity to the HLA-B*5701 protein, changing the shape and chemistry of the antigen-binding cleft. This results in a change in immunological tolerance and the subsequent activation of abacavir-specific cytotoxic T cells, which produce a systemic reaction known as abacavir hypersensitivity syndrome.</t>
  </si>
  <si>
    <t>C28H38N12O6S</t>
  </si>
  <si>
    <t>NC1=NC(NC2CC2)=C3N=CN([C@H]4C=C[C@@H](CO)C4)C3=N1.O=S(O)(O)=O.NC5=NC(NC6CC6)=C7N=CN([C@H]8C=C[C@@H](CO)C8)C7=N5</t>
  </si>
  <si>
    <t>DMSO : 50 mg/mL (74.54 mM; Need ultrasonic)</t>
  </si>
  <si>
    <t>27772</t>
  </si>
  <si>
    <t>https://www.medchemexpress.com/Abacavir-sulfate.html</t>
  </si>
  <si>
    <t>HY-16082</t>
  </si>
  <si>
    <t>AZD7545</t>
  </si>
  <si>
    <t>252017-04-2</t>
  </si>
  <si>
    <t>478.87</t>
  </si>
  <si>
    <t>PDHK</t>
  </si>
  <si>
    <t>AZD7545 is a potent, competitive, selective PDHK2 (pyruvate dehydrogenase kinase 2) inhibitor with IC50s of 36.8 nM, 6.4 nM for PDHK1 and PDHK2, respectively[1].</t>
  </si>
  <si>
    <t>C19H18ClF3N2O5S</t>
  </si>
  <si>
    <t>O=C(N(C)C)C1=CC=C(S(=O)(C2=CC=C(NC([C@@](C)(O)C(F)(F)F)=O)C(Cl)=C2)=O)C=C1</t>
  </si>
  <si>
    <t>DMSO : ≥ 46 mg/mL (96.06 mM)</t>
  </si>
  <si>
    <t>11419</t>
  </si>
  <si>
    <t>https://www.medchemexpress.com/AZD7545.html</t>
  </si>
  <si>
    <t>HY-10158</t>
  </si>
  <si>
    <t>Bosutinib</t>
  </si>
  <si>
    <t>SKI-606</t>
  </si>
  <si>
    <t>380843-75-4</t>
  </si>
  <si>
    <t>530.45</t>
  </si>
  <si>
    <t>Autophagy; Bcr-Abl; Src</t>
  </si>
  <si>
    <t>Bosutinib is a dual Src/Abl inhibitor with IC50s of 1.2 nM and 1 nM, respectively.</t>
  </si>
  <si>
    <t>C26H29Cl2N5O3</t>
  </si>
  <si>
    <t>CN1CCN(CC1)CCCOC2=C(C=C3C(NC4=CC(OC)=C(C=C4Cl)Cl)=C(C=NC3=C2)C#N)OC</t>
  </si>
  <si>
    <t>H2O : &lt; 0.1 mg/mL (insoluble); DMSO : ≥ 46 mg/mL (86.72 mM)</t>
  </si>
  <si>
    <t>25402</t>
  </si>
  <si>
    <t>https://www.medchemexpress.com/Bosutinib.html</t>
  </si>
  <si>
    <t>HY-B0205</t>
  </si>
  <si>
    <t>Candesartan</t>
  </si>
  <si>
    <t>CV 11974</t>
  </si>
  <si>
    <t>139481-59-7</t>
  </si>
  <si>
    <t>440.45</t>
  </si>
  <si>
    <t>Candesartan is an angiotensin II receptor antagonist with IC50 of 0.26 nM.
Target: Angiotensin II Receptor
candesartan is indicated for the treatment of hypertension. Results from the CHARM study in the early 2000s demonstrated the morbidity and mortality reduction benefits of candesartan therapy in congestive heart failure. Thus, while ACE inhibitors are still considered first-line therapy in heart failure, candesartan can be used in combination with an ACE to achieve improved mortality and morbidity vs. an ACE alone and additionally is an alternative in patients intolerant of ACE inhibitor therapy.
Candesartan (0.5 mg/kg) decreases blood pressure and inhibits AT1 binding in the subfornical organ (SFO), paraventricular nucleus of the hypothalamus (PVN), nucleus of the solitary tract (NTS) and area postrema (AP) in WKY rats. Candesartan (0.3 mg/kg) pretreatment decreases the infarct area by 31% in adult spontaneously hypertensive rats, reduces the CBF decrease at the peripheral area of ischemia and the cortical volume of severe ischemic lesion.</t>
  </si>
  <si>
    <t>C24H20N6O3</t>
  </si>
  <si>
    <t>O=C(C1=C2C(N=C(OCC)N2CC3=CC=C(C4=CC=CC=C4C5=NNN=N5)C=C3)=CC=C1)O</t>
  </si>
  <si>
    <t>H2O : &lt; 0.1 mg/mL (insoluble); DMSO : ≥ 100 mg/mL (227.04 mM)</t>
  </si>
  <si>
    <t>20057</t>
  </si>
  <si>
    <t>https://www.medchemexpress.com/candesartan.html</t>
  </si>
  <si>
    <t>Cardiovascular Disease; Endocrinology; Cancer</t>
  </si>
  <si>
    <t>HY-17000</t>
  </si>
  <si>
    <t>Tolvaptan</t>
  </si>
  <si>
    <t>OPC-41061</t>
  </si>
  <si>
    <t>150683-30-0</t>
  </si>
  <si>
    <t>448.94</t>
  </si>
  <si>
    <t>Autophagy; Vasopressin Receptor</t>
  </si>
  <si>
    <t>Tolvaptan is a selective, competitive arginine vasopressin receptor 2 antagonist with an IC50 of 1.28μM for the inhibition of AVP-induced platelet aggregation.
IC50 value: 1.28 uM (inhibition of AVP-induced platelet aggregation)
Target: vasopressin receptor 2
Tolvaptan (OPC-41061) is a selective, competitive arginine vasopressin receptor 2 antagonist with an IC50 of 1.28μM for the inhibition of AVP-induced platelet aggregation. Tolvaptan (OPC-41061) is used to treat hyponatremia (low blood sodium levels) associated with congestive heart failure, cirrhosis, and the syndrome of inappropriate antidiuretic hormone (SIADH). Tolvaptan (OPC-41061) is also in fast-track clinical trials for polycystic kidney disease. Treatment with t tolvaptan (OPC-41061) causes rapid and sustained body weight reductions concurrent with increases in urine output, improves and/or normalizes serum sodium in hyponatremic patients, reduces signs and symptoms of congestion and increases thirst. However, tolvaptan (OPC-41061) has not been shown to decrease heart failure re-hospitalization or mortality. As an adjunct to standard therapy, tolvaptan (OPC-41061) is unique in that it is virtually the only novel agent tested in patients hospitalized for acute heart failure syndrome (AHFS) to reach its primary end point for short-term efficacy without causing deleterious side effects.</t>
  </si>
  <si>
    <t>C26H25ClN2O3</t>
  </si>
  <si>
    <t>O=C(C1=CC=CC=C1C)NC2=CC=C(C(C)=C2)C(N3CCCC(C4=CC(Cl)=CC=C43)O)=O</t>
  </si>
  <si>
    <t>DMSO : ≥ 100 mg/mL (222.75 mM); H2O : &lt; 0.1 mg/mL (insoluble)</t>
  </si>
  <si>
    <t>38917</t>
  </si>
  <si>
    <t>https://www.medchemexpress.com/Tolvaptan.html</t>
  </si>
  <si>
    <t>HY-17604</t>
  </si>
  <si>
    <t>Bexagliflozin</t>
  </si>
  <si>
    <t>EGT1442; EGT0001442; THR-1442</t>
  </si>
  <si>
    <t>1118567-05-7</t>
  </si>
  <si>
    <t>464.94</t>
  </si>
  <si>
    <t>Bexagliflozin is a potent and selective SGLT2 inhibitor with IC50 value of 5.6 μM /2 nM in SGLT1 /SGLT2 respectively.
target: SGLT2
IC50: 5.6 μM (SGLT1)/ 2 nM (SGLT2)
1) In normal rats and dogs a saturable urinary glucose excretion was produced with an ED50 of 0.38 and 0.09 mg/kg, respectively.
2) EGT1442 significantly prolonged the median survival of SHRSP rats.
3)  EGT1442 dose-dependently reduced HbA1c and blood glucose concentration without affecting body mass or insulin level.</t>
  </si>
  <si>
    <t>C24H29ClO7</t>
  </si>
  <si>
    <t>O[C@H]([C@H]1O)[C@@H](O[C@H](CO)[C@H]1O)C2=CC(CC3=CC=C(OCCOC4CC4)C=C3)=C(Cl)C=C2</t>
  </si>
  <si>
    <t>DMSO : ≥ 100 mg/mL (215.08 mM)</t>
  </si>
  <si>
    <t>21092</t>
  </si>
  <si>
    <t>https://www.medchemexpress.com/Bexagliflozin.html</t>
  </si>
  <si>
    <t>HY-17379</t>
  </si>
  <si>
    <t>Atorvastatin (hemicalcium salt)</t>
  </si>
  <si>
    <t>CI-981; Atorvastatin hemicalcium</t>
  </si>
  <si>
    <t>134523-03-8</t>
  </si>
  <si>
    <t>577.67</t>
  </si>
  <si>
    <t>Atorvastatin hemicalcium salt (CI-981) is an orally active 3-hydroxy-3-methylglutaryl coenzyme A (HMG-CoA) reductase inhibitor, has the ability to effectively decrease blood lipids. Atorvastatin hemicalcium salt inhibits human SV-SMC proliferation and invasion with IC50s of 0.39 μM and 2.39 μM, respectively[1][2][3].</t>
  </si>
  <si>
    <t>C33H34Ca0.5FN2O5</t>
  </si>
  <si>
    <t>FC1=CC=C(C2=C(C3=CC=CC=C3)C(C(NC4=CC=CC=C4)=O)=C(C(C)C)N2CC[C@@H](O)C[C@@H](O)CC([O-])=O)C=C1.[0.5Ca2+]</t>
  </si>
  <si>
    <t>DMSO : ≥ 50 mg/mL (86.55 mM); H2O : &lt; 0.1 mg/mL (insoluble)</t>
  </si>
  <si>
    <t>32454</t>
  </si>
  <si>
    <t>https://www.medchemexpress.com/atorvastatin-hemicalcium-salt.html</t>
  </si>
  <si>
    <t>HY-16060</t>
  </si>
  <si>
    <t>Apalutamide</t>
  </si>
  <si>
    <t>ARN-509</t>
  </si>
  <si>
    <t>956104-40-8</t>
  </si>
  <si>
    <t>477.43</t>
  </si>
  <si>
    <t>Apalutamide (ARN-509) is a potent and competitive androgen receptor (AR) antagonist, binding AR with an IC50 of 16 nM[1].</t>
  </si>
  <si>
    <t>C21H15F4N5O2S</t>
  </si>
  <si>
    <t>O=C(NC)C1=CC=C(N(C(N(C2=CC(C(F)(F)F)=C(C#N)N=C2)C3=O)=S)C43CCC4)C=C1F</t>
  </si>
  <si>
    <t>DMSO : 50 mg/mL (104.73 mM; Need ultrasonic); H2O : &lt; 0.1 mg/mL (insoluble)</t>
  </si>
  <si>
    <t>29110</t>
  </si>
  <si>
    <t>https://www.medchemexpress.com/ARN-509.html</t>
  </si>
  <si>
    <t>HY-B0275</t>
  </si>
  <si>
    <t>Oxytetracycline</t>
  </si>
  <si>
    <t>79-57-2</t>
  </si>
  <si>
    <t>460.43</t>
  </si>
  <si>
    <t>Oxytetracycline is an antibiotic belonging to the tetracycline class. Oxytetracycline potent inhibits Gram-negative and Gram-positive bacteria. Oxytetracycline is a protein synthesis inhibitor and prevents the binding from aminoacil-tRNA to the complex m-ribosomal RNA. Oxytetracycline also possesses anti-HSV-1 activity[1][2][3].</t>
  </si>
  <si>
    <t>C22H24N2O9</t>
  </si>
  <si>
    <t>O=C(C(C1=O)=C(O)[C@@H](N(C)C)[C@]2([H])[C@@H](O)[C@]3([H])[C@](C)(O)C4=C(C(C3=C(O)[C@@]21O)=O)C(O)=CC=C4)N</t>
  </si>
  <si>
    <t>DMSO : ≥ 50 mg/mL (108.59 mM); H2O : &lt; 0.1 mg/mL (insoluble)</t>
  </si>
  <si>
    <t>16364</t>
  </si>
  <si>
    <t>https://www.medchemexpress.com/Oxytetracycline.html</t>
  </si>
  <si>
    <t>HY-17427</t>
  </si>
  <si>
    <t>Emtricitabine</t>
  </si>
  <si>
    <t>BW1592</t>
  </si>
  <si>
    <t>143491-57-0</t>
  </si>
  <si>
    <t>247.25</t>
  </si>
  <si>
    <t>Emtricitabine is a nucleoside reverse transcriptase inhibitor (NRTI) with an EC50 of 0.01 μM in PBMC cell. It is an antiviral drug for the treatment of HIV infection.</t>
  </si>
  <si>
    <t>C8H10FN3O3S</t>
  </si>
  <si>
    <t>O=C1N=C(N)C(F)=CN1[C@@H]2CS[C@H](CO)O2</t>
  </si>
  <si>
    <t>DMSO : 10.8 mg/mL (43.68 mM; Need ultrasonic and warming)</t>
  </si>
  <si>
    <t>10819</t>
  </si>
  <si>
    <t>https://www.medchemexpress.com/Emtricitabine.html</t>
  </si>
  <si>
    <t>HY-17360</t>
  </si>
  <si>
    <t>Tiotropium (Bromide)</t>
  </si>
  <si>
    <t>BA679 BR</t>
  </si>
  <si>
    <t>136310-93-5</t>
  </si>
  <si>
    <t>472.42</t>
  </si>
  <si>
    <t>Tiotropium Bromide (BA679 BR) is a muscarinic acetylcholine receptor (mAChR) antagonist that blocks the binding of the acetylcholine ligand and subsequent opening of the ligand-gated ion channel.</t>
  </si>
  <si>
    <t>C19H22BrNO4S2</t>
  </si>
  <si>
    <t>O=C(C(C1=CC=CS1)(O)C2=CC=CS2)O[C@H]3C[C@H]([N+]4(C)C)[C@@H]5O[C@@H]5[C@H]4C3.[Br-]</t>
  </si>
  <si>
    <t>DMSO : ≥ 30 mg/mL (63.50 mM); H2O : 25 mg/mL (52.92 mM; Need ultrasonic)</t>
  </si>
  <si>
    <t>41730</t>
  </si>
  <si>
    <t>https://www.medchemexpress.com/Tiotropium-Bromide.html</t>
  </si>
  <si>
    <t>HY-13272</t>
  </si>
  <si>
    <t>Dacomitinib</t>
  </si>
  <si>
    <t>PF-00299804; PF-299804</t>
  </si>
  <si>
    <t>1110813-31-4</t>
  </si>
  <si>
    <t>469.94</t>
  </si>
  <si>
    <t>Apoptosis; EGFR</t>
  </si>
  <si>
    <t>Dacomitinib (PF-00299804) is a specific and irreversible inhibitor of the ERBB family of kinases with IC50s of 6 nM, 45.7 nM and 73.7 nM for EGFR, ERBB2, and ERBB4, respectively[1].</t>
  </si>
  <si>
    <t>C24H25ClFN5O2</t>
  </si>
  <si>
    <t>O=C(/C=C/CN1CCCCC1)NC2=CC3=C(C=C2OC)N=CN=C3NC4=CC=C(C(Cl)=C4)F</t>
  </si>
  <si>
    <t>DMSO : 41.67 mg/mL (88.67 mM; Need ultrasonic); H2O : &lt; 0.1 mg/mL (insoluble)</t>
  </si>
  <si>
    <t>58358</t>
  </si>
  <si>
    <t>https://www.medchemexpress.com/Dacomitinib.html</t>
  </si>
  <si>
    <t>Apoptosis; JAK/STAT Signaling; Protein Tyrosine Kinase/RTK</t>
  </si>
  <si>
    <t>HY-17041</t>
  </si>
  <si>
    <t>Darunavir (Ethanolate)</t>
  </si>
  <si>
    <t>TMC114 (Ethanolate)</t>
  </si>
  <si>
    <t>635728-49-3</t>
  </si>
  <si>
    <t>593.73</t>
  </si>
  <si>
    <t>HIV; HIV Protease</t>
  </si>
  <si>
    <t>Darunavir ethanolate (TMC114 Ethanolate) is a potent HIV protease inhibitor used to treat and prevent HIV/AIDS. Darunavir has a Ki of 1 nM for wild type HIV-1 protease.</t>
  </si>
  <si>
    <t>C29H43N3O8S</t>
  </si>
  <si>
    <t>O=C(O[C@@H]1[C@@]2([H])[C@@](OCC2)([H])OC1)N[C@@H](CC3=CC=CC=C3)[C@H](O)CN(S(=O)(C4=CC=C(N)C=C4)=O)CC(C)C.CCO</t>
  </si>
  <si>
    <t>DMSO : ≥ 50 mg/mL (84.21 mM)</t>
  </si>
  <si>
    <t>07096</t>
  </si>
  <si>
    <t>https://www.medchemexpress.com/Darunavir-Ethanolate.html</t>
  </si>
  <si>
    <t>HY-B0614A</t>
  </si>
  <si>
    <t>Mafenide (Acetate)</t>
  </si>
  <si>
    <t>13009-99-9</t>
  </si>
  <si>
    <t>246.28</t>
  </si>
  <si>
    <t>Mafenide Acetate is an effective sulfonamide-type antimicrobial agent used for burn wounds. Mafenide Acetate shows activity against both Gram-positive and Gram-negative organisms, including Pseudomonas aeruginosa, via inhibition of nucleotide synthesis[1][2].</t>
  </si>
  <si>
    <t>C9H14N2O4S</t>
  </si>
  <si>
    <t>O=S(C1=CC=C(CN)C=C1)(N)=O.CC(O)=O</t>
  </si>
  <si>
    <t>DMSO : 100 mg/mL (406.04 mM; Need ultrasonic); H2O : ≥ 100 mg/mL (406.04 mM)</t>
  </si>
  <si>
    <t>16804</t>
  </si>
  <si>
    <t>https://www.medchemexpress.com/Mafenide-Acetate.html</t>
  </si>
  <si>
    <t>11978</t>
  </si>
  <si>
    <t>HY-14393</t>
  </si>
  <si>
    <t>Emodin</t>
  </si>
  <si>
    <t>Frangula emodin</t>
  </si>
  <si>
    <t>518-82-1</t>
  </si>
  <si>
    <t>270.24</t>
  </si>
  <si>
    <t>Autophagy; Casein Kinase; SARS-CoV</t>
  </si>
  <si>
    <t>Emodin (Frangula emodin) is a broad-spectrum anticancer agent. Emodin inhibits casein kinase II (CKII) activity with IC50 of 2 μM[1]. Emodin blocks the SARS coronavirus (SARS-CoV)[2].</t>
  </si>
  <si>
    <t>C15H10O5</t>
  </si>
  <si>
    <t>O=C1C2=C(C=C(C)C=C2O)C(C3=CC(O)=CC(O)=C31)=O</t>
  </si>
  <si>
    <t>DMSO : 12.5 mg/mL (46.26 mM; Need ultrasonic); H2O : &lt; 0.1 mg/mL (insoluble)</t>
  </si>
  <si>
    <t>25046</t>
  </si>
  <si>
    <t>https://www.medchemexpress.com/Emodin.html</t>
  </si>
  <si>
    <t>Anti-infection; Autophagy; Cell Cycle/DNA Damage; Stem Cell/Wnt</t>
  </si>
  <si>
    <t>HY-B0523A</t>
  </si>
  <si>
    <t>Anagrelide (hydrochloride)</t>
  </si>
  <si>
    <t>BL4162A</t>
  </si>
  <si>
    <t>58579-51-4</t>
  </si>
  <si>
    <t>292.55</t>
  </si>
  <si>
    <t>Anagrelide hydrochloride (BL4162A) is a drug used for the treatment of essential thrombocytosis.
Target: PDE
Anagrelide hydrochloride is an oral imidazoquinazoline agent that has been shown to reduce elevated platelet counts and the risk of thrombosis in patients with thrombocythaemia in various myeloproliferative disorders (MPD). It is currently approved by the FDA as oral treatment for essential thrombocythaemia (ET) and thrombocythaemia associated with polycythaemia vera (PV). Anagrelide is known to inhibit platelet cyclic adenosine monophosphate (cAMP) phosphodiesterase at concentrations that exceed those achieved at doses used to treat ET. Anagrelide is extensively metabolised in the liver and its metabolites are primarily excreted in the urine [1]. Anagrelide is an established platelet-reducing drug. Studies have also investigated the effects of anagrelide on platelets, indicating that platelet function is as important as platelet counts in ET [2].</t>
  </si>
  <si>
    <t>C10H8Cl3N3O</t>
  </si>
  <si>
    <t>ClC1=C(CN(C2)C3=NC2=O)C(N3)=CC=C1Cl.Cl</t>
  </si>
  <si>
    <t>DMSO : 7.69 mg/mL (26.29 mM; Need ultrasonic); H2O : &lt; 0.1 mg/mL (insoluble)</t>
  </si>
  <si>
    <t>14567</t>
  </si>
  <si>
    <t>https://www.medchemexpress.com/Anagrelide-hydrochloride.html</t>
  </si>
  <si>
    <t>HY-B1294</t>
  </si>
  <si>
    <t>Amrinone</t>
  </si>
  <si>
    <t>Inamrinone</t>
  </si>
  <si>
    <t>60719-84-8</t>
  </si>
  <si>
    <t>187.20</t>
  </si>
  <si>
    <t>Amrinone (Inamrinone) is a positive inotropic-vasodilator agent. Amrinone is a selective phosphodiesterase III inhibitor that increases cyclic adenosine monophosphate by preventing its breakdown. Amrinone is also an orally active, non-glycosidic and non-catecholamine cardiotonic agent[1][2][3].</t>
  </si>
  <si>
    <t>C10H9N3O</t>
  </si>
  <si>
    <t>O=C1C(N)=CC(C2=CC=NC=C2)=CN1</t>
  </si>
  <si>
    <t>63966</t>
  </si>
  <si>
    <t>https://www.medchemexpress.com/amrinone.html</t>
  </si>
  <si>
    <t>HY-18767</t>
  </si>
  <si>
    <t>Ivosidenib</t>
  </si>
  <si>
    <t>AG-120</t>
  </si>
  <si>
    <t>1448347-49-6</t>
  </si>
  <si>
    <t>582.96</t>
  </si>
  <si>
    <t>Ivosidenib (AG-120) is an orally active inhibitor of isocitrate dehydrogenase 1 mutant (mIDH1) enzyme, it exhibits profound d-2-hydroxyglutatrate (2-HG) lowering in vivo. Ivosidenib (AG-120) has the potential for AML therapy due to its acceptable safety profile and clinical activity[1].</t>
  </si>
  <si>
    <t>C28H22ClF3N6O3</t>
  </si>
  <si>
    <t>ClC1=C([C@H](N(C2=CC(F)=CN=C2)C([C@H]3N(C4=NC=CC(C#N)=C4)C(CC3)=O)=O)C(NC5CC(F)(F)C5)=O)C=CC=C1</t>
  </si>
  <si>
    <t>DMSO : ≥ 39 mg/mL (66.90 mM)</t>
  </si>
  <si>
    <t>20567</t>
  </si>
  <si>
    <t>https://www.medchemexpress.com/Ivosidenib.html</t>
  </si>
  <si>
    <t>HY-P0017</t>
  </si>
  <si>
    <t>Aprotinin</t>
  </si>
  <si>
    <t>9087-70-1</t>
  </si>
  <si>
    <t>6511.44</t>
  </si>
  <si>
    <t xml:space="preserve">Aprotinin is a bovine pancreatic trypsin inhibitor (BPTI) inhibitor which inhibits trypsin and chymotrypsin with Kis of 0.06 pM and 9 nM, respectively. </t>
  </si>
  <si>
    <t>C284H432N84O79S7</t>
  </si>
  <si>
    <t>[RPDFCLEPPYTGPCKARIIRYFYNAKAGLCQTFVYGGCRAKRNNFKSAEDCMRTCGGA]</t>
  </si>
  <si>
    <t>H2O : 100 mg/mL (15.36 mM; Need ultrasonic)</t>
  </si>
  <si>
    <t>62009</t>
  </si>
  <si>
    <t>https://www.medchemexpress.com/Aprotinin.html</t>
  </si>
  <si>
    <t>HY-10821</t>
  </si>
  <si>
    <t>Raltitrexed</t>
  </si>
  <si>
    <t>ZD1694; D1694; ICI-D1694</t>
  </si>
  <si>
    <t>112887-68-0</t>
  </si>
  <si>
    <t>458.49</t>
  </si>
  <si>
    <t>Nucleoside Antimetabolite/Analog; Thymidylate Synthase</t>
  </si>
  <si>
    <t>Raltitrexed is an antimetabolite drug used in chemotherapy, acting by inhibiting thymidylate synthase.</t>
  </si>
  <si>
    <t>C21H22N4O6S</t>
  </si>
  <si>
    <t>CC(NC1=O)=NC2=C1C=C(CN(C)C3=CC=C(C(N[C@H](C(O)=O)CCC(O)=O)=O)S3)C=C2</t>
  </si>
  <si>
    <t>DMSO : ≥ 29 mg/mL (63.25 mM)</t>
  </si>
  <si>
    <t>23150</t>
  </si>
  <si>
    <t>https://www.medchemexpress.com/Raltitrexed.html</t>
  </si>
  <si>
    <t>HY-105185</t>
  </si>
  <si>
    <t>Fidarestat</t>
  </si>
  <si>
    <t>SNK 860</t>
  </si>
  <si>
    <t>136087-85-9</t>
  </si>
  <si>
    <t>279.22</t>
  </si>
  <si>
    <t>Aldose Reductase</t>
  </si>
  <si>
    <t>Fidarestat (SNK 860) is an inhibitor of aldose reductase, with IC50s of 26 nM, 33 μM, and 1.8 μM for aldose reductase, AKR1B10 and V301L AKR1B10, respectively; Fidarestat (SNK 860) has the potential to treat diabetic disease.</t>
  </si>
  <si>
    <t>C12H10FN3O4</t>
  </si>
  <si>
    <t>O=C1NC(N[C@@]12C3=C(C=CC(F)=C3)O[C@H](C(N)=O)C2)=O</t>
  </si>
  <si>
    <t>DMSO : 250 mg/mL (895.35 mM; Need ultrasonic)</t>
  </si>
  <si>
    <t>46194</t>
  </si>
  <si>
    <t>https://www.medchemexpress.com/Fidarestat.html</t>
  </si>
  <si>
    <t>HY-B0198</t>
  </si>
  <si>
    <t>Cefaclor</t>
  </si>
  <si>
    <t>53994-73-3</t>
  </si>
  <si>
    <t>367.81</t>
  </si>
  <si>
    <t>Cefaclor is an effective antibiotic agent, and specifically binds to penicillin-binding protein 3 (PBP 3)[1].</t>
  </si>
  <si>
    <t>C15H14ClN3O4S</t>
  </si>
  <si>
    <t>O=C(C(N12)=C(Cl)CS[C@]2([H])[C@H](NC([C@H](N)C3=CC=CC=C3)=O)C1=O)O</t>
  </si>
  <si>
    <t>DMSO : 18.5 mg/mL (50.30 mM; Need ultrasonic and warming); H2O : 3.85 mg/mL (10.47 mM; Need ultrasonic)</t>
  </si>
  <si>
    <t>16060</t>
  </si>
  <si>
    <t>https://www.medchemexpress.com/Cefaclor.html</t>
  </si>
  <si>
    <t>HY-N0322</t>
  </si>
  <si>
    <t>Cholesterol</t>
  </si>
  <si>
    <t>57-88-5</t>
  </si>
  <si>
    <t>386.65</t>
  </si>
  <si>
    <t>Cholesterol is the major sterol in mammals and is makes up 20-25% of structural component of the plasma membrane. Plasma membranes are highly permeable to water but relatively impermeable to ions and protons. Cholesterol plays an important role in determining the fluidity and permeability characteristics of the membrane as well as the function of both the transporters and signaling proteins[1][2]. Cholesterol is also an endogenous estrogen-related receptor α (ERRα) agonist[3].</t>
  </si>
  <si>
    <t>C27H46O</t>
  </si>
  <si>
    <t>O[C@H](C1)CC[C@@]2(C)C1=CC[C@]3([H])[C@]2([H])CC[C@@]4(C)[C@@]3([H])CC[C@]4([H])[C@@H](CCCC(C)C)C</t>
  </si>
  <si>
    <t>Ethanol : 25 mg/mL (64.66 mM; Need ultrasonic); DMSO : 0.79 mg/mL (2.04 mM; Need warming)</t>
  </si>
  <si>
    <t>41178</t>
  </si>
  <si>
    <t>https://www.medchemexpress.com/Cholesterol.html</t>
  </si>
  <si>
    <t>HY-N0919</t>
  </si>
  <si>
    <t>Yangonin</t>
  </si>
  <si>
    <t>500-62-9</t>
  </si>
  <si>
    <t>Autophagy; Cannabinoid Receptor; NF-κB</t>
  </si>
  <si>
    <t>Yangonin exhibits affinity for the human recombinant cannabinoid CB1 receptor with an IC50 and a Ki of 1.79 μM  and 0.72 μM, respectively.</t>
  </si>
  <si>
    <t>O=C1C=C(OC)C=C(/C=C/C2=CC=C(OC)C=C2)O1</t>
  </si>
  <si>
    <t>46834</t>
  </si>
  <si>
    <t>https://www.medchemexpress.com/Yangonin.html</t>
  </si>
  <si>
    <t>Autophagy; GPCR/G Protein; Neuronal Signaling; NF-κB</t>
  </si>
  <si>
    <t>HY-B0770</t>
  </si>
  <si>
    <t>Artemotil</t>
  </si>
  <si>
    <t>β-Arteether; (+)-Arteether; Arteether</t>
  </si>
  <si>
    <t>75887-54-6</t>
  </si>
  <si>
    <t>312.40</t>
  </si>
  <si>
    <t>Artemotil (β-Arteether) has antimalarial activity for the treatment of chloroquine-resistant Plasmodium falciparum malaria with an IC50 of 1.61 nM. Artemotil also has central nervous system (CNS) neurotoxicity and anorectic toxicity  in rats, dogs and monkeys[1][2].</t>
  </si>
  <si>
    <t>C17H28O5</t>
  </si>
  <si>
    <t>C[C@@H]1[C@@](CC[C@@H](C)[C@]2([H])CC[C@]3(C)O4)([H])[C@@]2(OO3)[C@]4([H])O[C@@H]1OCC</t>
  </si>
  <si>
    <t>H2O : &lt; 0.1 mg/mL (insoluble); DMSO : 50 mg/mL (160.05 mM; Need ultrasonic)</t>
  </si>
  <si>
    <t>22634</t>
  </si>
  <si>
    <t>https://www.medchemexpress.com/Artemotil.html</t>
  </si>
  <si>
    <t>HY-N0452</t>
  </si>
  <si>
    <t>Hyperoside</t>
  </si>
  <si>
    <t>482-36-0</t>
  </si>
  <si>
    <t>464.38</t>
  </si>
  <si>
    <t>Fungal; Influenza Virus</t>
  </si>
  <si>
    <t>Hyperoside, a natural flavonoid, isolated from Camptotheca acuminate, possesses antifungal, anti-inflammatory, anti-viral, anti-oxidative and anti-apoptotic activities[1].</t>
  </si>
  <si>
    <t>C21H20O12</t>
  </si>
  <si>
    <t>OC1=CC(O)=C(C(C(O[C@H]2[C@H](O)[C@@H](O)[C@@H](O)[C@@H](CO)O2)=C(C3=CC=C(O)C(O)=C3)O4)=O)C4=C1</t>
  </si>
  <si>
    <t>DMSO : 250 mg/mL (538.35 mM; Need ultrasonic)</t>
  </si>
  <si>
    <t>62235</t>
  </si>
  <si>
    <t>https://www.medchemexpress.com/hyperoside.html</t>
  </si>
  <si>
    <t>HY-B1831A</t>
  </si>
  <si>
    <t>Oritavancin (diphosphate)</t>
  </si>
  <si>
    <t>LY333328 diphosphate</t>
  </si>
  <si>
    <t>192564-14-0</t>
  </si>
  <si>
    <t>1989.09</t>
  </si>
  <si>
    <t>Oritavancin diphosphate (LY333328 diphosphate) is a semisynthetic glycopeptide antibiotic being developed for the treatment of serious Gram-positive bacterial infections. 
Target: Antibacterial
Oritavancin is a lipoglycopeptide.Oritavancin has completed clinical trials and submitted a new drug application for treatment of skin infections.</t>
  </si>
  <si>
    <t>C86H103Cl3N10O34P2</t>
  </si>
  <si>
    <t>O[C@@H]1[C@@H](O[C@@](O[C@@H](C)[C@@H]2O)([H])C[C@]2(C)NCC3=CC=C(C4=CC=C(Cl)C=C4)C=C3)[C@@H](O[C@H](CO)[C@H]1O)OC5=C(OC6=CC=C([C@H]([C@H]7NC([C@H](NC)CC(C)C)=O)O)C=C6Cl)C=C([C@](NC([C@@H](NC7=O)CC(N)=O)=O)([H])C(N[C@](C8=O)([H])C9=CC%10=C(O)C=C9)=O)C=C5OC%11=CC=C([C@H]([C@](C(N[C@@](C(O)=O)([H])C%12=C%10C(O)=CC(O)=C%12)=O)([H])N8)O[C@@](O[C@@H](C)[C@@H]%13O)([H])C[C@@]%13(N)C)C=C%11Cl.O=P(O)(O)O.O=P(O)(O)O</t>
  </si>
  <si>
    <t>DMSO : 41.67 mg/mL (20.95 mM; Need ultrasonic)</t>
  </si>
  <si>
    <t>61550</t>
  </si>
  <si>
    <t>https://www.medchemexpress.com/Oritavancin-diphosphate.html</t>
  </si>
  <si>
    <t>HY-N0642</t>
  </si>
  <si>
    <t>α-L-Rhamnose monohydrate</t>
  </si>
  <si>
    <t>6155-35-7</t>
  </si>
  <si>
    <t>182.17</t>
  </si>
  <si>
    <t>α-L-Rhamnose monohydrate is a component of the plant cell wall pectic polysaccharides rhamnogalacturonan I and rhamnogalacturonan II. α-L-Rhamnose monohydrate is also a component of bacterial polysaccharides where it plays an important role in pathogenicity.</t>
  </si>
  <si>
    <t>C6H14O6</t>
  </si>
  <si>
    <t>O[C@@H]([C@@H](O[C@H]1O)C)[C@H]([C@H]1O)O.O</t>
  </si>
  <si>
    <t>H2O : 100 mg/mL (548.94 mM; Need ultrasonic and warming)</t>
  </si>
  <si>
    <t>27521</t>
  </si>
  <si>
    <t>https://www.medchemexpress.com/_alpha_-L-Rhamnose_monohydrate.html</t>
  </si>
  <si>
    <t>Infection; Metabolic Disease; Cancer</t>
  </si>
  <si>
    <t>HY-Y0445A</t>
  </si>
  <si>
    <t>Sodium dichloroacetate</t>
  </si>
  <si>
    <t>2156-56-1</t>
  </si>
  <si>
    <t>150.92</t>
  </si>
  <si>
    <t>Apoptosis; NKCC; PDHK; Reactive Oxygen Species</t>
  </si>
  <si>
    <t>Sodium dichloroacetate is a metabolic regulator in cancer cells' mitochondria with anticancer activity. Sodium dichloroacetate inhibits PDHK, resulting in decreased lactic acid in the tumor microenvironment. Sodium dichloroacetate increases reactive oxygen species (ROS) generation and promotes cancer cell apoptosis. Sodium dichloroacetate also works as NKCC inhibitor[1].</t>
  </si>
  <si>
    <t>C2HCl2NaO2</t>
  </si>
  <si>
    <t>O=C(O[Na])C(Cl)Cl</t>
  </si>
  <si>
    <t>DMSO : ≥ 250 mg/mL (1656.51 mM)</t>
  </si>
  <si>
    <t>59904</t>
  </si>
  <si>
    <t>https://www.medchemexpress.com/sodium-dichloroacetate.html</t>
  </si>
  <si>
    <t>Apoptosis; Immunology/Inflammation; Membrane Transporter/Ion Channel; Metabolic Enzyme/Protease; NF-κB</t>
  </si>
  <si>
    <t>HY-12288</t>
  </si>
  <si>
    <t>Ozanimod</t>
  </si>
  <si>
    <t>RPC-1063</t>
  </si>
  <si>
    <t>1306760-87-1</t>
  </si>
  <si>
    <t>404.46</t>
  </si>
  <si>
    <t>Ozanimod (RPC-1063) is a potent and selective S1P1 and S1P5 receptor agonist with EC50s of 410 pM and 11 nM in [35S]-GTPγS binding, respectively.</t>
  </si>
  <si>
    <t>C23H24N4O3</t>
  </si>
  <si>
    <t>N#CC1=CC(C2=NC(C3=CC=CC4=C3CC[C@@H]4NCCO)=NO2)=CC=C1OC(C)C</t>
  </si>
  <si>
    <t>DMSO : ≥ 29 mg/mL (71.70 mM)</t>
  </si>
  <si>
    <t>19276</t>
  </si>
  <si>
    <t>https://www.medchemexpress.com/Ozanimod.html</t>
  </si>
  <si>
    <t>HY-13451</t>
  </si>
  <si>
    <t>Finafloxacin</t>
  </si>
  <si>
    <t>209342-40-5</t>
  </si>
  <si>
    <t>Finafloxacin is a fluoroquinolone antimicrobial agent that exhibits optimum efficacy in slightly acidic environments. 
Target: Antibacterial
Finafloxacin is a pH-activated fluoroquinolone (belonging to a new 8-cyano subclass) to treat serious bacterial infections associated with an acidic environment, including urinary tract infections (UTIs) and Helicobacter pylori infections. Finafloxacin exhibits optimal efficacy in slightly acidic environments (pH 5.0-6.0), under which other fluoroquinolones lose activity. Finafloxacin is highly selective for bacterial type II topoisomerases, including DNA gyrase and DNA topoisomerase IV. [1]</t>
  </si>
  <si>
    <t>C20H19FN4O4</t>
  </si>
  <si>
    <t>O=C(C1=CN(C2CC2)C3=C(C=C(F)C(N4C[C@]5([H])OCCN[C@@]5([H])C4)=C3C#N)C1=O)O</t>
  </si>
  <si>
    <t>DMSO : 6.4 mg/mL (16.06 mM; Need ultrasonic and warming)</t>
  </si>
  <si>
    <t>20329</t>
  </si>
  <si>
    <t>https://www.medchemexpress.com/Finafloxacin.html</t>
  </si>
  <si>
    <t>HY-10562</t>
  </si>
  <si>
    <t>Ketanserin</t>
  </si>
  <si>
    <t>R41468</t>
  </si>
  <si>
    <t>74050-98-9</t>
  </si>
  <si>
    <t>395.43</t>
  </si>
  <si>
    <t>5-HT Receptor; Autophagy; Potassium Channel</t>
  </si>
  <si>
    <t>Ketanserin is a selective 5-HT2 receptor antagonist. Ketanserin also blocks hERG current (IhERG) in a concentration-dependent manner (IC50=0.11 μM).</t>
  </si>
  <si>
    <t>C22H22FN3O3</t>
  </si>
  <si>
    <t>O=C(C1=CC=CC=C1N2)N(CCN3CCC(C(C4=CC=C(F)C=C4)=O)CC3)C2=O</t>
  </si>
  <si>
    <t>DMSO : 16.67 mg/mL (42.16 mM; Need ultrasonic); DMF : 5 mg/mL (12.64 mM; Need ultrasonic)</t>
  </si>
  <si>
    <t>58975</t>
  </si>
  <si>
    <t>https://www.medchemexpress.com/Ketanserin.html</t>
  </si>
  <si>
    <t>Autophagy; GPCR/G Protein; Membrane Transporter/Ion Channel; Neuronal Signaling</t>
  </si>
  <si>
    <t>HY-15781</t>
  </si>
  <si>
    <t>Morinidazole</t>
  </si>
  <si>
    <t>92478-27-8</t>
  </si>
  <si>
    <t>Morinidazole is a novel 5-nitroimidazole antimicrobial drug that undergoes extensive metabolism in humans via N+-glucuronidation and sulfation, for the treatment of bacterial infections including appendicitis and pelvic inflammatory disease (PID) caused by anaerobic bacteria.</t>
  </si>
  <si>
    <t>OC(CN1C([N+]([O-])=O)=CN=C1C)CN2CCOCC2</t>
  </si>
  <si>
    <t>17810</t>
  </si>
  <si>
    <t>https://www.medchemexpress.com/Morinidazole.html</t>
  </si>
  <si>
    <t>HY-12651</t>
  </si>
  <si>
    <t>Primaquine (Diphosphate)</t>
  </si>
  <si>
    <t>Primaquine (phosphate); Primaquine (bisphosphate)</t>
  </si>
  <si>
    <t>63-45-6</t>
  </si>
  <si>
    <t>455.34</t>
  </si>
  <si>
    <t>Primaquine Diphosphate (Primaquine phosphate), an 8-aminoquinoline, exerts a broad spectrum of activities against various stages of parasitic malaria. Primaquine Diphosphate remains as the only agent that destroys late hepatic stages and latent tissue forms of Plasmodium vivax and Plasmodium ovale[1][2].</t>
  </si>
  <si>
    <t>C15H27N3O9P2</t>
  </si>
  <si>
    <t>CC(NC1=C2N=CC=CC2=CC(OC)=C1)CCCN.O=P(O)(O)O.O=P(O)(O)O</t>
  </si>
  <si>
    <t>H2O : 50 mg/mL (109.81 mM; Need ultrasonic)</t>
  </si>
  <si>
    <t>29726</t>
  </si>
  <si>
    <t>https://www.medchemexpress.com/Primaquine-Diphosphate.html</t>
  </si>
  <si>
    <t>HY-B0513</t>
  </si>
  <si>
    <t>Methylthiouracil</t>
  </si>
  <si>
    <t>MTU</t>
  </si>
  <si>
    <t>56-04-2</t>
  </si>
  <si>
    <t>142.18</t>
  </si>
  <si>
    <t>ERK; Interleukin Related; NF-κB; TNF Receptor</t>
  </si>
  <si>
    <t>Methylthiouracil is an antithyroid agent. Methylthiouracil suppresses the production TNF-α and IL-6, and the activation of NF-κB and ERK1/2.</t>
  </si>
  <si>
    <t>C5H6N2OS</t>
  </si>
  <si>
    <t>O=C(C=C(C)N1)NC1=S</t>
  </si>
  <si>
    <t>DMSO : ≥ 50 mg/mL (351.67 mM); H2O : &lt; 0.1 mg/mL (insoluble)</t>
  </si>
  <si>
    <t>16712</t>
  </si>
  <si>
    <t>https://www.medchemexpress.com/methylthiouracil.html</t>
  </si>
  <si>
    <t>Apoptosis; Immunology/Inflammation; MAPK/ERK Pathway; NF-κB; Stem Cell/Wnt</t>
  </si>
  <si>
    <t>HY-10562A</t>
  </si>
  <si>
    <t>Ketanserin (tartrate)</t>
  </si>
  <si>
    <t>R41468 tartrate</t>
  </si>
  <si>
    <t>83846-83-7</t>
  </si>
  <si>
    <t>545.51</t>
  </si>
  <si>
    <t>Ketanserin (R41468) tartrate is a selective 5-HT2 receptor antagonist. Ketanserin tartrate also blocks hERG current (IhERG) in a concentration-dependent manner (IC50=0.11 μM).</t>
  </si>
  <si>
    <t>C26H28FN3O9</t>
  </si>
  <si>
    <t>O=C(C1=CC=CC=C1N2)N(CCN3CCC(C(C4=CC=C(F)C=C4)=O)CC3)C2=O.O=C(O)[C@H](O)[C@@H](O)C(O)=O</t>
  </si>
  <si>
    <t>DMSO : 150 mg/mL (274.97 mM; Need ultrasonic); H2O : 6 mg/mL (11.00 mM; Need ultrasonic)</t>
  </si>
  <si>
    <t>34510</t>
  </si>
  <si>
    <t>https://www.medchemexpress.com/Ketanserin-tartrate.html</t>
  </si>
  <si>
    <t>HY-10564</t>
  </si>
  <si>
    <t>Sarpogrelate (hydrochloride)</t>
  </si>
  <si>
    <t>MCI-9042</t>
  </si>
  <si>
    <t>135159-51-2</t>
  </si>
  <si>
    <t>465.97</t>
  </si>
  <si>
    <t>Sarpogrelate hydrochloride (MCI-9042) is a selective 5-HT2R antagonist, with pKis of 8.52, 6.57, and 7.43 for 5-HT2A, 5-HT2B, and 5-HT2C receptors, respectively. Sarpogrelate hydrochloride displays selectivity over 5-HT1, 5-HT3, 5-HT4, α1-, α2- and β-adrenoreceptor, histamine H1, H2 and muscarinic M3 receptors. Sarpogrelate hydrochloride can be used for the research of vascular disease associated with thrombosis[1][2][3].</t>
  </si>
  <si>
    <t>C24H32ClNO6</t>
  </si>
  <si>
    <t>COC1=CC=CC(CCC2=CC=CC=C2OCC(CN(C)C)OC(CCC(O)=O)=O)=C1.Cl</t>
  </si>
  <si>
    <t>DMSO : ≥ 62 mg/mL (133.06 mM)</t>
  </si>
  <si>
    <t>13640</t>
  </si>
  <si>
    <t>https://www.medchemexpress.com/Sarpogrelate-hydrochloride.html</t>
  </si>
  <si>
    <t>HY-N0009</t>
  </si>
  <si>
    <t>Geniposide</t>
  </si>
  <si>
    <t>24512-63-8</t>
  </si>
  <si>
    <t>388.37</t>
  </si>
  <si>
    <t>Amyloid-β; Influenza Virus</t>
  </si>
  <si>
    <t xml:space="preserve">Geniposide is an iridoid glucoside extracted from Gardenia jasminoides Ellis  fruits; exhibits a varity of biological activities such as anti-diabetic, antioxidative, antiproliferative and neuroprotective activities.
</t>
  </si>
  <si>
    <t>C17H24O10</t>
  </si>
  <si>
    <t>O[C@@H]1[C@@H](CO)O[C@@H](O[C@H]2[C@@]3([H])[C@@](CC=C3CO)([H])C(C(OC)=O)=CO2)[C@H](O)[C@H]1O</t>
  </si>
  <si>
    <t>DMSO : 100 mg/mL (257.49 mM; Need ultrasonic)</t>
  </si>
  <si>
    <t>27127</t>
  </si>
  <si>
    <t>https://www.medchemexpress.com/Geniposide.html</t>
  </si>
  <si>
    <t>Anti-infection; Neuronal Signaling</t>
  </si>
  <si>
    <t>HY-10162</t>
  </si>
  <si>
    <t>Olaparib</t>
  </si>
  <si>
    <t>AZD2281; KU0059436</t>
  </si>
  <si>
    <t>763113-22-0</t>
  </si>
  <si>
    <t>Autophagy; Mitophagy; PARP</t>
  </si>
  <si>
    <t>Olaparib (AZD2281; KU0059436) is a potent and orally active PARP inhibitor with IC50s of 5 and 1 nM for PARP1 and PARP2, respectively. Olaparib is an autophagy and mitophagy activator[1][2][3][4].</t>
  </si>
  <si>
    <t>C24H23FN4O3</t>
  </si>
  <si>
    <t>O=C(C1=CC(CC(C2=C3C=CC=C2)=NNC3=O)=CC=C1F)N4CCN(C(C5CC5)=O)CC4</t>
  </si>
  <si>
    <t>DMSO : ≥ 33.33 mg/mL (76.72 mM)</t>
  </si>
  <si>
    <t>41203</t>
  </si>
  <si>
    <t>https://www.medchemexpress.com/Olaparib.html</t>
  </si>
  <si>
    <t>Autophagy; Cell Cycle/DNA Damage; Epigenetics</t>
  </si>
  <si>
    <t>HY-14904A</t>
  </si>
  <si>
    <t>Umifenovir (hydrochloride)</t>
  </si>
  <si>
    <t>131707-23-8</t>
  </si>
  <si>
    <t>513.88</t>
  </si>
  <si>
    <t>Influenza Virus; SARS-CoV</t>
  </si>
  <si>
    <t>Umifenovir hydrochloride is a potent, orally active broad-spectrum antiviral with activity against a number of enveloped and non-enveloped viruses. Umifenovir hydrochloride is used as an anti-influenza virus agent. Umifenovir hydrochloride could effectively inhibit the fusion of virus with host cells[1][2]. Umifenovir hydrochloride is an efficient inhibitor of SARS-CoV-2 in vitro. Anti-inflammatory activity[3].</t>
  </si>
  <si>
    <t>C22H26BrClN2O3S</t>
  </si>
  <si>
    <t>O=C(C1=C(CSC2=CC=CC=C2)N(C)C3=C1C(CN(C)C)=C(O)C(Br)=C3)OCC.[H]Cl</t>
  </si>
  <si>
    <t>DMSO : 25 mg/mL (48.65 mM; Need ultrasonic)</t>
  </si>
  <si>
    <t>14415</t>
  </si>
  <si>
    <t>https://www.medchemexpress.com/Arbidol-hydrochloride.html</t>
  </si>
  <si>
    <t>HY-B0573A</t>
  </si>
  <si>
    <t>(S)-(-)-Propranolol (hydrochloride)</t>
  </si>
  <si>
    <t>4199-10-4</t>
  </si>
  <si>
    <t>295.80</t>
  </si>
  <si>
    <t>(S)-(-)-Propranolol hydrochloride is a β-adrenergic receptor antagonist with log Kd?values of -8.16, -9.08, and -6.93 for β1, β2, and β3, respectively. (S)-(-)-Propranolol hydrochloride  the active enantiomer of propranolol and can be s used for study of hypertension, pheochromocytoma, myocardial infarction, cardiac arrhythmias, angina pectoris, and hypertrophic cardiomyopathy[2].</t>
  </si>
  <si>
    <t>C16H22ClNO2</t>
  </si>
  <si>
    <t>O[C@H](COC1=C2C=CC=CC2=CC=C1)CNC(C)C.[H]Cl</t>
  </si>
  <si>
    <t>81019</t>
  </si>
  <si>
    <t>https://www.medchemexpress.com/s-minus-propranolol-hydrochloride.html</t>
  </si>
  <si>
    <t>Inflammation/Immunology; Cardiovascular Disease</t>
  </si>
  <si>
    <t>HY-14369</t>
  </si>
  <si>
    <t>Elagolix sodium</t>
  </si>
  <si>
    <t>NBI-56418 sodium</t>
  </si>
  <si>
    <t>832720-36-2</t>
  </si>
  <si>
    <t>653.57</t>
  </si>
  <si>
    <t>Elagolix sodium is a human GnRH receptor (GnRHR) antagonist with an IC50 and Ki of 0.25 and 3.7 nM, respectively.</t>
  </si>
  <si>
    <t>C32H29F5N3NaO5</t>
  </si>
  <si>
    <t>O=C(O[Na])CCCN[C@H](C1=CC=CC=C1)CN(C(N(CC2=C(C(F)(F)F)C=CC=C2F)C(C)=C3C4=CC=CC(OC)=C4F)=O)C3=O</t>
  </si>
  <si>
    <t>DMSO : 50 mg/mL (76.50 mM; Need ultrasonic); H2O : ≥ 50 mg/mL (76.50 mM)</t>
  </si>
  <si>
    <t>28896</t>
  </si>
  <si>
    <t>https://www.medchemexpress.com/Elagolix_sodium.html</t>
  </si>
  <si>
    <t>HY-14284</t>
  </si>
  <si>
    <t>Nilvadipine</t>
  </si>
  <si>
    <t>FK235; FR34235</t>
  </si>
  <si>
    <t>75530-68-6</t>
  </si>
  <si>
    <t>385.37</t>
  </si>
  <si>
    <t xml:space="preserve">Nilvadipine is a potent calcium channel antagonist, and the IC50 value is around 0.1 nM. 
</t>
  </si>
  <si>
    <t>C19H19N3O6</t>
  </si>
  <si>
    <t>COC(C1=C(C#N)NC(C)=C(C(OC(C)C)=O)C1C2=CC([N+]([O-])=O)=CC=C2)=O</t>
  </si>
  <si>
    <t>DMSO : ≥ 50 mg/mL (129.75 mM)</t>
  </si>
  <si>
    <t>16282</t>
  </si>
  <si>
    <t>https://www.medchemexpress.com/nilvadipine.html</t>
  </si>
  <si>
    <t>HY-10181</t>
  </si>
  <si>
    <t>Dasatinib</t>
  </si>
  <si>
    <t>BMS-354825</t>
  </si>
  <si>
    <t>302962-49-8</t>
  </si>
  <si>
    <t>488.01</t>
  </si>
  <si>
    <t>Dasatinib (BMS-354825) is a potent and orally active dual Bcr-Abl and Src family tyrosine kinase inhibitor with IC50s of 0.6 nM, 0.8 nM, respectively. Dasatinib also inhibits Abl, Src, Fyn, c-Kit and c-KitD816V with IC50s of 2.8 nM, 79 nM and 37 nM, respectively. Dasatinib also induces apoptosis and autophagy. Dasatinib shows potently antitumor activity and has the potential for chronic myelogenous leukemia (CML) treatment[1][2].</t>
  </si>
  <si>
    <t>C22H26ClN7O2S</t>
  </si>
  <si>
    <t>O=C(C1=CN=C(S1)NC2=NC(C)=NC(N3CCN(CC3)CCO)=C2)NC4=C(C=CC=C4Cl)C</t>
  </si>
  <si>
    <t>DMSO : 35.35 mg/mL (72.44 mM; Need ultrasonic and warming)</t>
  </si>
  <si>
    <t>64041</t>
  </si>
  <si>
    <t>https://www.medchemexpress.com/Dasatinib.html</t>
  </si>
  <si>
    <t>HY-B0968</t>
  </si>
  <si>
    <t>Trimetazidine (dihydrochloride)</t>
  </si>
  <si>
    <t>13171-25-0</t>
  </si>
  <si>
    <t>339.26</t>
  </si>
  <si>
    <t>Trimetazidine dihydrochloride is a selective long chain 3-ketoyl coenzyme A thiolase inhibitor with an IC50 of 75 nM, which can inhibit β-oxidation of free fatty acid (FFA). Trimetazidine dihydrochloride is an effective antianginal agent and a cytoprotective drug, has anti-oxidant, anti-inflammatory, antinociceptive and gastroprotective properties. Trimetazidine dihydrochloride triggers autophagy. Trimetazidine dihydrochloride is also a 3-hydroxyacyl-CoA dehydrogenase (HADHA) inhibitor[1][2][3][4].</t>
  </si>
  <si>
    <t>C14H24Cl2N2O3</t>
  </si>
  <si>
    <t>COC1=CC=C(CN2CCNCC2)C(OC)=C1OC.[H]Cl.[H]Cl</t>
  </si>
  <si>
    <t>DMSO : 25 mg/mL (73.69 mM; Need ultrasonic); H2O : ≥ 100 mg/mL (294.76 mM)</t>
  </si>
  <si>
    <t>17158</t>
  </si>
  <si>
    <t>https://www.medchemexpress.com/Trimetazidine-dihydrochloride.html</t>
  </si>
  <si>
    <t>HY-10977</t>
  </si>
  <si>
    <t>Tivozanib</t>
  </si>
  <si>
    <t>AV-951; KRN951</t>
  </si>
  <si>
    <t>475108-18-0</t>
  </si>
  <si>
    <t>454.86</t>
  </si>
  <si>
    <t>VEGFR</t>
  </si>
  <si>
    <t>Tivozanib (AV-951; KRN951) is a highly potent and selective VEGFR 1/2/3 inhibitor with IC50s of 0.21, 0.16, and 0.24 nM in cell assay, respectively.</t>
  </si>
  <si>
    <t>C22H19ClN4O5</t>
  </si>
  <si>
    <t>O=C(NC1=CC=C(C=C1Cl)OC2=CC=NC3=CC(OC)=C(C=C23)OC)NC4=NOC(C)=C4</t>
  </si>
  <si>
    <t>DMSO : 25 mg/mL (54.96 mM; Need ultrasonic)</t>
  </si>
  <si>
    <t>07642</t>
  </si>
  <si>
    <t>https://www.medchemexpress.com/Tivozanib.html</t>
  </si>
  <si>
    <t>HY-13588</t>
  </si>
  <si>
    <t>Cefsulodin (sodium)</t>
  </si>
  <si>
    <t>52152-93-9</t>
  </si>
  <si>
    <t>554.53</t>
  </si>
  <si>
    <t>Cefsulodin sodium salt hydrate is a third generation β lactam antibiotic and member of the cephems subgroub of antibiotics. 
Target: Antibacterial
The compound displays a mechanism of action like many β lactam antibiotics through inhibition of cell wall synthesis by competitively inhibiting penicillin binding protein (PBP) crosslinking of peptidoglycan resulting in inhibition of the final transpeptidation step. Through the inability for Cefsulodin sodium salt hydrate to inhibit cefsulodin-resistant mutants of Pseudomonas aeruginosa PAO4089 growth displayed that Cefsulodin sodium salt hydrate may compete with PBP3 in addtion to PBP1A and PBP1B.</t>
  </si>
  <si>
    <t>C22H19N4NaO8S2</t>
  </si>
  <si>
    <t>O=C(N[C@H]1[C@@]2([H])SCC(C[N+]3=CC=C(C(N)=O)C=C3)=C(C([O-])=O)N2C1=O)[C@@H](C4=CC=CC=C4)S(=O)(O[Na])=O</t>
  </si>
  <si>
    <t>DMSO : 13.5 mg/mL (24.34 mM; Need ultrasonic); H2O : 55 mg/mL (99.18 mM; Need ultrasonic)</t>
  </si>
  <si>
    <t>46989</t>
  </si>
  <si>
    <t>https://www.medchemexpress.com/Cefsulodin-sodium.html</t>
  </si>
  <si>
    <t>HY-76542</t>
  </si>
  <si>
    <t>Vitamin D2</t>
  </si>
  <si>
    <t>Ergocalciferol; Calciferol; Ercalciol</t>
  </si>
  <si>
    <t>50-14-6</t>
  </si>
  <si>
    <t>396.65</t>
  </si>
  <si>
    <t>Vitamin D2 (Ergocalciferol) is a form of vitamin D, used as a vitamin D supplement. 
Target: 
Ergocalciferol is a secosteroid formed by a photochemical bond breaking of a steroid, specifically, by the action of ultraviolet light on ergosterol.</t>
  </si>
  <si>
    <t>C28H44O</t>
  </si>
  <si>
    <t>C=C1/C(C[C@@H](O)CC1)=C\C=C2[C@@]3([H])[C@@](CCC\2)(C)[C@]([C@H](C)/C=C/[C@H](C)C(C)C)([H])CC3</t>
  </si>
  <si>
    <t>H2O : &lt; 0.1 mg/mL (insoluble); DMSO : 31.25 mg/mL (78.78 mM; Need ultrasonic)</t>
  </si>
  <si>
    <t>34128</t>
  </si>
  <si>
    <t>https://www.medchemexpress.com/Vitamin-D2.html</t>
  </si>
  <si>
    <t>HY-B0527A</t>
  </si>
  <si>
    <t>Amitriptyline (hydrochloride)</t>
  </si>
  <si>
    <t>549-18-8</t>
  </si>
  <si>
    <t>313.86</t>
  </si>
  <si>
    <t>5-HT Receptor; Adrenergic Receptor; Histamine Receptor; mAChR; Serotonin Transporter; Sodium Channel; Trk Receptor</t>
  </si>
  <si>
    <t>Amitriptyline hydrochloride is an inhibitor of serotonin reuptake transporter (SERT) and noradrenaline reuptake transporter (NET), with Kis of 3.45 nM and 13.3 nM for human SERT and NET, respectively. Amitriptyline hydrochloride also weakly binds to dopamine reuptake transporter (DAT) with a Ki of 2.58 μM. Amitriptyline hydrochloride also inhibits adrenergic, muscarinic, histamine and 5-HT receptors. Amitriptyline hydrochloride is a TrkA and TrkB receptors agonist with potent neurotrophic activity. Amitriptyline hydrochloride has antidepressant activity[1][2][3].</t>
  </si>
  <si>
    <t>C20H24ClN</t>
  </si>
  <si>
    <t>CN(C)CC/C=C1C2=CC=CC=C2CCC3=C\1C=CC=C3.Cl</t>
  </si>
  <si>
    <t>H2O : ≥ 50 mg/mL (159.31 mM); DMSO : ≥ 100 mg/mL (318.61 mM)</t>
  </si>
  <si>
    <t>16279</t>
  </si>
  <si>
    <t>https://www.medchemexpress.com/amitriptyline-hydrochloride.html</t>
  </si>
  <si>
    <t>GPCR/G Protein; Immunology/Inflammation; Membrane Transporter/Ion Channel; Neuronal Signaling; Protein Tyrosine Kinase/RTK</t>
  </si>
  <si>
    <t>HY-N0470</t>
  </si>
  <si>
    <t>L-Lysine hydrochloride</t>
  </si>
  <si>
    <t>657-27-2</t>
  </si>
  <si>
    <t>182.65</t>
  </si>
  <si>
    <t>L-lysine hydrochloride is an essential amino acid for humans with various benefits including treating herpes, increasing calcium absorption, reducing diabetes-related illnesses and improving gut health.</t>
  </si>
  <si>
    <t>C6H15ClN2O2</t>
  </si>
  <si>
    <t>N[C@@H](CCCCN)C(O)=O.[H]Cl</t>
  </si>
  <si>
    <t>DMSO : &lt; 1 mg/mL (insoluble or slightly soluble); H2O : 100 mg/mL (547.50 mM; Need ultrasonic)</t>
  </si>
  <si>
    <t>26622</t>
  </si>
  <si>
    <t>https://www.medchemexpress.com/L-Lysine_hydrochloride.html</t>
  </si>
  <si>
    <t>Infection; Endocrinology; Inflammation/Immunology; Cardiovascular Disease</t>
  </si>
  <si>
    <t>HY-B0928</t>
  </si>
  <si>
    <t>Homosalate</t>
  </si>
  <si>
    <t>Homomenthyl salicylate</t>
  </si>
  <si>
    <t>118-56-9</t>
  </si>
  <si>
    <t>262.34</t>
  </si>
  <si>
    <t>Homosalate is an organic compound used in some sunscreens, it is used as a chemical UV filter, protecting the skin from sun damage.</t>
  </si>
  <si>
    <t>C16H22O3</t>
  </si>
  <si>
    <t>O=C(OC1CC(C)(C)CC(C)C1)C2=CC=CC=C2O</t>
  </si>
  <si>
    <t>DMSO : ≥ 55 mg/mL (209.65 mM)</t>
  </si>
  <si>
    <t>17351</t>
  </si>
  <si>
    <t>https://www.medchemexpress.com/Homosalate.html</t>
  </si>
  <si>
    <t>HY-B0563A</t>
  </si>
  <si>
    <t>Ropivacaine (hydrochloride monohydrate)</t>
  </si>
  <si>
    <t>132112-35-7</t>
  </si>
  <si>
    <t>328.88</t>
  </si>
  <si>
    <t>Potassium Channel; Sodium Channel</t>
  </si>
  <si>
    <t>Ropivacaine hydrochloride monohydrate is a potent?sodium channel?blocker and blocks impulse conduction via reversible inhibition of?sodium ion influx?in nerve fibrese[1][2]. Ropivacaine is also an inhibitor of K2P (two-pore domain potassium channel) TREK-1 with an IC50 of 402.7 μM in COS-7 cell's membrane[3]. Ropivacaine is a local anesthetic agent widely used for regional anesthesia and neuropathic pain?management in vivo[1].</t>
  </si>
  <si>
    <t>C17H29ClN2O2</t>
  </si>
  <si>
    <t>O=C([C@H]1N(CCC)CCCC1)NC2=C(C)C=CC=C2C.O.Cl</t>
  </si>
  <si>
    <t>H2O : 50 mg/mL (152.03 mM; Need ultrasonic); DMSO : 100 mg/mL (304.06 mM; Need ultrasonic)</t>
  </si>
  <si>
    <t>14568</t>
  </si>
  <si>
    <t>https://www.medchemexpress.com/Ropivacaine-hydrochloride-monohydrate.html</t>
  </si>
  <si>
    <t>HY-B0971</t>
  </si>
  <si>
    <t>Pheniramine (Maleate)</t>
  </si>
  <si>
    <t>132-20-7</t>
  </si>
  <si>
    <t>356.42</t>
  </si>
  <si>
    <t>Pheniramine Maleate ia an antihistamine and vasoconstrictor.</t>
  </si>
  <si>
    <t>C20H24N2O4</t>
  </si>
  <si>
    <t>CN(C)CCC(C1=CC=CC=C1)C2=CC=CC=N2.O=C(O)/C=C\C(O)=O</t>
  </si>
  <si>
    <t>H2O : ≥ 38 mg/mL (106.62 mM)</t>
  </si>
  <si>
    <t>17175</t>
  </si>
  <si>
    <t>https://www.medchemexpress.com/Pheniramine-Maleate.html</t>
  </si>
  <si>
    <t>HY-B0962A</t>
  </si>
  <si>
    <t>Piperidolate</t>
  </si>
  <si>
    <t>82-98-4</t>
  </si>
  <si>
    <t>323.43</t>
  </si>
  <si>
    <t>Piperidolate is an antimuscarinic, inhibits intestinal cramp induced by acetylcholine (rats and dogs).</t>
  </si>
  <si>
    <t>C21H25NO2</t>
  </si>
  <si>
    <t>O=C(OC1CN(CC)CCC1)C(C2=CC=CC=C2)C3=CC=CC=C3</t>
  </si>
  <si>
    <t>DMSO : ≥ 150 mg/mL (463.78 mM)</t>
  </si>
  <si>
    <t>27913</t>
  </si>
  <si>
    <t>https://www.medchemexpress.com/Piperidolate.html</t>
  </si>
  <si>
    <t>HY-14291</t>
  </si>
  <si>
    <t>Vildagliptin</t>
  </si>
  <si>
    <t>LAF237; NVP-LAF 237</t>
  </si>
  <si>
    <t>274901-16-5</t>
  </si>
  <si>
    <t>303.40</t>
  </si>
  <si>
    <t>Apoptosis; Dipeptidyl Peptidase; Ferroptosis</t>
  </si>
  <si>
    <t>Vildagliptin (LAF237) is a potent, stable, selective dipeptidyl peptidase IV (DPP-IV) inhibitor with an IC50 of 3.5 nM in human Caco-2 cells. Vildagliptin possesses excellent oral bioavailability and potent antihyperglycemic activity[1].</t>
  </si>
  <si>
    <t>C17H25N3O2</t>
  </si>
  <si>
    <t>O[C@@]1(C2)C[C@H]3C[C@H](C[C@]2(NCC(N4[C@H](C#N)CCC4)=O)C3)C1</t>
  </si>
  <si>
    <t>H2O : 50 mg/mL (164.80 mM; Need ultrasonic)</t>
  </si>
  <si>
    <t>09286</t>
  </si>
  <si>
    <t>https://www.medchemexpress.com/Vildagliptin.html</t>
  </si>
  <si>
    <t>HY-121186</t>
  </si>
  <si>
    <t>Bevantolol (hydrochloride)</t>
  </si>
  <si>
    <t>42864-78-8</t>
  </si>
  <si>
    <t>381.89</t>
  </si>
  <si>
    <t>Adrenergic Receptor; Calcium Channel</t>
  </si>
  <si>
    <t>Bevantolol hydrochloride is a selective β1 and α1-adrenergic receptor antagonist with pKi values of 7.83, 6.9 in rat cerebral cortex, respectively. Bevantolol hydrochloride is a potent Ca2+ antagonist[1][2].</t>
  </si>
  <si>
    <t>C20H28ClNO4</t>
  </si>
  <si>
    <t>OC(CNCCC1=CC=C(C(OC)=C1)OC)COC2=CC=CC(C)=C2.[H]Cl</t>
  </si>
  <si>
    <t>DMSO : 62.5 mg/mL (163.66 mM; Need ultrasonic)</t>
  </si>
  <si>
    <t>64008</t>
  </si>
  <si>
    <t>https://www.medchemexpress.com/bevantolol-hydrochloride.html</t>
  </si>
  <si>
    <t>HY-18346</t>
  </si>
  <si>
    <t>Mozavaptan</t>
  </si>
  <si>
    <t>OPC-31260</t>
  </si>
  <si>
    <t>137975-06-5</t>
  </si>
  <si>
    <t>427.54</t>
  </si>
  <si>
    <t>Vasopressin Receptor</t>
  </si>
  <si>
    <t>Mozavaptan (OPC-31260) is a benzazepine derivative and a potent, selective, competitive and orally active vasopressin V2 receptor antagonist with an IC50 of 14 nM. Mozavaptan shows ~85-fold selectivity for V2 receptor over V1 receptor (IC50 of 1.2 μM), and can antagonize the antidiuretic action of arginine vasopressin (AVP) in vivo. Mozavaptan has the potential for hyponatremia, syndrome of inappropriate antidiuretic hormone (SIADH), and congestive heart failure treatment[1][2].</t>
  </si>
  <si>
    <t>C27H29N3O2</t>
  </si>
  <si>
    <t>CC1=CC=CC=C1C(NC2=CC=C(C(N3C(C=CC=C4)=C4C(N(C)C)CCC3)=O)C=C2)=O</t>
  </si>
  <si>
    <t>DMSO : 6.2 mg/mL (14.50 mM; Need warming); H2O : &lt; 0.1 mg/mL (insoluble)</t>
  </si>
  <si>
    <t>42035</t>
  </si>
  <si>
    <t>https://www.medchemexpress.com/Mozavaptan.html</t>
  </si>
  <si>
    <t>Cancer; Endocrinology; Metabolic Disease</t>
  </si>
  <si>
    <t>HY-108365</t>
  </si>
  <si>
    <t>Gamithromycin</t>
  </si>
  <si>
    <t>ML-1709460</t>
  </si>
  <si>
    <t>145435-72-9</t>
  </si>
  <si>
    <t>777.04</t>
  </si>
  <si>
    <t>Gamithromycin is an antimicrobial agent which can inhibit the growth of MmmSC strains B237 and Tan8 with MICs of 0.00012 and 0.00006 μg/mL, respectively.</t>
  </si>
  <si>
    <t>C40H76N2O12</t>
  </si>
  <si>
    <t>O[C@H]([C@H](C[C@@H](C)O1)N(C)C)[C@]1([H])O[C@@H]2[C@H]([C@@H]([C@H](C(O[C@@H]([C@@](C)(O)[C@H](O)[C@@H](C)CN(CCC)[C@H](C)C[C@]2(O)C)CC)=O)C)O[C@@]3([H])C[C@](C)([C@@H](O)[C@H](C)O3)OC)C</t>
  </si>
  <si>
    <t>DMSO : 100 mg/mL (128.69 mM; Need ultrasonic); H2O : &lt; 0.1 mg/mL (insoluble)</t>
  </si>
  <si>
    <t>26568</t>
  </si>
  <si>
    <t>https://www.medchemexpress.com/Gamithromycin.html</t>
  </si>
  <si>
    <t>HY-70037A</t>
  </si>
  <si>
    <t>Cinacalcet (hydrochloride)</t>
  </si>
  <si>
    <t>AMG-073 (hydrochloride)</t>
  </si>
  <si>
    <t>364782-34-3</t>
  </si>
  <si>
    <t>393.87</t>
  </si>
  <si>
    <t>Cinacalcet hydrochloride (AMG-073 hydrochloride) is an orally active, allosteric agonist of Ca receptor (CaR), used for cardiovascular disease treatment.</t>
  </si>
  <si>
    <t>C22H23ClF3N</t>
  </si>
  <si>
    <t>FC(F)(C1=CC(CCCN[C@@H](C2=C3C=CC=CC3=CC=C2)C)=CC=C1)F.Cl</t>
  </si>
  <si>
    <t>DMSO : ≥ 50 mg/mL (126.95 mM)</t>
  </si>
  <si>
    <t>44818</t>
  </si>
  <si>
    <t>https://www.medchemexpress.com/Cinacalcet-hydrochloride.html</t>
  </si>
  <si>
    <t>HY-B0367</t>
  </si>
  <si>
    <t>Lornoxicam</t>
  </si>
  <si>
    <t>Chlortenoxicam; Ro 13-9297</t>
  </si>
  <si>
    <t>70374-39-9</t>
  </si>
  <si>
    <t>371.82</t>
  </si>
  <si>
    <t>COX; Endogenous Metabolite</t>
  </si>
  <si>
    <t>Lornoxicam (Chlortenoxicam), a COX-1 and COX-2 inhibitor, is a new nonsteroidal anti-inflammatory drug (NSAID).
Target: COX
Lornoxicam showed a balanced inhibition of COX-1/-2 exhibiting the lowest IC50 (0.005 microM/0.008 microM) of the large panel of NSAIDs tested. lornoxicam showed a marked inhibition of IL-6 formation (IC50 54 microM) while the formation ofTNF-alpha, IL-1beta and IL-8 was only moderately affected [1]. Lornoxicam is effective in the treatment of patients with activated osteoarthritis; the analgesic and anti-inflammatory effects of lornoxicam are significantly superior to those of rofecoxib without inferiority in tolerability [2]. Lornoxicam was fully effective for prevention of hyperalgesia [3].</t>
  </si>
  <si>
    <t>C13H10ClN3O4S2</t>
  </si>
  <si>
    <t>O=C(C1=C(O)C2=C(C=C(Cl)S2)S(N1C)(=O)=O)NC3=NC=CC=C3</t>
  </si>
  <si>
    <t>DMSO : 3.8 mg/mL (10.22 mM; Need ultrasonic and warming)</t>
  </si>
  <si>
    <t>16151</t>
  </si>
  <si>
    <t>https://www.medchemexpress.com/Lornoxicam.html</t>
  </si>
  <si>
    <t>HY-N0415</t>
  </si>
  <si>
    <t>Trigonelline chloride</t>
  </si>
  <si>
    <t>Trigonelline hydrochloride</t>
  </si>
  <si>
    <t>6138-41-6</t>
  </si>
  <si>
    <t>173.60</t>
  </si>
  <si>
    <t>Bacterial; Fungal; HSV</t>
  </si>
  <si>
    <t>Trigonelline chloride, an alkaloid with potential antidiabetic activity, is present in considerable amounts in coffee. Trigonelline chloride has anti-HSV-1 , antibacterial, and antifungal activities.</t>
  </si>
  <si>
    <t>C7H8ClNO2</t>
  </si>
  <si>
    <t>C[N+]1=CC(C(O)=O)=CC=C1.[Cl-]</t>
  </si>
  <si>
    <t>DMSO : 3.57 mg/mL (20.56 mM; Need ultrasonic)</t>
  </si>
  <si>
    <t>27331</t>
  </si>
  <si>
    <t>https://www.medchemexpress.com/Trigonelline_chloride.html</t>
  </si>
  <si>
    <t>HY-B1815</t>
  </si>
  <si>
    <t>Xanthinol Nicotinate</t>
  </si>
  <si>
    <t>Xanthinol Niacinate</t>
  </si>
  <si>
    <t>437-74-1</t>
  </si>
  <si>
    <t>434.45</t>
  </si>
  <si>
    <t>Xanthinol Nicotinate (Xanthinol Niacinate), a vasodilator, can act directly on the smooth muscle of small arteries and capillaries. Xanthinol Nicotinate expands blood vessels, improves blood rheology and reduces peripheral vascular resistance[1][2].</t>
  </si>
  <si>
    <t>C19H26N6O6</t>
  </si>
  <si>
    <t>O=C(C1=CC=CN=C1)O.O=C(N2C)N(C)C3=C(N(CC(O)CN(CCO)C)C=N3)C2=O</t>
  </si>
  <si>
    <t>H2O : 250 mg/mL (575.44 mM; Need ultrasonic)</t>
  </si>
  <si>
    <t>63943</t>
  </si>
  <si>
    <t>https://www.medchemexpress.com/xanthinol-nicotinate.html</t>
  </si>
  <si>
    <t>HY-14397</t>
  </si>
  <si>
    <t>Indomethacin</t>
  </si>
  <si>
    <t>Indometacin</t>
  </si>
  <si>
    <t>53-86-1</t>
  </si>
  <si>
    <t>357.79</t>
  </si>
  <si>
    <t>Autophagy; Bacterial; COX</t>
  </si>
  <si>
    <t>Indomethacin (Indometacin) is a potent, blood-brain permeable and nonselective inhibitor of COX1 and COX2, with IC50s of 18 nM and 26 nM for human COX-1 and COX-2, respectively, in CHO cells[1]. Indomethacin disrupts autophagic flux by disturbing the normal functioning of lysosomes[2].</t>
  </si>
  <si>
    <t>C19H16ClNO4</t>
  </si>
  <si>
    <t>COC1=CC=C(N(C(C2=CC=C(Cl)C=C2)=O)C(C)=C3CC(O)=O)C3=C1</t>
  </si>
  <si>
    <t>H2O : &lt; 0.1 mg/mL (insoluble); Ethanol : 12.5 mg/mL (34.94 mM; Need ultrasonic); DMSO : 100 mg/mL (279.49 mM; Need ultrasonic)</t>
  </si>
  <si>
    <t>12997</t>
  </si>
  <si>
    <t>https://www.medchemexpress.com/Indomethacin.html</t>
  </si>
  <si>
    <t>HY-17583</t>
  </si>
  <si>
    <t>Griseofulvin</t>
  </si>
  <si>
    <t>126-07-8</t>
  </si>
  <si>
    <t>352.77</t>
  </si>
  <si>
    <t>Antibiotic; Apoptosis; Fungal</t>
  </si>
  <si>
    <t>Griseofulvin(Gris-PEG; Grifulvin) is a spirocyclic fungal natural product used in treatment of fungal dermatophytes; Antifungal drug.</t>
  </si>
  <si>
    <t>C17H17ClO6</t>
  </si>
  <si>
    <t>O=C1[C@]2(C(OC)=CC(C[C@H]2C)=O)OC3=C(Cl)C(OC)=CC(OC)=C13</t>
  </si>
  <si>
    <t>DMSO : 33.33 mg/mL (94.48 mM; Need ultrasonic)</t>
  </si>
  <si>
    <t>64776</t>
  </si>
  <si>
    <t>https://www.medchemexpress.com/Griseofulvin.html</t>
  </si>
  <si>
    <t>HY-B0517A</t>
  </si>
  <si>
    <t>Mepivacaine (hydrochloride)</t>
  </si>
  <si>
    <t>1722-62-9</t>
  </si>
  <si>
    <t>282.81</t>
  </si>
  <si>
    <t>Mepivacaine hydrochloride is an amide-type local anesthetic agent. Mepivacaine hydrochloride binds to specific voltage-gated sodium ion channels in neuronal cell membranes, which inhibits both sodium influx and membrane depolarization[1][2].</t>
  </si>
  <si>
    <t>C15H23ClN2O</t>
  </si>
  <si>
    <t>O=C(C(CCCC1)N1C)NC(C(C)=CC=C2)=C2C.Cl</t>
  </si>
  <si>
    <t>H2O : 100 mg/mL (353.59 mM; Need ultrasonic)</t>
  </si>
  <si>
    <t>16247</t>
  </si>
  <si>
    <t>https://www.medchemexpress.com/mepivacaine-hydrochloride.html</t>
  </si>
  <si>
    <t>HY-13749B</t>
  </si>
  <si>
    <t>Sitagliptin (phosphate monohydrate)</t>
  </si>
  <si>
    <t>MK-0431 (phosphate monohydrate)</t>
  </si>
  <si>
    <t>654671-77-9</t>
  </si>
  <si>
    <t>523.32</t>
  </si>
  <si>
    <t>Sitagliptin phosphate monohydrate (MK-0431 phosphate monohydrate) is a potent inhibitor of DPP4 with an IC50 of 19 nM in Caco-2 cell extracts[1].</t>
  </si>
  <si>
    <t>C16H20F6N5O6P</t>
  </si>
  <si>
    <t>[H]O[H].O=C(N1CC2=NN=C(C(F)(F)F)N2CC1)C[C@H](N)CC3=CC(F)=C(F)C=C3F.O=P(O)(O)O</t>
  </si>
  <si>
    <t>H2O : ≥ 33 mg/mL (63.06 mM)</t>
  </si>
  <si>
    <t>19523</t>
  </si>
  <si>
    <t>https://www.medchemexpress.com/Sitagliptin-phosphate-monohydrate.html</t>
  </si>
  <si>
    <t>HY-B2123</t>
  </si>
  <si>
    <t>Lactose</t>
  </si>
  <si>
    <t>63-42-3</t>
  </si>
  <si>
    <t>Lactose, a major sugar in the milk of most species, could regulate human’s intestinal microflora.</t>
  </si>
  <si>
    <t>OC[C@@H]1[C@H](O)[C@H](O)[C@@H](O)[C@H](O[C@@H]([C@H](O)[C@@H](O)C=O)[C@H](O)CO)O1</t>
  </si>
  <si>
    <t>DMSO : 50 mg/mL (146.07 mM; Need ultrasonic); H2O : 100 mg/mL (292.14 mM; Need ultrasonic)</t>
  </si>
  <si>
    <t>27572</t>
  </si>
  <si>
    <t>https://www.medchemexpress.com/Lactose.html</t>
  </si>
  <si>
    <t>HY-B2119</t>
  </si>
  <si>
    <t>Sodium tauroglycocholate</t>
  </si>
  <si>
    <t>Tauroglycocholic acid sodium salt</t>
  </si>
  <si>
    <t>41945-48-6</t>
  </si>
  <si>
    <t>594.74</t>
  </si>
  <si>
    <t>Sodium tauroglycocholate is an inhibitor of the biliary acid transporting system of the hepatocyte and also a surfactant used as a chemical permeation enhancer.</t>
  </si>
  <si>
    <t>C28H47N2NaO8S</t>
  </si>
  <si>
    <t>O[C@H](C[C@@](C[C@H](O)CC1)([H])[C@@]1(C)[C@@]2([H])C[C@@H]3O)[C@@]2([H])[C@@](CC[C@]4([H])[C@H](C)CCC(NCC(NCCS(=O)(O[Na])=O)=O)=O)([H])[C@]34C</t>
  </si>
  <si>
    <t>DMSO : 30 mg/mL (50.44 mM; Need ultrasonic and warming)</t>
  </si>
  <si>
    <t>27652</t>
  </si>
  <si>
    <t>https://www.medchemexpress.com/Sodium_tauroglycocholate.html</t>
  </si>
  <si>
    <t>HY-Y0337</t>
  </si>
  <si>
    <t>L-Cysteine</t>
  </si>
  <si>
    <t>52-90-4</t>
  </si>
  <si>
    <t>121.16</t>
  </si>
  <si>
    <t>L-Cysteine is a conditionally essential amino acid, which acts as a precursor for biologically active molecules such as hydrogen sulphide (H2S), glutathione and taurine. L-Cysteine suppresses ghrelin and reduces appetite in rodents and humans[1].</t>
  </si>
  <si>
    <t>C3H7NO2S</t>
  </si>
  <si>
    <t>N[C@@H](CS)C(O)=O</t>
  </si>
  <si>
    <t>H2O : 33.33 mg/mL (275.09 mM; Need ultrasonic)</t>
  </si>
  <si>
    <t>34601</t>
  </si>
  <si>
    <t>https://www.medchemexpress.com/L-Cysteine.html</t>
  </si>
  <si>
    <t>HY-Y0272</t>
  </si>
  <si>
    <t>Saccharin</t>
  </si>
  <si>
    <t>81-07-2</t>
  </si>
  <si>
    <t>183.18</t>
  </si>
  <si>
    <t>Saccharin is an orally active, non-caloric artificial sweeteners (NAS). Saccharin has bacteriostatic and microbiome-modulating properties[1].</t>
  </si>
  <si>
    <t>C7H5NO3S</t>
  </si>
  <si>
    <t>O=C(C1=C2C=CC=C1)NS2(=O)=O</t>
  </si>
  <si>
    <t>27767</t>
  </si>
  <si>
    <t>https://www.medchemexpress.com/saccharin.html</t>
  </si>
  <si>
    <t>HY-W014787</t>
  </si>
  <si>
    <t>Decanedioic acid</t>
  </si>
  <si>
    <t>111-20-6</t>
  </si>
  <si>
    <t>202.25</t>
  </si>
  <si>
    <t>Decanedioic acid, a normal urinary acid, is found to be associated with carnitine-acylcarnitine translocase deficiency and medium chain acyl-CoA dehydrogenase deficiency.</t>
  </si>
  <si>
    <t>C10H18O4</t>
  </si>
  <si>
    <t>O=C(O)CCCCCCCCC(O)=O</t>
  </si>
  <si>
    <t>H2O : 1 mg/mL (4.94 mM; ultrasonic and warming and heat to 80°C); DMSO : ≥ 100 mg/mL (494.44 mM)</t>
  </si>
  <si>
    <t>60962</t>
  </si>
  <si>
    <t>https://www.medchemexpress.com/Decanedioic_acid.html</t>
  </si>
  <si>
    <t>HY-Y0258</t>
  </si>
  <si>
    <t>Benzocaine</t>
  </si>
  <si>
    <t>94-09-7</t>
  </si>
  <si>
    <t>165.19</t>
  </si>
  <si>
    <t>Benzocaine shares a common receptor with all othe rLAs in the voltage-gated Na+ channel, with an IC50 of 0.8 mM tested with a potential of +30 mV.</t>
  </si>
  <si>
    <t>C9H11NO2</t>
  </si>
  <si>
    <t>O=C(OCC)C1=CC=C(N)C=C1</t>
  </si>
  <si>
    <t>DMSO : ≥ 100 mg/mL (605.36 mM); H2O : 2 mg/mL (12.11 mM; ultrasonic and warming and heat to 60°C)</t>
  </si>
  <si>
    <t>17269</t>
  </si>
  <si>
    <t>https://www.medchemexpress.com/Benzocaine.html</t>
  </si>
  <si>
    <t>HY-Y0152</t>
  </si>
  <si>
    <t>Cinchonine</t>
  </si>
  <si>
    <t>(8R,9S)-Cinchonine; LA40221</t>
  </si>
  <si>
    <t>118-10-5</t>
  </si>
  <si>
    <t>Apoptosis; Parasite</t>
  </si>
  <si>
    <t>Cinchonine is a natural compound present in Cinchona bark. Cinchonine activates endoplasmic reticulum stress-induced apoptosis in human liver cancer cells[1].</t>
  </si>
  <si>
    <t>C19H22N2O</t>
  </si>
  <si>
    <t>O[C@@H](C1=CC=NC2=CC=CC=C12)[C@]3([H])[N@@]4C[C@H](C=C)[C@@H](CC4)C3</t>
  </si>
  <si>
    <t>DMSO : 4.76 mg/mL (16.17 mM; Need ultrasonic)</t>
  </si>
  <si>
    <t>27647</t>
  </si>
  <si>
    <t>https://www.medchemexpress.com/Cinchonine.html</t>
  </si>
  <si>
    <t>HY-Y0366</t>
  </si>
  <si>
    <t>Lauric acid</t>
  </si>
  <si>
    <t>143-07-7</t>
  </si>
  <si>
    <t>200.32</t>
  </si>
  <si>
    <t>Lauric acid is a middle chain-free fatty acid with strong bactericidal properties. The EC50s for P. acnes, S.aureus, S. epidermidis, are 2, 6, 4 μg/mL, respectively.</t>
  </si>
  <si>
    <t>C12H24O2</t>
  </si>
  <si>
    <t>CCCCCCCCCCCC(O)=O</t>
  </si>
  <si>
    <t>DMSO : ≥ 250 mg/mL (1248.00 mM)</t>
  </si>
  <si>
    <t>39671</t>
  </si>
  <si>
    <t>https://www.medchemexpress.com/Lauric_acid.html</t>
  </si>
  <si>
    <t>HY-A0022A</t>
  </si>
  <si>
    <t>Azaphen (dihydrochloride monohydrate)</t>
  </si>
  <si>
    <t>Azafen dihydrochloride monohydrate; Pipofezin dihydrochloride monohydrate; Pipofezine dihydrochloride monohydrate; Azaphenonxazine dihydrochloride monohydrate</t>
  </si>
  <si>
    <t>63302-99-8</t>
  </si>
  <si>
    <t>388.29</t>
  </si>
  <si>
    <t xml:space="preserve">Pipofezine(Azafen or Azaphen) is a potent inhibitor of the reuptake of serotonin. 
IC50 Value: 
Target: SSRIs
Pipofezine is a tricyclic antidepressant (TCA) approved in Russia for the treatment ofdepression. In addition to its antidepressant action, pipofezine has sedative effects as well, indicating antihistamine activity.
</t>
  </si>
  <si>
    <t>C16H23Cl2N5O2</t>
  </si>
  <si>
    <t>[H]Cl.[H]Cl.CN1C2=CC=CC=C2OC3=C1C=C(N4CCN(C)CC4)N=N3.O</t>
  </si>
  <si>
    <t>H2O : ≥ 100 mg/mL (257.54 mM); DMSO : 1 mg/mL (2.58 mM; Need ultrasonic)</t>
  </si>
  <si>
    <t>05561</t>
  </si>
  <si>
    <t>https://www.medchemexpress.com/Azaphen-dihydrochloride-monohydrate.html</t>
  </si>
  <si>
    <t>HY-76260</t>
  </si>
  <si>
    <t>Faropenem sodium</t>
  </si>
  <si>
    <t>122547-49-3</t>
  </si>
  <si>
    <t>307.30</t>
  </si>
  <si>
    <t>Faropenem sodium is an orally bioavailable penem antibiotic which can efficiently kill Mycobacterium tuberculosis.</t>
  </si>
  <si>
    <t>C12H14NNaO5S</t>
  </si>
  <si>
    <t>O=C([C@@]([H])1[C@@H](C)O)N([C@@H]1S2)C(C(O[Na])=O)=C2[C@@H]3OCCC3</t>
  </si>
  <si>
    <t>H2O : 100 mg/mL (325.41 mM; Need ultrasonic); DMSO : 25 mg/mL (81.35 mM; Need ultrasonic)</t>
  </si>
  <si>
    <t>28914</t>
  </si>
  <si>
    <t>https://www.medchemexpress.com/Faropenem_sodium.html</t>
  </si>
  <si>
    <t>HY-13757</t>
  </si>
  <si>
    <t>Tamoxifen (Citrate)</t>
  </si>
  <si>
    <t>ICI 46474; (Z)-Tamoxifen (Citrate); trans-Tamoxifen (Citrate)</t>
  </si>
  <si>
    <t>54965-24-1</t>
  </si>
  <si>
    <t>563.64</t>
  </si>
  <si>
    <t>Tamoxifen Citrate (ICI 46474) is an orally active, selective estrogen receptor modulator (SERM) which blocks estrogen action in breast cells and can activate estrogen activity in other cells, such as bone, liver, and uterine cells[1][2][3].Tamoxifen Citrate is a potent Hsp90 activator and enhances the Hsp90 molecular chaperone ATPase activity. Tamoxifen Citrate also potent inhibits infectious EBOV Zaire and Marburg (MARV) with IC50 of 0.1 μM and 1.8 μM, respectively[5]. Tamoxifen Citrate activates autophagy and induces apoptosis[4].</t>
  </si>
  <si>
    <t>C32H37NO8</t>
  </si>
  <si>
    <t>CC/C(C1=CC=CC=C1)=C(C2=CC=C(OCCN(C)C)C=C2)\C3=CC=CC=C3.O=C(CC(C(O)=O)(O)CC(O)=O)O</t>
  </si>
  <si>
    <t>DMSO : 50 mg/mL (88.71 mM; Need ultrasonic); H2O : &lt; 0.1 mg/mL (insoluble)</t>
  </si>
  <si>
    <t>61861</t>
  </si>
  <si>
    <t>https://www.medchemexpress.com/Tamoxifen-Citrate.html</t>
  </si>
  <si>
    <t>HY-13665</t>
  </si>
  <si>
    <t>Leuprolide (Acetate)</t>
  </si>
  <si>
    <t>Leuprorelin (acetate)</t>
  </si>
  <si>
    <t>74381-53-6</t>
  </si>
  <si>
    <t>1269.45</t>
  </si>
  <si>
    <t>Leuprolide Acetate (Leuprorelin acetate) is an analogue of gonadotrophin-releasing hormone (GnRH), acts as a GnRH receptor agonist. Leuprolide Acetate can be used for the research of prostate cancer, endometriosis, uterine fibroids, central precocious puberty, multiple sclerosis. Leuprolide Acetate improves experimental autoimmune encephalomyelitis in rat model[1].</t>
  </si>
  <si>
    <t>C61H88N16O14</t>
  </si>
  <si>
    <t>CC(O)=O.O=C(N[C@@H](CO)C(N[C@H](C(N[C@H](CC(C)C)C(N[C@@H](CC(C)C)C(N[C@@H](CCCNC(N)=N)C(N(CCC1)[C@@H]1C(NCC)=O)=O)=O)=O)=O)CC2=CC=C(O)C=C2)=O)[C@@H](NC([C@@H](NC([C@@H](N3)CCC3=O)=O)CC4=CN=CN4)=O)CC5=CNC6=C5C=CC=C6</t>
  </si>
  <si>
    <t>DMSO : 25 mg/mL (19.69 mM; Need ultrasonic); H2O : ≥ 66.66 mg/mL (52.51 mM)</t>
  </si>
  <si>
    <t>59703</t>
  </si>
  <si>
    <t>https://www.medchemexpress.com/Leuprolide-Acetate.html</t>
  </si>
  <si>
    <t>HY-B1613A</t>
  </si>
  <si>
    <t>Clebopride (malate)</t>
  </si>
  <si>
    <t>57645-91-7</t>
  </si>
  <si>
    <t>507.96</t>
  </si>
  <si>
    <t>Clebopride malate is a dopamine antagonist drug with antiemetic and prokinetic properties used to treat functional gastrointestinal disorders. 
Target: dopamine
Clebopride is a substituted benzamide, closely related to metoclopramide.</t>
  </si>
  <si>
    <t>C24H30ClN3O7</t>
  </si>
  <si>
    <t>O=C(O)C(O)CC(O)=O.O=C(NC1CCN(CC2=CC=CC=C2)CC1)C3=CC(Cl)=C(N)C=C3OC</t>
  </si>
  <si>
    <t>DMSO : 60 mg/mL (118.12 mM; Need ultrasonic)</t>
  </si>
  <si>
    <t>19200</t>
  </si>
  <si>
    <t>https://www.medchemexpress.com/Clebopride-malate.html</t>
  </si>
  <si>
    <t>HY-10159A</t>
  </si>
  <si>
    <t>Nilotinib (monohydrochloride monohydrate)</t>
  </si>
  <si>
    <t>AMN107 (monohydrochloride monohydrate)</t>
  </si>
  <si>
    <t>923288-90-8</t>
  </si>
  <si>
    <t>583.99</t>
  </si>
  <si>
    <t>Autophagy; Bcr-Abl</t>
  </si>
  <si>
    <t>Nilotinib monohydrochloride monohydrate is a second generation tyrosine kinase inhibitor (TKI), is significantly potent against BCR-ABL, and is active against many BCR-ABL mutants.</t>
  </si>
  <si>
    <t>C28H25ClF3N7O2</t>
  </si>
  <si>
    <t>O=C(NC1=CC(C(F)(F)F)=CC(N2C=NC(C)=C2)=C1)C3=CC=C(C)C(NC4=NC=CC(C5=CC=CN=C5)=N4)=C3.[H]Cl.O</t>
  </si>
  <si>
    <t>DMSO : ≥ 33 mg/mL (56.51 mM); H2O : &lt; 0.1 mg/mL (insoluble)</t>
  </si>
  <si>
    <t>20641</t>
  </si>
  <si>
    <t>https://www.medchemexpress.com/Nilotinib-monohydrochloride-monohydrate.html</t>
  </si>
  <si>
    <t>HY-B0524A</t>
  </si>
  <si>
    <t>Betahistine (dihydrochloride)</t>
  </si>
  <si>
    <t>5579-84-0</t>
  </si>
  <si>
    <t>209.12</t>
  </si>
  <si>
    <t>Betahistine dihydrochloride is an orally active histamine H1 receptor agonist and a H3 receptor antagonist[1]. Betahistine dihydrochloride is used for the study of rheumatoid arthritis (RA)[3].</t>
  </si>
  <si>
    <t>C8H14Cl2N2</t>
  </si>
  <si>
    <t>CNCCC1=CC=CC=N1.Cl.Cl</t>
  </si>
  <si>
    <t>DMF : 5 mg/mL (23.91 mM; Need ultrasonic); H2O : ≥ 50 mg/mL (239.10 mM); DMSO : 33.33 mg/mL (159.38 mM; Need ultrasonic)</t>
  </si>
  <si>
    <t>15756</t>
  </si>
  <si>
    <t>https://www.medchemexpress.com/Betahistine-dihydrochloride.html</t>
  </si>
  <si>
    <t>Endocrinology; Inflammation/Immunology; Neurological Disease</t>
  </si>
  <si>
    <t>HY-B0573</t>
  </si>
  <si>
    <t>Propranolol (hydrochloride)</t>
  </si>
  <si>
    <t>318-98-9</t>
  </si>
  <si>
    <t>Propranolol hydrochloride is a nonselective β-adrenergic receptor (βAR) antagonist, has high affinity for the β1AR and β2AR with Ki values of 1.8 nM and 0.8 nM, respectively[1]. Propranolol hydrochloride inhibits [3H]-DHA binding to rat brain membrane preparation with an IC50 of 12 nM[2]. Propranolol hydrochloride is used for study of hypertension, pheochromocytoma, myocardial infarction, cardiac arrhythmias, angina pectoris, and hypertrophic cardiomyopathy[3].</t>
  </si>
  <si>
    <t>OC(CNC(C)C)COC1=CC=CC2=CC=CC=C12.Cl</t>
  </si>
  <si>
    <t>DMSO : ≥ 150 mg/mL (507.10 mM); H2O : 33.33 mg/mL (112.68 mM; Need ultrasonic)</t>
  </si>
  <si>
    <t>26496</t>
  </si>
  <si>
    <t>https://www.medchemexpress.com/Propranolol-hydrochloride.html</t>
  </si>
  <si>
    <t>HY-B0566</t>
  </si>
  <si>
    <t>Guanabenz (Acetate)</t>
  </si>
  <si>
    <t>BR-750; Wy8678 acetate</t>
  </si>
  <si>
    <t>23256-50-0</t>
  </si>
  <si>
    <t>291.13</t>
  </si>
  <si>
    <t>Guanabenz (Acetate) (BR-750) is an alpha-2 selective adrenergic agonist used as an antihypertensive agent.</t>
  </si>
  <si>
    <t>C10H12Cl2N4O2</t>
  </si>
  <si>
    <t>ClC1=C(/C=N/NC(N)=N)C(Cl)=CC=C1.CC(O)=O</t>
  </si>
  <si>
    <t>DMSO : ≥ 51 mg/mL (175.18 mM)</t>
  </si>
  <si>
    <t>16020</t>
  </si>
  <si>
    <t>https://www.medchemexpress.com/Guanabenz-Acetate.html</t>
  </si>
  <si>
    <t>HY-B0519</t>
  </si>
  <si>
    <t>Tylosin (tartrate)</t>
  </si>
  <si>
    <t>74610-55-2</t>
  </si>
  <si>
    <t>1066.19</t>
  </si>
  <si>
    <t>Tylosin tartrate is a macrolide antibiotic for veterinary use. Tylosin tartrate is active against certain Gram-positive and Gram-negative bacteria. Tylosin tartrate is commonly used in the research of dysentery and atrophic rhinitis in pigs, pneumonia, arthritis, and mastitis in cattle, and mycoplasma infections in poultry[1].</t>
  </si>
  <si>
    <t>C50H83NO23</t>
  </si>
  <si>
    <t>C[C@@H](O[C@@]1([H])O[C@H]([C@H]([C@@H](CC2=O)O)C)[C@H](C[C@H](C(/C=C/C(C)=C/[C@H](CO[C@H](O[C@H](C)[C@@H](O)[C@H]3OC)[C@@H]3OC)[C@@H](CC)O2)=O)C)CC=O)[C@H]([C@@H]([C@H]1O)N(C)C)O[C@@](O[C@@H](C)[C@@H]4O)([H])C[C@]4(O)C.O[C@@H](C(O)=O)[C@@H](O)C(O)=O</t>
  </si>
  <si>
    <t>H2O : ≥ 100 mg/mL (93.79 mM); DMSO : ≥ 100 mg/mL (93.79 mM)</t>
  </si>
  <si>
    <t>51580</t>
  </si>
  <si>
    <t>https://www.medchemexpress.com/Tylosin-tartrate.html</t>
  </si>
  <si>
    <t>HY-N1201</t>
  </si>
  <si>
    <t>Apigenin</t>
  </si>
  <si>
    <t>4',5,7-Trihydroxyflavone; Apigenol; C.I. Natural Yellow 1</t>
  </si>
  <si>
    <t>520-36-5</t>
  </si>
  <si>
    <t>Autophagy; Cytochrome P450</t>
  </si>
  <si>
    <t>Apigenin (4',5,7-Trihydroxyflavone) is a competitive CYP2C9 inhibitor with a Ki of 2 μM.</t>
  </si>
  <si>
    <t>OC1=C2C(OC(C3=CC=C(O)C=C3)=CC2=O)=CC(O)=C1</t>
  </si>
  <si>
    <t>H2O : &lt; 0.1 mg/mL (insoluble); DMSO : 100 mg/mL (370.04 mM; Need ultrasonic)</t>
  </si>
  <si>
    <t>19710</t>
  </si>
  <si>
    <t>https://www.medchemexpress.com/Apigenin.html</t>
  </si>
  <si>
    <t>HY-N0708</t>
  </si>
  <si>
    <t>Vanillic acid</t>
  </si>
  <si>
    <t>121-34-6</t>
  </si>
  <si>
    <t>168.15</t>
  </si>
  <si>
    <t>Bacterial; Endogenous Metabolite; NF-κB</t>
  </si>
  <si>
    <t>Vanillic acid is a flavoring agent found in edible plants and fruits. Vanillic acid inhibits NF-κB activation. Anti-inflammatory, antibacterial, and chemopreventive effects[1].</t>
  </si>
  <si>
    <t>C8H8O4</t>
  </si>
  <si>
    <t>O=C(O)C1=CC=C(O)C(OC)=C1</t>
  </si>
  <si>
    <t>DMSO : ≥ 100 mg/mL (594.71 mM)</t>
  </si>
  <si>
    <t>38825</t>
  </si>
  <si>
    <t>https://www.medchemexpress.com/Vanillic_acid.html</t>
  </si>
  <si>
    <t>Anti-infection; Metabolic Enzyme/Protease; NF-κB</t>
  </si>
  <si>
    <t>HY-107383</t>
  </si>
  <si>
    <t>Tetrahydrobiopterin</t>
  </si>
  <si>
    <t>Sapropterin</t>
  </si>
  <si>
    <t>17528-72-2</t>
  </si>
  <si>
    <t>241.25</t>
  </si>
  <si>
    <t>Endogenous Metabolite; NO Synthase</t>
  </si>
  <si>
    <t>Tetrahydrobiopterin is a cofactor of the aromatic amino acid hydroxylases enzymes and also acts as an essential cofactor for all nitric oxide synthase (NOS) isoforms.</t>
  </si>
  <si>
    <t>C9H15N5O3</t>
  </si>
  <si>
    <t>O=C1C2=C(NC(N)=N1)NCC(C(O)C(O)C)N2</t>
  </si>
  <si>
    <t>DMSO : 50 mg/mL (207.25 mM; Need ultrasonic)</t>
  </si>
  <si>
    <t>26503</t>
  </si>
  <si>
    <t>https://www.medchemexpress.com/Tetrahydrobiopterin.html</t>
  </si>
  <si>
    <t>HY-B0119</t>
  </si>
  <si>
    <t>Risedronate (sodium)</t>
  </si>
  <si>
    <t>Risedronic Acid Sodium</t>
  </si>
  <si>
    <t>115436-72-1</t>
  </si>
  <si>
    <t>305.09</t>
  </si>
  <si>
    <t>Risedronate sodium is a pyridinyl biphosphonate which inhibits osteoclast-mediated bone resorption.
Target: 
Risedronate sodium, which was promoted in Croatia a few months ago, is the latest (III) generation of bisphosphonates, the most efficient anti-resorption drugs that inhibit osteoclast-mediated bone resorption and change the bone metabolism. Risedronate sodium is hence the first line of bisphosphonates for the reduction of vertebral and non-vertebral fracture risks in postmenopausal women with osteoporosis or those with a high risk of osteoporosis. It also efficiently prevents bone loss or improves bone density in men and women on a long-term corticosteroid therapy [1].
The administration of 20 and 25 mg/kg risedronate sodium for 4 days led to decreases of parasitemia of 68.9% and 83.6%, respectively. On the seventh day of treatment the inhibitions were 63% and 88.9% with 20 and 25 mg/kg, respectively. After recovering the parasitemia, a dose-response curve was obtained for estimating the ID50 (dose causing 50% inhibition), equivalent to 17 ± 1.8 mg/kg after 7 days of treatment. Four days after the interruption of treatment (11 days postinfection), the parasitemias of the groups treated with 10, 15, 20, and 25 mg/kg/day were 15.3%, 15.9%, 15.2%, and 5.7%, respectively. Conversely, the group that received PBS presented parasitemia of 25.6%. Among the groups treated with risedronate sodium, only the animals that received 25 mg/kg had a significant inhibition of 77.8% (see Table S1 in the supplemental material), demonstrating that even after treatment discontinuation, the parasitemia of the animals remained low in relation to that of the controls [2].
Clinical indications: Bone resorption; Male osteoporosis; Osteogenesis imperfecta; Osteoporosis; Pagets bone disease     
Toxicity: abdominal pain; anxiety, back pain; belching, bladder irritation; bone disorders and pain; bronchitis; bursitis; cataracts; chest pain; colitis; constipation; depression; diarrhea; difficulty breathing</t>
  </si>
  <si>
    <t>C7H10NNaO7P2</t>
  </si>
  <si>
    <t>OC(P(O)(O)=O)(P(O)([O-])=O)CC1=CN=CC=C1.[Na+]</t>
  </si>
  <si>
    <t>H2O : 8.33 mg/mL (27.30 mM; Need ultrasonic); DMSO : &lt; 1 mg/mL (insoluble or slightly soluble)</t>
  </si>
  <si>
    <t>15728</t>
  </si>
  <si>
    <t>https://www.medchemexpress.com/Risedronate-sodium.html</t>
  </si>
  <si>
    <t>HY-B0505</t>
  </si>
  <si>
    <t>Moguisteine</t>
  </si>
  <si>
    <t>BBR-2173</t>
  </si>
  <si>
    <t>119637-67-1</t>
  </si>
  <si>
    <t>339.41</t>
  </si>
  <si>
    <t xml:space="preserve">Moguisteine(BBR-2173) is a novel peripheral non-narcotic antitussive drug.
Target: Others
Moguisteine is a novel peripheral nonnarcotic antitussive agent that has proved to be as active as codeine in several experimental models of induced cough in guinea-pigs and dogs. It acts neither through the opiate receptors nor on the cough centre, and its action is possibly mediated by the interaction with rapidly adapting irritant receptors along the tracheobronchial tree. In controlled clinical trials, moguisteine has been shown to be safe and to effectively reduce cough associated with such respiratory disorders as acute upper respiratory tract infection, chronic bronchitis, pulmonary fibrosis and malignancies [1, 2].
</t>
  </si>
  <si>
    <t>C16H21NO5S</t>
  </si>
  <si>
    <t>COC1=CC=CC=C1OCC2N(C(CC(OCC)=O)=O)CCS2</t>
  </si>
  <si>
    <t>16024</t>
  </si>
  <si>
    <t>https://www.medchemexpress.com/Moguisteine.html</t>
  </si>
  <si>
    <t>HY-B0962</t>
  </si>
  <si>
    <t>Piperidolate (hydrochloride)</t>
  </si>
  <si>
    <t>129-77-1</t>
  </si>
  <si>
    <t>359.89</t>
  </si>
  <si>
    <t>Piperidolate hydrochloride is an antimuscarinic, inhibits intestinal cramp induced by acetylcholine (rats and dogs).</t>
  </si>
  <si>
    <t>C21H26ClNO2</t>
  </si>
  <si>
    <t>O=C(OC1CN(CC)CCC1)C(C2=CC=CC=C2)C3=CC=CC=C3.[H]Cl</t>
  </si>
  <si>
    <t>DMSO : ≥ 32 mg/mL (88.92 mM)</t>
  </si>
  <si>
    <t>27944</t>
  </si>
  <si>
    <t>https://www.medchemexpress.com/Piperidolate-hydrochloride.html</t>
  </si>
  <si>
    <t>HY-B0935</t>
  </si>
  <si>
    <t>Benzyl benzoate</t>
  </si>
  <si>
    <t>Benzoic acid benzyl ester</t>
  </si>
  <si>
    <t>120-51-4</t>
  </si>
  <si>
    <t>212.24</t>
  </si>
  <si>
    <t>Benzyl benzoate (Benzoic acid benzyl ester) is a fragrance ingredient in cosmetic products. Benzyl benzoate can be used for the research of Scabies and Demodex-associated inflammatory skin conditions[1][2][3].</t>
  </si>
  <si>
    <t>C14H12O2</t>
  </si>
  <si>
    <t>O=C(OCC1=CC=CC=C1)C2=CC=CC=C2</t>
  </si>
  <si>
    <t>DMSO : ≥ 50 mg/mL (235.58 mM)</t>
  </si>
  <si>
    <t>17700</t>
  </si>
  <si>
    <t>https://www.medchemexpress.com/Benzyl-benzoate.html</t>
  </si>
  <si>
    <t>HY-B0504</t>
  </si>
  <si>
    <t>Creatinine</t>
  </si>
  <si>
    <t>NSC13123</t>
  </si>
  <si>
    <t>60-27-5</t>
  </si>
  <si>
    <t>113.12</t>
  </si>
  <si>
    <t xml:space="preserve">Creatinine(NSC13123) is a break-down product of creatine phosphate in muscle, and is usually produced at a fairly constant rate by the body.
Target: Others
Creatinine is a breakdown product of creatine phosphate in muscle, and is usually produced at a fairly constant rate by the body (depending on muscle mass). Creatine is synthesized primarily in the liver from the methylation of glycocyamine (guanidino acetate, synthesized in the kidney from the amino acids arginine and glycine) by S-adenosyl methionine. It is then transported through blood to the other organs, muscle, and brain, where, through phosphorylation, it becomes the high-energy compound phosphocreatine. During the reaction, creatine and phosphocreatine are catalyzed by creatine kinase, and a spontaneous conversion to creatinine may occur [1]. Creatinine levels in blood and urine may be used to calculate the creatinine clearance (CrCl), which reflects the glomerular filtration rate (GFR), an important clinical index of renal function [2].
</t>
  </si>
  <si>
    <t>C4H7N3O</t>
  </si>
  <si>
    <t>O=C1N=C(N)N(C)C1</t>
  </si>
  <si>
    <t>H2O : 33.33 mg/mL (294.64 mM; Need ultrasonic); DMSO : 2.5 mg/mL (22.10 mM; Need ultrasonic)</t>
  </si>
  <si>
    <t>16658</t>
  </si>
  <si>
    <t>https://www.medchemexpress.com/Creatinine.html</t>
  </si>
  <si>
    <t>HY-B0522A</t>
  </si>
  <si>
    <t>Ampicillin (sodium)</t>
  </si>
  <si>
    <t>D-(-)-α-Aminobenzylpenicillin (sodium salt)</t>
  </si>
  <si>
    <t>69-52-3</t>
  </si>
  <si>
    <t>371.39</t>
  </si>
  <si>
    <t>Ampicillin sodium (D-(-)-α-Aminobenzylpenicillin sodium salt) is a broad-spectrum beta-lactam antibiotic against a variety of gram-positive and gram-negative bacteria[1].</t>
  </si>
  <si>
    <t>C16H18N3NaO4S</t>
  </si>
  <si>
    <t>O=C([C@@H]1N(C2=O)[C@]([C@@H]2NC([C@@H](C3=CC=CC=C3)N)=O)([H])SC1(C)C)O[Na]</t>
  </si>
  <si>
    <t>H2O : ≥ 200 mg/mL (538.52 mM)</t>
  </si>
  <si>
    <t>61306</t>
  </si>
  <si>
    <t>https://www.medchemexpress.com/Ampicillin-sodium.html</t>
  </si>
  <si>
    <t>HY-B0534</t>
  </si>
  <si>
    <t>Moclobemide</t>
  </si>
  <si>
    <t>Ro111163</t>
  </si>
  <si>
    <t>71320-77-9</t>
  </si>
  <si>
    <t>268.74</t>
  </si>
  <si>
    <t xml:space="preserve">Moclobemide(Ro111163) is a reversible monoamine oxidase inhibitor (MAOI) selective for isoform A (RIMA) used to treat major depressive disorder.
Target: Monoamine Oxidase
Moclobemide orally administered 2 hours before decapitation preferentially inhibits MAO-A and PEA in rat brain with ED50 of 7.6 μmol/kg and 78 μmol/kg, respectively. Moclobemide orally administered 2 hours before decapitation preferentially inhibits MAO-A and PEA in rat liver with ED50 of 8.4 μmol/kg and 6.6 μmol/kg, respectively. Moclobemide (0.1 mM), which inhibits brain MAO-A activity by over 80%, does not affect benzylamine oxidase (rat heart) and diamine oxidase (rat small intestine) activity in vitro [1]. Moclobemide (10 mM-100 mM) includes in the culture medium during anoxia or with glutamate significantly increases in a concentration-dependent manner the amount of surviving neurons compared to controls in neuronal-astroglial cultures from rat cerebral cortex [2].
Moclobemide (10 mg/kg p.o.) induces a significant decrease of all monoamine metabolites measured in rat brain [1]. Moclobemide, given via the drinking water (4.5 mg/kg/day), produces significant decreases in adrenal weight of rats after 5 (-23%) and 7 weeks (-16%) of treatment. Moclobemide upregulates hippocampal mineralocorticoid receptor (MR) levels in rats by 65%, 76% and 19% at 2 weeks, 5 weeks and 7 weeks of treatment, and upregulates Glucocorticoid receptor (GR) levels in this limbic brain structure by 10% at 5 weeks. Moclobemide treatment (5 weeks, 4.5 mg/kg/day) significantly attenuates stress (30 min novel environment)-induced plasma ACTH (-35%) and corticosterone (-29%) levels [3].
</t>
  </si>
  <si>
    <t>C13H17ClN2O2</t>
  </si>
  <si>
    <t>O=C(NCCN1CCOCC1)C2=CC=C(Cl)C=C2</t>
  </si>
  <si>
    <t>DMSO : 100 mg/mL (372.11 mM; Need ultrasonic)</t>
  </si>
  <si>
    <t>16056</t>
  </si>
  <si>
    <t>https://www.medchemexpress.com/Moclobemide.html</t>
  </si>
  <si>
    <t>11979</t>
  </si>
  <si>
    <t>HY-B0418A</t>
  </si>
  <si>
    <t>Loperamide (hydrochloride)</t>
  </si>
  <si>
    <t>R-18553 (hydrochloride)</t>
  </si>
  <si>
    <t>34552-83-5</t>
  </si>
  <si>
    <t>513.50</t>
  </si>
  <si>
    <t>Autophagy; Opioid Receptor</t>
  </si>
  <si>
    <t>Loperamide (hydrochloride) (R-18553 (hydrochloride)) is an opioid receptor agonist[1][2][3]. Loperamide hydrochloride is a selective and competitive human intestinal carboxylesterases (hiCE) inhibitor. Loperamide hydrochloride has anti-diarrheal effect[4].</t>
  </si>
  <si>
    <t>C29H34Cl2N2O2</t>
  </si>
  <si>
    <t>O=C(N(C)C)C(C1=CC=CC=C1)(C2=CC=CC=C2)CCN3CCC(O)(C4=CC=C(Cl)C=C4)CC3.Cl</t>
  </si>
  <si>
    <t>DMSO : 50 mg/mL (97.37 mM; Need ultrasonic); H2O : 1 mg/mL (1.95 mM; Need ultrasonic)</t>
  </si>
  <si>
    <t>16110</t>
  </si>
  <si>
    <t>https://www.medchemexpress.com/Loperamide-hydrochloride.html</t>
  </si>
  <si>
    <t>HY-B0389</t>
  </si>
  <si>
    <t>D-Glucose</t>
  </si>
  <si>
    <t>Glucose; D-(+)-Glucose; Dextrose</t>
  </si>
  <si>
    <t>50-99-7</t>
  </si>
  <si>
    <t>D-Glucose (Glucose), a monosaccharide, is an important carbohydrate in biology. D-Glucose is a carbohydrate sweetener and critical components of the general metabolism, and serve as critical signaling molecules in relation to both cellular metabolic status and biotic and abiotic stress response[1].</t>
  </si>
  <si>
    <t>O=C[C@@H]([C@H]([C@@H]([C@@H](CO)O)O)O)O</t>
  </si>
  <si>
    <t>DMSO : 50 mg/mL (277.53 mM; Need ultrasonic); H2O : ≥ 50 mg/mL (277.53 mM)</t>
  </si>
  <si>
    <t>17010</t>
  </si>
  <si>
    <t>https://www.medchemexpress.com/dextrose.html</t>
  </si>
  <si>
    <t>HY-B0657A</t>
  </si>
  <si>
    <t>Clodronic acid (disodium salt)</t>
  </si>
  <si>
    <t>Clodronate (disodium salt)</t>
  </si>
  <si>
    <t>22560-50-5</t>
  </si>
  <si>
    <t>288.86</t>
  </si>
  <si>
    <t>Clodronic acid (Clodronate) disodium salt, a first-generation bisphosphonate, is orally active osteoclastic bone resorption inhibitor. Clodronic acid disodium salt can be used in high bone turnover states, Paget’s disease and osteolytic bone metastases[1][2][3].</t>
  </si>
  <si>
    <t>CH2Cl2Na2O6P2</t>
  </si>
  <si>
    <t>O=P(C(Cl)(Cl)P(O)(O[Na])=O)(O)O[Na]</t>
  </si>
  <si>
    <t>63860</t>
  </si>
  <si>
    <t>https://www.medchemexpress.com/clodronic-acid-disodium-salt.html</t>
  </si>
  <si>
    <t>HY-B0600</t>
  </si>
  <si>
    <t>Tafluprost</t>
  </si>
  <si>
    <t>AFP-168; MK2452</t>
  </si>
  <si>
    <t>209860-87-7</t>
  </si>
  <si>
    <t>452.53</t>
  </si>
  <si>
    <t xml:space="preserve">Tafluprost(AFP-168) is an anti-glaucoma prostaglandin (PG) analog.
Target:Others
Tafluprost showed significant IOP-lowering effects without any safety concerns in patients with various types of glaucoma and OH in daily clinical practice and tafluprost is highly effective in any therapeutic patterns [1]. Tafluprost with reduced BAK has potential as a superior antiglaucoma drug, not only for its IOP-lowering effect, but also for its good corneal safety profile [2]. Tafluprost single-use vials treatment was effective in reducing IOP over the 3 years of this study, but visual field performance worsened by 10.3%-13.8% in patients with normal-tension glaucoma. Safety was satisfactory [3].
</t>
  </si>
  <si>
    <t>C25H34F2O5</t>
  </si>
  <si>
    <t>O=C(OC(C)C)CCC/C=C\C[C@@H]1[C@@H](/C=C/C(F)(F)COC2=CC=CC=C2)[C@H](O)C[C@@H]1O</t>
  </si>
  <si>
    <t>DMSO : ≥ 270 mg/mL (596.65 mM)</t>
  </si>
  <si>
    <t>56285</t>
  </si>
  <si>
    <t>https://www.medchemexpress.com/tafluprost.html</t>
  </si>
  <si>
    <t>HY-B0664</t>
  </si>
  <si>
    <t>Ciprofibrate</t>
  </si>
  <si>
    <t>Win35833</t>
  </si>
  <si>
    <t>52214-84-3</t>
  </si>
  <si>
    <t>289.15</t>
  </si>
  <si>
    <t>PPAR</t>
  </si>
  <si>
    <t xml:space="preserve">Ciprofibrate is a peroxisome proliferator-activated receptor agonist.
Target: PPAR
Ciprofibrate is a hypolipidemic compound that can induce proliferation of peroxisomes in liver cells of rats. Known to be a PPARα (peroxisome proliferator-activated receptor α) agonist [1, 2].
</t>
  </si>
  <si>
    <t>C13H14Cl2O3</t>
  </si>
  <si>
    <t>CC(C)(OC1=CC=C(C2C(Cl)(Cl)C2)C=C1)C(O)=O</t>
  </si>
  <si>
    <t>DMSO : ≥ 100 mg/mL (345.84 mM)</t>
  </si>
  <si>
    <t>14155</t>
  </si>
  <si>
    <t>https://www.medchemexpress.com/Ciprofibrate.html</t>
  </si>
  <si>
    <t>HY-10264B</t>
  </si>
  <si>
    <t>Edoxaban (tosylate monohydrate)</t>
  </si>
  <si>
    <t>DU-176b (monohydrate)</t>
  </si>
  <si>
    <t>1229194-11-9</t>
  </si>
  <si>
    <t>738.27</t>
  </si>
  <si>
    <t>Tosylate</t>
  </si>
  <si>
    <t>Edoxaban tosylate monohydrate (DU-176b monohydrate) is a selective, potent and orally active factor Xa (FXa) inhibitor with Kis of 0.561 nM and 2.98 nM for free FXa and prothrombinase, respectively. Edoxaban tosylate monohydrate is an anticoagulant agent and can be used for stroke prevention. Edoxaban tosylate monohydrate is a also weak inhibitor of thrombin and factor IXaβ (FIXa), with Kis of 6.00 μM and 41.7 μM, respectively, exhibits &gt;10 000-fold selectivity for FXa. Edoxaban tosylate monohydrate has antithrombotic properties and has potential for thromboembolic diseases treatment[1][2][3].</t>
  </si>
  <si>
    <t>C31H40ClN7O8S2</t>
  </si>
  <si>
    <t>O=C(N(C)C)[C@@H](CC1)C[C@H]([C@H]1NC(C(NC(C=C2)=NC=C2Cl)=O)=O)NC(C3=NC(CC4)=C(CN4C)S3)=O.O=S(C5=CC=C(C)C=C5)(O)=O.O</t>
  </si>
  <si>
    <t>H2O : 1 mg/mL (1.35 mM; Need ultrasonic); DMSO : 50 mg/mL (67.73 mM; Need ultrasonic)</t>
  </si>
  <si>
    <t>15962</t>
  </si>
  <si>
    <t>https://www.medchemexpress.com/Edoxaban-tosylate-monohydrate.html</t>
  </si>
  <si>
    <t>HY-10284</t>
  </si>
  <si>
    <t>Linagliptin</t>
  </si>
  <si>
    <t>BI 1356</t>
  </si>
  <si>
    <t>668270-12-0</t>
  </si>
  <si>
    <t>472.54</t>
  </si>
  <si>
    <t>Autophagy; Dipeptidyl Peptidase; Ferroptosis</t>
  </si>
  <si>
    <t>Linagliptin is a highly potent, selective DPP-4 inhibitor with IC50 of 1 nM.</t>
  </si>
  <si>
    <t>C25H28N8O2</t>
  </si>
  <si>
    <t>O=C1N(C2=C(C(N1CC3=NC(C)=C4C=CC=CC4=N3)=O)N(CC#CC)C(N5CCC[C@@H](N)C5)=N2)C</t>
  </si>
  <si>
    <t>DMSO : 10 mg/mL (21.16 mM; Need ultrasonic)</t>
  </si>
  <si>
    <t>63908</t>
  </si>
  <si>
    <t>https://www.medchemexpress.com/Linagliptin.html</t>
  </si>
  <si>
    <t>HY-14544</t>
  </si>
  <si>
    <t>Quetiapine</t>
  </si>
  <si>
    <t>ICI204636</t>
  </si>
  <si>
    <t>111974-69-7</t>
  </si>
  <si>
    <t>Quetiapine is a 5-HT receptors agonist with a pEC50 of 4.77 for human 5-HT1A receptor. Quetiapine is a dopamine receptor antagonist with a pIC50 of 6.33 for human D2 receptor. Quetiapine has moderate to high affinity for the human D2, HT1A, 5-HT2A, 5-HT2C receptor with pKis of 7.25, 5.74, 7.54, 5.55. Antidepressant and anxiolytic effects[1].</t>
  </si>
  <si>
    <t>C21H25N3O2S</t>
  </si>
  <si>
    <t>OCCOCCN(CC1)CCN1C2=NC3=CC=CC=C3SC4=C2C=CC=C4</t>
  </si>
  <si>
    <t>Ethanol : 100 mg/mL (260.75 mM; Need ultrasonic); DMSO : 100 mg/mL (260.75 mM; Need ultrasonic); H2O : &lt; 0.1 mg/mL (insoluble)</t>
  </si>
  <si>
    <t>08076</t>
  </si>
  <si>
    <t>https://www.medchemexpress.com/Quetiapine.html</t>
  </si>
  <si>
    <t>HY-14566</t>
  </si>
  <si>
    <t>Donepezil</t>
  </si>
  <si>
    <t>E2020 (free base)</t>
  </si>
  <si>
    <t>120014-06-4</t>
  </si>
  <si>
    <t>379.49</t>
  </si>
  <si>
    <t>Donepezil (E2020 free base) is a specific and potent AChE inhibitor with IC50s of 8.12 nM and 11.6 nM for bovine AChE and human AChE, respectively[1].</t>
  </si>
  <si>
    <t>C24H29NO3</t>
  </si>
  <si>
    <t>O=C(C(C=C(OC)C(OC)=C1)=C1C2)C2CC(CC3)CCN3CC4=CC=CC=C4</t>
  </si>
  <si>
    <t>DMSO : 33.33 mg/mL (87.83 mM; Need ultrasonic); H2O : &lt; 0.1 mg/mL (insoluble)</t>
  </si>
  <si>
    <t>62189</t>
  </si>
  <si>
    <t>https://www.medchemexpress.com/donepezil.html</t>
  </si>
  <si>
    <t>HY-B1710</t>
  </si>
  <si>
    <t>Norethindrone acetate</t>
  </si>
  <si>
    <t>19-Norethindrone acetate</t>
  </si>
  <si>
    <t>51-98-9</t>
  </si>
  <si>
    <t>340.46</t>
  </si>
  <si>
    <t>Norethindrone acetate is a female hormone used for the research of endometriosis[1].</t>
  </si>
  <si>
    <t>C22H28O3</t>
  </si>
  <si>
    <t>C#C[C@]1(OC(C)=O)CC[C@@]2([H])[C@]3([H])CCC4=CC(CC[C@]4([H])[C@@]3([H])CC[C@]12C)=O</t>
  </si>
  <si>
    <t>H2O : 0.67 mg/mL (1.97 mM; Need ultrasonic); DMSO : ≥ 100 mg/mL (293.72 mM)</t>
  </si>
  <si>
    <t>26320</t>
  </si>
  <si>
    <t>https://www.medchemexpress.com/Norethindrone_acetate.html</t>
  </si>
  <si>
    <t>Endocrinology; Inflammation/Immunology; Cardiovascular Disease</t>
  </si>
  <si>
    <t>HY-B0730</t>
  </si>
  <si>
    <t>Pamidronate (disodium pentahydrate)</t>
  </si>
  <si>
    <t>109552-15-0</t>
  </si>
  <si>
    <t>369.11</t>
  </si>
  <si>
    <t>Pamidronate disodium pentahydrate is a nitrogen-containing bisphosphonate, used to prevent osteoporosis.</t>
  </si>
  <si>
    <t>C3H19NNa2O12P2</t>
  </si>
  <si>
    <t>OC(P(O)(O[Na])=O)(CCN)P(O)(O[Na])=O.O.O.O.O.O</t>
  </si>
  <si>
    <t>H2O : 7.14 mg/mL (19.34 mM; Need ultrasonic); DMSO : &lt; 1 mg/mL (insoluble or slightly soluble)</t>
  </si>
  <si>
    <t>16285</t>
  </si>
  <si>
    <t>https://www.medchemexpress.com/Pamidronate-disodium-pentahydrate.html</t>
  </si>
  <si>
    <t>HY-B0380A</t>
  </si>
  <si>
    <t>Trimebutine (maleate)</t>
  </si>
  <si>
    <t>34140-59-5</t>
  </si>
  <si>
    <t>503.54</t>
  </si>
  <si>
    <t>Opioid Receptor</t>
  </si>
  <si>
    <t>Trimebutine maleate is a drug with antimuscarinic and weak mu opioid agonist effects.
Target: Opioid Receptor
Trimebutine is an agonist of peripheral mu, kappa and delta opiate receptors, used as spasmolytic agent for treatment of both acute and chronic abdominal pain [1]. The major product from drug metabolism of trimebutine in human beings is nor-trimebutine, which comes from removal of one of the methyl groups attached to nitrogen. Trimebutine exerts its effects in part due to causing a premature activation of phase III of the migrating motor complex in the digestive tract [2, 3].</t>
  </si>
  <si>
    <t>C26H33NO9</t>
  </si>
  <si>
    <t>O=C(O)/C=C\C(O)=O.O=C(OCC(C1=CC=CC=C1)(N(C)C)CC)C2=CC(OC)=C(OC)C(OC)=C2</t>
  </si>
  <si>
    <t>DMSO : 100 mg/mL (198.59 mM; Need ultrasonic); H2O : 25 mg/mL (49.65 mM; Need ultrasonic)</t>
  </si>
  <si>
    <t>16245</t>
  </si>
  <si>
    <t>https://www.medchemexpress.com/Trimebutine-maleate.html</t>
  </si>
  <si>
    <t>HY-B0988</t>
  </si>
  <si>
    <t>Deferoxamine (mesylate)</t>
  </si>
  <si>
    <t>Desferrioxamine B mesylate; DFOM</t>
  </si>
  <si>
    <t>138-14-7</t>
  </si>
  <si>
    <t>656.79</t>
  </si>
  <si>
    <t>Amyloid-β; Autophagy; Ferroptosis; Mitophagy</t>
  </si>
  <si>
    <t>Deferoxamine mesylate is an iron chelator that binds free iron in a stable complex, preventing it from engaging in chemical reactions.</t>
  </si>
  <si>
    <t>C26H52N6O11S</t>
  </si>
  <si>
    <t>O=C(N(CCCCCN)O)CCC(NCCCCCN(C(CCC(NCCCCCN(C(C)=O)O)=O)=O)O)=O.CS(=O)(O)=O</t>
  </si>
  <si>
    <t>H2O : ≥ 33 mg/mL (50.24 mM)</t>
  </si>
  <si>
    <t>65070</t>
  </si>
  <si>
    <t>https://www.medchemexpress.com/Deferoxamine-mesylate.html</t>
  </si>
  <si>
    <t>HY-B0649</t>
  </si>
  <si>
    <t>Propofol</t>
  </si>
  <si>
    <t>2,6-Diisopropylphenol</t>
  </si>
  <si>
    <t>2078-54-8</t>
  </si>
  <si>
    <t>178.27</t>
  </si>
  <si>
    <t>Endogenous Metabolite; GABA Receptor</t>
  </si>
  <si>
    <t>Propofol potently and directly activates GABAA receptor and inhibits glutamate receptor mediated excitatory synaptic transmission. Propofol has antinociceptive properties and is used for sedation and hypnotic[1].</t>
  </si>
  <si>
    <t>C12H18O</t>
  </si>
  <si>
    <t>OC1=C(C(C)C)C=CC=C1C(C)C</t>
  </si>
  <si>
    <t>H2O : 1 mg/mL (5.61 mM; Need ultrasonic); DMSO : 100 mg/mL (560.95 mM; Need ultrasonic)</t>
  </si>
  <si>
    <t>27056</t>
  </si>
  <si>
    <t>https://www.medchemexpress.com/propofol.html</t>
  </si>
  <si>
    <t>HY-B0592</t>
  </si>
  <si>
    <t>Trandolapril</t>
  </si>
  <si>
    <t>RU44570</t>
  </si>
  <si>
    <t>87679-37-6</t>
  </si>
  <si>
    <t>430.54</t>
  </si>
  <si>
    <t>Trandolapril (RU44570) is a nonsulfhydryl prodrug that is hydrolysed to the active diacid Trandolaprilat. Trandolapril is an orally administered angiotensin converting enzyme (ACE) inhibitor that has been used in the treatment of hypertension and congestive heart failure (CHF), and after myocardial infarction (MI)[1].</t>
  </si>
  <si>
    <t>C24H34N2O5</t>
  </si>
  <si>
    <t>O=C([C@H]1N(C([C@@H](N[C@H](C(OCC)=O)CCC2=CC=CC=C2)C)=O)[C@@]3([H])CCCC[C@]3([H])C1)O</t>
  </si>
  <si>
    <t>DMSO : 100 mg/mL (232.27 mM; Need ultrasonic)</t>
  </si>
  <si>
    <t>27999</t>
  </si>
  <si>
    <t>https://www.medchemexpress.com/trandolapril.html</t>
  </si>
  <si>
    <t>HY-17401</t>
  </si>
  <si>
    <t>Ranolazine (dihydrochloride)</t>
  </si>
  <si>
    <t>CVT 303 (dihydrochloride); RS 43285</t>
  </si>
  <si>
    <t>95635-56-6</t>
  </si>
  <si>
    <t>500.46</t>
  </si>
  <si>
    <t>Autophagy; Calcium Channel; Sodium Channel</t>
  </si>
  <si>
    <t>Ranolazine dihydrochloride (CVT 303 dihydrochloride) is an anti-angina drug that achieves its effects by inhibiting the late phase of inward sodium current (INa and IKr with IC50  values of 6 μM and 12 μM, respectively) without affecting heart rate or blood pressure (BP)[1][2]. Ranolazine dihydrochloride is also a partial fatty acid oxidation inhibitor[3].</t>
  </si>
  <si>
    <t>C24H35Cl2N3O4</t>
  </si>
  <si>
    <t>O=C(NC1=C(C)C=CC=C1C)CN2CCN(CC(O)COC3=CC=CC=C3OC)CC2.[H]Cl.[H]Cl</t>
  </si>
  <si>
    <t>DMSO : ≥ 50 mg/mL (99.91 mM); H2O : ≥ 50 mg/mL (99.91 mM)</t>
  </si>
  <si>
    <t>19517</t>
  </si>
  <si>
    <t>https://www.medchemexpress.com/ranolazine-dihydrochloride.html</t>
  </si>
  <si>
    <t>HY-17390</t>
  </si>
  <si>
    <t>Loxapine</t>
  </si>
  <si>
    <t>1977-10-2</t>
  </si>
  <si>
    <t>327.81</t>
  </si>
  <si>
    <t>Loxapine Succinate is a D2DR and D4DR inhibitor, serotonergic receptor antagonist and also a dibenzoxazepine anti-psychotic agent.
IC50 value: 
Target: D2DR/D4DR; 5-HT receptor
in vitro: In the presence of Loxapine, [3H]ketanserin binds to 5-HT2 receptor in Frontal cortex of brain in human and bovine with ki value of 6.2 nM and 6.6 nM, respectively. Loxapine has the rank order of potency for the various receptors appears to be as follows:5-HT2≥D4&gt;&gt;&gt;D1&gt;D2 in comparing competition experiments involving the human membranes [1]. Loxapine 0.2 μM, 2 μM and 20 μM reduces IL-1beta secretion by LPS-activated mixed glia cultures after 1 and 3 days of exposure. Loxapine in concentrations of 0.2 μM, 2 μM and 20 μM reduces IL-2 secretion in mixed glia cultures after 1 and 3 days of exposure, and additionally Loxapine decreases IL-1beta and IL-2 secretion in LPS-induced microglia cultures in concentrations of 2 μM, 10 μM and 20 μM [2].
in vivo: Loxapine (5 mg/kg) induces a very significant reduction (more than 50%) of serotonin (S2) receptor density after 4 weeks or 10 weeks of daily injection in the rat. Loxapine (5 mg/kg) does not change dopamine receptor density but greatly reduces serotonin receptor density by 47% in the brain of rats [3].</t>
  </si>
  <si>
    <t>C18H18ClN3O</t>
  </si>
  <si>
    <t>CN1CCN(C2=NC3=CC=CC=C3OC4=CC=C(Cl)C=C24)CC1</t>
  </si>
  <si>
    <t>DMSO : ≥ 33.33 mg/mL (101.67 mM)</t>
  </si>
  <si>
    <t>07893</t>
  </si>
  <si>
    <t>https://www.medchemexpress.com/Loxapine.html</t>
  </si>
  <si>
    <t>HY-17358</t>
  </si>
  <si>
    <t>Loteprednol Etabonate</t>
  </si>
  <si>
    <t>82034-46-6</t>
  </si>
  <si>
    <t>466.95</t>
  </si>
  <si>
    <t>Antibiotic; Bacterial; Glucocorticoid Receptor</t>
  </si>
  <si>
    <t>Loteprednol etabonate (LE) is an orally active "soft" steroid belonging to a unique class of glucocorticoids. Loteprednol etabonate (LE) exhibits anti-inflammatory activity and has been used in optometry and ophthalmology[1][2][3].</t>
  </si>
  <si>
    <t>C24H31ClO7</t>
  </si>
  <si>
    <t>O=C1C=C[C@@]2(C)C(CC[C@]3([H])[C@]2([H])[C@@H](O)C[C@@]4(C)[C@@]3([H])CC[C@]4(OC(OCC)=O)C(OCCl)=O)=C1</t>
  </si>
  <si>
    <t>DMSO : ≥ 45 mg/mL (96.37 mM)</t>
  </si>
  <si>
    <t>13498</t>
  </si>
  <si>
    <t>https://www.medchemexpress.com/Loteprednol-Etabonate.html</t>
  </si>
  <si>
    <t>Anti-infection; GPCR/G Protein</t>
  </si>
  <si>
    <t>Infection; Endocrinology; Inflammation/Immunology</t>
  </si>
  <si>
    <t>HY-14247A</t>
  </si>
  <si>
    <t>Fadrozole</t>
  </si>
  <si>
    <t>102676-47-1</t>
  </si>
  <si>
    <t>223.27</t>
  </si>
  <si>
    <t>Fadrozole is a potent, selective and nonsteroidal inhibitor of aromatase with an IC50 of 6.4 nM.</t>
  </si>
  <si>
    <t>C14H13N3</t>
  </si>
  <si>
    <t>N#CC1=CC=C(C2CCCC3=CN=CN23)C=C1</t>
  </si>
  <si>
    <t>DMSO : ≥ 100 mg/mL (447.89 mM)</t>
  </si>
  <si>
    <t>42951</t>
  </si>
  <si>
    <t>https://www.medchemexpress.com/Fadrozole.html</t>
  </si>
  <si>
    <t>HY-B0660</t>
  </si>
  <si>
    <t>Eicosapentaenoic Acid</t>
  </si>
  <si>
    <t>EPA; Timnodonic acid</t>
  </si>
  <si>
    <t>10417-94-4</t>
  </si>
  <si>
    <t>302.45</t>
  </si>
  <si>
    <t>Eicosapentaenoic Acid (EPA; Timnodonic acid) is an omega-3 fatty acid.</t>
  </si>
  <si>
    <t>C20H30O2</t>
  </si>
  <si>
    <t>CC/C=C\C/C=C\C/C=C\C/C=C\C/C=C\CCCC(O)=O</t>
  </si>
  <si>
    <t>DMSO : ≥ 53 mg/mL (175.24 mM); Ethanol : ≥ 100 mg/mL (330.63 mM)</t>
  </si>
  <si>
    <t>24563</t>
  </si>
  <si>
    <t>https://www.medchemexpress.com/Eicosapentaenoic-Acid.html</t>
  </si>
  <si>
    <t>HY-B1100</t>
  </si>
  <si>
    <t>Estradiol (cypionate)</t>
  </si>
  <si>
    <t>313-06-4</t>
  </si>
  <si>
    <t>396.56</t>
  </si>
  <si>
    <t>Estradiol cypionate is a 17 β-cyclopentylpropinate ester of estradiol, inhibits ET-1 synthesis via estrogen receptor
IC50 value:
Target: estrogen receptor
Estradiol cypionate is a synthetic ester, is a estrogen. Compared to other commonly used estradiol esters, via the intramuscular route, Estradiol cypionate is found to have the longest duration of action with a duration of ~11 days,</t>
  </si>
  <si>
    <t>C26H36O3</t>
  </si>
  <si>
    <t>C[C@@]12[C@@H](OC(CCC3CCCC3)=O)CC[C@@]1([H])[C@]4([H])CCC5=C(C=CC(O)=C5)[C@@]4([H])CC2</t>
  </si>
  <si>
    <t>DMSO : ≥ 30 mg/mL (75.65 mM)</t>
  </si>
  <si>
    <t>37035</t>
  </si>
  <si>
    <t>https://www.medchemexpress.com/Estradiol-cypionate.html</t>
  </si>
  <si>
    <t>HY-B0662</t>
  </si>
  <si>
    <t>Imidafenacin</t>
  </si>
  <si>
    <t>KRP-197; ONO-8025</t>
  </si>
  <si>
    <t>170105-16-5</t>
  </si>
  <si>
    <t>319.40</t>
  </si>
  <si>
    <t>Imidafenacin(KRP-197; ONO-8025) is a potent and selective inhibitor of M3 receptors with Kb of 0.317 nM; less potent for M2 receptors(IC50=4.13 nM).
IC50 value: 0.3 nM(M3) [1]
in vitro: KRP-197 showed equipotent anti-M2 and anti-M3 activity and decreased subtype-selectivity [1]. 
in vivo: Intraduodenal administration of
 KRP-197 (0.04±0.30 mg/kg) inhibited bladder contraction dose-dependently, and the ED30 value was 0.11 mg/kg. The inhibitory action of KRP-197 on the bladder  contraction was 19 times as potent as that of oxybutynin. KRP-197 showed preventive action against
the decrease in bladder capacity induced by carbachol
(ED50 0.074 mg/kg, intragastric administration), and
the potency of the inhibitory action was 15-fold greater
than that of oxybutynin [1]. The learning-inhibitory doses of intravenous oxybutynin hydrochloride and tolterodine tartrate were 0.3 and 3 mg/kg in sham-operated rats and 0.1 and 1 mg/kg in nbM-lesioned rats, respectively. Thus, the learning impairments by those antimuscarinics were more sensitive in nbM-lesioned rats than in sham-operated rats. On the other hand, intravenous administration of imidafenacin had no influence on learning in either case of the rats. In normal rats, however, intracerebroventricular administration of imidafenacin impaired learning to the same degree as that of oxybutynin hydrochloride [2].</t>
  </si>
  <si>
    <t>C20H21N3O</t>
  </si>
  <si>
    <t>NC(C(C1=CC=CC=C1)(C2=CC=CC=C2)CCN3C(C)=NC=C3)=O</t>
  </si>
  <si>
    <t>DMSO : 7.8 mg/mL (24.42 mM; Need ultrasonic and warming)</t>
  </si>
  <si>
    <t>14720</t>
  </si>
  <si>
    <t>https://www.medchemexpress.com/Imidafenacin.html</t>
  </si>
  <si>
    <t>HY-N0776</t>
  </si>
  <si>
    <t>Isorhamnetin</t>
  </si>
  <si>
    <t>3'-Methylquercetin</t>
  </si>
  <si>
    <t>480-19-3</t>
  </si>
  <si>
    <t>316.26</t>
  </si>
  <si>
    <t>Endogenous Metabolite; MEK; PI3K</t>
  </si>
  <si>
    <t>Isorhamnetin is a flavonoid compound extracted from the Chinese herb Hippophae rhamnoides L.. Isorhamnetin suppresses skin cancer through direct inhibition of MEK1 and PI3K.</t>
  </si>
  <si>
    <t>C16H12O7</t>
  </si>
  <si>
    <t>O=C1C(O)=C(C2=CC=C(O)C(OC)=C2)OC3=CC(O)=CC(O)=C13</t>
  </si>
  <si>
    <t>DMSO : 100 mg/mL (316.20 mM; Need ultrasonic)</t>
  </si>
  <si>
    <t>22174</t>
  </si>
  <si>
    <t>https://www.medchemexpress.com/Isorhamnetin.html</t>
  </si>
  <si>
    <t>MAPK/ERK Pathway; Metabolic Enzyme/Protease; PI3K/Akt/mTOR</t>
  </si>
  <si>
    <t>HY-B0192</t>
  </si>
  <si>
    <t>Alfuzosin</t>
  </si>
  <si>
    <t>SL 77499</t>
  </si>
  <si>
    <t>81403-80-7</t>
  </si>
  <si>
    <t>389.45</t>
  </si>
  <si>
    <t>Alfuzosin is an α1 adrenergic receptor antagonist used to treat benign prostatic hyperplasia (BPH).
Target: α1 adrenergic receptor
Alfuzosin, a new quinazoline derivative, acts as a selective and competitive antagonist of alpha 1-adrenoceptor-mediated contraction of prostatic, prostatic capsule, bladder base and proximal urethral smooth muscle, thereby reducing the tone of these structures. Consequently, urethral pressure and resistance, bladder outlet resistance, bladder instability and symptoms associated with benign prostatic hyperplasia are reduced. A limited range of clinical studies have shown oral alfuzosin to be more effective than placebo (in studies of &lt; or = 6 months duration), to have sustained effects on long term administration (&lt; or = 30 months), and to be comparable with the alpha 1-adrenoceptor antagonist prazosin, in the symptomatic treatment of benign prostatic hyperplasia.
Oral alfuzosin 7.5 to 10 mg/day in divided doses appears to be a promising first-line agent for symptomatic treatment of noncomplicated mild to moderate benign prostatic hyperplasia in patients with a high dynamic component to their obstruction. In addition, alfuzosin offers an alternative to prostatectomy (the current 'gold standard') in patients who require surgery but are unfit for this treatment, and in patients requiring symptomatic relief while awaiting surgery.</t>
  </si>
  <si>
    <t>C19H27N5O4</t>
  </si>
  <si>
    <t>O=C(C1OCCC1)NCCCN(C2=NC(N)=C3C=C(OC)C(OC)=CC3=N2)C</t>
  </si>
  <si>
    <t>DMSO : ≥ 50 mg/mL (128.39 mM)</t>
  </si>
  <si>
    <t>16596</t>
  </si>
  <si>
    <t>https://www.medchemexpress.com/Alfuzosin.html</t>
  </si>
  <si>
    <t>HY-B0679</t>
  </si>
  <si>
    <t>Lubiprostone</t>
  </si>
  <si>
    <t>RU-0211; SPI-0211</t>
  </si>
  <si>
    <t>136790-76-6</t>
  </si>
  <si>
    <t>390.46</t>
  </si>
  <si>
    <t xml:space="preserve">Lubiprostone(SPI-0211;RU0211) is a gastrointestinal agent used for the treatment of idiopathic chronic constipation.
Target: Others
Lubiprostone is a bicyclic fatty acid derived from prostaglandin E1 that acts by specifically activating ClC-2 chloride channels on the apical aspect of gastrointestinal epithelial cells, producing a chloride-rich fluid secretion. These secretions soften the stool, increase motility, and promote spontaneous bowel movements (SBM). From Wikipedia.
</t>
  </si>
  <si>
    <t>C20H32F2O5</t>
  </si>
  <si>
    <t>O=C(C(F)(F)CCCC)CC[C@@H]([C@@H](C1)O)[C@H](C1=O)CCCCCCC(O)=O</t>
  </si>
  <si>
    <t>DMSO : 100 mg/mL (256.11 mM; Need ultrasonic)</t>
  </si>
  <si>
    <t>59871</t>
  </si>
  <si>
    <t>https://www.medchemexpress.com/lubiprostone.html</t>
  </si>
  <si>
    <t>HY-16562</t>
  </si>
  <si>
    <t>Irinotecan</t>
  </si>
  <si>
    <t>(+)-Irinotecan; CPT-11</t>
  </si>
  <si>
    <t>97682-44-5</t>
  </si>
  <si>
    <t>586.68</t>
  </si>
  <si>
    <t>Autophagy; Topoisomerase</t>
  </si>
  <si>
    <t>Irinotecan ((+)-Irinotecan) is a topoisomerase I inhibitor, preventing religation of the DNA strand by binding to topoisomerase I-DNA complex[1].</t>
  </si>
  <si>
    <t>C33H38N4O6</t>
  </si>
  <si>
    <t>O=C(N1CCC(N2CCCCC2)CC1)OC3=CC=C4N=C5C(CN6C(C(COC([C@@]7(CC)O)=O)=C7C=C65)=O)=C(CC)C4=C3</t>
  </si>
  <si>
    <t>DMSO : 30 mg/mL (51.14 mM; Need ultrasonic)</t>
  </si>
  <si>
    <t>40483</t>
  </si>
  <si>
    <t>https://www.medchemexpress.com/Irinotecan.html</t>
  </si>
  <si>
    <t>Autophagy; Cell Cycle/DNA Damage</t>
  </si>
  <si>
    <t>HY-17422</t>
  </si>
  <si>
    <t>Acyclovir</t>
  </si>
  <si>
    <t>Aciclovir; Acycloguanosine</t>
  </si>
  <si>
    <t>59277-89-3</t>
  </si>
  <si>
    <t>225.20</t>
  </si>
  <si>
    <t>Antibiotic; Apoptosis; Bacterial; HSV</t>
  </si>
  <si>
    <t>Acyclovir (Aciclovir) is a guanosine analogue and an orally active antiviral agent. Acyclovir inhibits HSV-1 (IC50 of 0.85 μM), HSV-2 (IC50 of 0.86 μM) and varicella-zoster virus. Acyclovir can be phosphorylated by viral thymidine kinase (TK), and Acyclovir triphosphate interferes with viral DNA polymerization through competitive inhibition with guanosine triphosphate and obligatory chain termination[1][2][3]. Acyclovir prevents bacterial infections during induction therapy for acute leukaemia[4].</t>
  </si>
  <si>
    <t>C8H11N5O3</t>
  </si>
  <si>
    <t>O=C1NC(N)=NC2=C1N=CN2COCCO</t>
  </si>
  <si>
    <t>DMSO : ≥ 50 mg/mL (222.02 mM)</t>
  </si>
  <si>
    <t>62903</t>
  </si>
  <si>
    <t>https://www.medchemexpress.com/Acyclovir.html</t>
  </si>
  <si>
    <t>HY-17003</t>
  </si>
  <si>
    <t>Saquinavir (Mesylate)</t>
  </si>
  <si>
    <t>Ro 31-8959/003</t>
  </si>
  <si>
    <t>149845-06-7</t>
  </si>
  <si>
    <t>766.95</t>
  </si>
  <si>
    <t>Autophagy; HIV; HIV Protease</t>
  </si>
  <si>
    <t>Saquinavir mesylate is an HIV Protease Inhibitor used in antiretroviral therapy. 
IC50 Value:
Target: HIV Protease
Saquinavir is a protease inhibitor. Proteases are enzymes that cleave protein molecules into smaller fragments. HIV protease is vital for both viral replication within the cell and release of mature viral particles from an infected cell. Saquinavir binds to the active site of the viral protease and prevents cleavage of viral polyproteins, preventing maturation of the virus. Saquinavir inhibits both HIV-1 and HIV-2 proteases.Studies have also looked at Saquinavir as a possible anti-cancer agent.</t>
  </si>
  <si>
    <t>C39H54N6O8S</t>
  </si>
  <si>
    <t>NC(C[C@H](C(N[C@@H](CC1=CC=CC=C1)C(CN2C[C@@]3([H])CCCC[C@]3(C[C@H]2C(NC(C)(C)C)=O)[H])O)=O)NC(C4=NC5=CC=CC=C5C=C4)=O)=O.CS(O)(=O)=O</t>
  </si>
  <si>
    <t>DMSO : 20 mg/mL (26.08 mM; Need ultrasonic)</t>
  </si>
  <si>
    <t>05410</t>
  </si>
  <si>
    <t>https://www.medchemexpress.com/saquinavir-mesylate.html</t>
  </si>
  <si>
    <t>Anti-infection; Autophagy; Metabolic Enzyme/Protease</t>
  </si>
  <si>
    <t>HY-17413</t>
  </si>
  <si>
    <t>Zidovudine</t>
  </si>
  <si>
    <t>Azidothymidine; AZT; ZDV</t>
  </si>
  <si>
    <t>30516-87-1</t>
  </si>
  <si>
    <t>267.24</t>
  </si>
  <si>
    <t>CRISPR/Cas9; HIV</t>
  </si>
  <si>
    <t>Zidovudine is a nucleoside reverse transcriptase inhibitor (NRTI), widely used to treat HIV infection. Zidovudine increases CRISPR/Cas9-mediated editing frequency.</t>
  </si>
  <si>
    <t>C10H13N5O4</t>
  </si>
  <si>
    <t>O=C(C(C)=CN1[C@@H](C2)O[C@@H]([C@H]2N=[N+]=[N-])CO)NC1=O</t>
  </si>
  <si>
    <t>DMSO : ≥ 100 mg/mL (374.20 mM)</t>
  </si>
  <si>
    <t>25329</t>
  </si>
  <si>
    <t>https://www.medchemexpress.com/Zidovudine.html</t>
  </si>
  <si>
    <t>HY-N1374</t>
  </si>
  <si>
    <t>Magnolin</t>
  </si>
  <si>
    <t>31008-18-1</t>
  </si>
  <si>
    <t>416.46</t>
  </si>
  <si>
    <t>ERK</t>
  </si>
  <si>
    <t>Magnolin, a major component of Magnolia flos (Shin-Yi), inhibits the Ras/ERKs/RSK2 signaling axis by targeting the active pocket of ERK1 and ERK2 with IC50s of 87 nM and 16.5 nM, respectively.</t>
  </si>
  <si>
    <t>C23H28O7</t>
  </si>
  <si>
    <t>COC1=C(OC)C(OC)=CC([C@H]2OC[C@]3([H])[C@@H](C4=CC=C(OC)C(OC)=C4)OC[C@@]32[H])=C1</t>
  </si>
  <si>
    <t>DMSO : 125 mg/mL (300.15 mM; Need ultrasonic)</t>
  </si>
  <si>
    <t>57249</t>
  </si>
  <si>
    <t>https://www.medchemexpress.com/Magnolin.html</t>
  </si>
  <si>
    <t>MAPK/ERK Pathway; Stem Cell/Wnt</t>
  </si>
  <si>
    <t>HY-B0172</t>
  </si>
  <si>
    <t>Lithocholic acid</t>
  </si>
  <si>
    <t>3α-Hydroxy-5β-cholanic acid</t>
  </si>
  <si>
    <t>434-13-9</t>
  </si>
  <si>
    <t>376.57</t>
  </si>
  <si>
    <t>Apoptosis; Autophagy; Endogenous Metabolite</t>
  </si>
  <si>
    <t>Lithocholic acid is a toxic secondary bile acid, causes intrahepatic cholestasis, has tumor-promoting activity.
Target: Others
Lithocholic acid has been used in a study to assess cholestasis and its action on several organs and tissues in rats. It has also been used in a study to investigate the regulation of hepatic phospholipid and bile acid homeostasis through SMAD3 activation by TGFβ. It has been implicated in human and experimental animal carcinogenesis. Preliminary in vitro research suggests that LCA selectively kills neuroblastoma cells, while sparing normal neuronal cells and is cytotoxic to numerous other malignant cell types at physiologically relevant concentrations.</t>
  </si>
  <si>
    <t>C24H40O3</t>
  </si>
  <si>
    <t>C[C@@]12[C@](CC[C@]2([H])[C@H](C)CCC(O)=O)([H])[C@@]3([H])[C@]([C@@]4([C@](C[C@H](O)CC4)([H])CC3)C)([H])CC1</t>
  </si>
  <si>
    <t>DMSO : ≥ 150 mg/mL (398.33 mM)</t>
  </si>
  <si>
    <t>65319</t>
  </si>
  <si>
    <t>https://www.medchemexpress.com/Lithocholic-acid.html</t>
  </si>
  <si>
    <t>HY-B0384</t>
  </si>
  <si>
    <t>Temocapril (hydrochloride)</t>
  </si>
  <si>
    <t>110221-44-8</t>
  </si>
  <si>
    <t>513.07</t>
  </si>
  <si>
    <t>Temocapril Hydrochloride is a long-acting angiotensin-converting enzyme (ACE) inhibitor, used for the treatment of hypertension. 
Target: ACE
Temocapril hydrochloride is a novel prodrug-type angiotensin-I converting enzyme (ACE) inhibitor, lowering of the dose of temocapril might be recommended only in patients with severe renal insufficiency [1]. Temocapril is regarded as an ACE inhibitor the disposition and efficacy of which are little affected in patients with impaired liver function [2].</t>
  </si>
  <si>
    <t>C23H29ClN2O5S2</t>
  </si>
  <si>
    <t>O=C(O)CN1C[C@@H](C2=CC=CS2)SC[C@H](N[C@H](C(OCC)=O)CCC3=CC=CC=C3)C1=O.Cl</t>
  </si>
  <si>
    <t>DMSO : ≥ 100 mg/mL (194.91 mM)</t>
  </si>
  <si>
    <t>15807</t>
  </si>
  <si>
    <t>https://www.medchemexpress.com/Temocapril-hydrochloride.html</t>
  </si>
  <si>
    <t>HY-P0049</t>
  </si>
  <si>
    <t>Argipressin</t>
  </si>
  <si>
    <t>Vasopressin; Arg8-vasopressin; AVP</t>
  </si>
  <si>
    <t>113-79-1</t>
  </si>
  <si>
    <t>1084.23</t>
  </si>
  <si>
    <t>Argipressin binds to the V1, V2, V3-vascular arginine vasopressin receptor, with a Kd value of 1.31 nM in A7r5 rat aortic smooth muscle cells for V1. Argipressin is a selective V2 agonist.</t>
  </si>
  <si>
    <t>C46H65N15O12S2</t>
  </si>
  <si>
    <t>[CYFQNCPRG-NH2(Disulfide bridge: Cys1-Cys6)]</t>
  </si>
  <si>
    <t>H2O : ≥ 100 mg/mL (92.23 mM)</t>
  </si>
  <si>
    <t>61924</t>
  </si>
  <si>
    <t>https://www.medchemexpress.com/Argipressin.html</t>
  </si>
  <si>
    <t>HY-B0195</t>
  </si>
  <si>
    <t>Tranilast</t>
  </si>
  <si>
    <t>MK-341; SB 252218</t>
  </si>
  <si>
    <t>53902-12-8</t>
  </si>
  <si>
    <t>327.33</t>
  </si>
  <si>
    <t>Angiotensin Receptor; Prostaglandin Receptor</t>
  </si>
  <si>
    <t>Tranilast (MK-341) acts as an anti-atopic agent. Tranilast suppresses production of prostaglandin D2 (PGD2, IC50= 0.1 mM). Tranilast sodium exhibits anti-inflammatory and immunomodulatory effects[1]. Tranilast sodium antagonizes angiotensin II and inhibits its biological effects in vascular smooth muscle cells[2].</t>
  </si>
  <si>
    <t>C18H17NO5</t>
  </si>
  <si>
    <t>O=C(O)C1=CC=CC=C1NC(/C=C/C2=CC=C(OC)C(OC)=C2)=O</t>
  </si>
  <si>
    <t>H2O : 10 mg/mL (30.55 mM; ultrasonic and adjust pH to 12 with NaOH); DMSO : 50 mg/mL (152.75 mM; Need ultrasonic)</t>
  </si>
  <si>
    <t>15697</t>
  </si>
  <si>
    <t>https://www.medchemexpress.com/Tranilast.html</t>
  </si>
  <si>
    <t>HY-B0648</t>
  </si>
  <si>
    <t>Medroxyprogesterone</t>
  </si>
  <si>
    <t>17α-Hydroxy-6α-methylprogesterone; U8840</t>
  </si>
  <si>
    <t>520-85-4</t>
  </si>
  <si>
    <t>344.49</t>
  </si>
  <si>
    <t xml:space="preserve">Medroxyprogesterone is a progestin, a synthetic variant of the human hormone progesterone and a potent progesterone receptor agonist.
Target: Progesterone Receptor
Medroxyprogesterone (MP), is a steroidal progestin drug which was never marketed for use in humans. An acylated derivative, medroxyprogesterone acetate (MPA), is clinically used as a pharmaceutical medicine. Compared to MPA, MP is over two orders of magnitude less potent as a progestogen. As such, MP itself is not used clinically, though it has seen limited use in veterinary medicine under the trade name Controlestril in France. In addition, it is an metabolite of MPA [1].
</t>
  </si>
  <si>
    <t>C22H32O3</t>
  </si>
  <si>
    <t>C[C@@]1([C@@]2(O)C(C)=O)[C@](CC2)([H])[C@@](C[C@H](C)C3=CC4=O)([H])[C@]([C@]3(CC4)C)([H])CC1</t>
  </si>
  <si>
    <t>DMSO : 50 mg/mL (145.14 mM; Need ultrasonic)</t>
  </si>
  <si>
    <t>23175</t>
  </si>
  <si>
    <t>https://www.medchemexpress.com/Medroxyprogesterone.html</t>
  </si>
  <si>
    <t>HY-16504</t>
  </si>
  <si>
    <t>Treprostinil (sodium)</t>
  </si>
  <si>
    <t>UT-15</t>
  </si>
  <si>
    <t>289480-64-4</t>
  </si>
  <si>
    <t>412.49</t>
  </si>
  <si>
    <t>Treprostinil sodium is a potent DP1 and EP2 agonist with EC50 values of 0.6±0.1 and 6.2±1.2 nM, respectively.</t>
  </si>
  <si>
    <t>C23H33NaO5</t>
  </si>
  <si>
    <t>O=C(O[Na])COC1=C2C[C@@]3([H])C[C@@H](O)[C@H](CC[C@@H](O)CCCCC)[C@@]3([H])CC2=CC=C1</t>
  </si>
  <si>
    <t>DMSO : ≥ 26 mg/mL (63.03 mM)</t>
  </si>
  <si>
    <t>23239</t>
  </si>
  <si>
    <t>https://www.medchemexpress.com/Treprostinil-sodium.html</t>
  </si>
  <si>
    <t>HY-17430</t>
  </si>
  <si>
    <t>Amprenavir</t>
  </si>
  <si>
    <t>VX-478</t>
  </si>
  <si>
    <t>161814-49-9</t>
  </si>
  <si>
    <t>505.63</t>
  </si>
  <si>
    <t>Amprenavir (VX-478) is a HIV protease inhibitor(Ki=0.6 nM) used to treat HIV infection.</t>
  </si>
  <si>
    <t>C25H35N3O6S</t>
  </si>
  <si>
    <t>O=C(O[C@@H]1COCC1)N[C@@H](CC2=CC=CC=C2)[C@H](O)CN(S(=O)(C3=CC=C(N)C=C3)=O)CC(C)C</t>
  </si>
  <si>
    <t>DMSO : ≥ 100 mg/mL (197.77 mM)</t>
  </si>
  <si>
    <t>18119</t>
  </si>
  <si>
    <t>https://www.medchemexpress.com/Amprenavir.html</t>
  </si>
  <si>
    <t>HY-17412</t>
  </si>
  <si>
    <t>Minocycline (hydrochloride)</t>
  </si>
  <si>
    <t>13614-98-7</t>
  </si>
  <si>
    <t>493.94</t>
  </si>
  <si>
    <t>Minocycline hydrochloride is a broad-spectrum tetracycline antibiotic, acting by binding to the bacterial 30S ribosomal subunit and inhibiting protein synthesis.</t>
  </si>
  <si>
    <t>C23H28ClN3O7</t>
  </si>
  <si>
    <t>OC1=C(C(N)=O)C([C@@]2(O)C(O)=C3C(C4=C(O)C=CC(N(C)C)=C4C[C@@]3([H])C[C@@]2([H])[C@@H]1N(C)C)=O)=O.Cl</t>
  </si>
  <si>
    <t>DMSO : 0.49 mg/mL (0.99 mM; Need ultrasonic and warming); H2O : 10 mg/mL (20.25 mM; Need ultrasonic)</t>
  </si>
  <si>
    <t>49549</t>
  </si>
  <si>
    <t>https://www.medchemexpress.com/Minocycline-hydrochloride.html</t>
  </si>
  <si>
    <t>HY-17005</t>
  </si>
  <si>
    <t>Olmesartan medoxomil</t>
  </si>
  <si>
    <t>CS 866</t>
  </si>
  <si>
    <t>144689-63-4</t>
  </si>
  <si>
    <t>558.59</t>
  </si>
  <si>
    <t>Olmesartan medoxomil is a potent and selective angiotensin AT1 receptor inhibitor with IC50 of 66.2 μM.</t>
  </si>
  <si>
    <t>C29H30N6O6</t>
  </si>
  <si>
    <t>O=C(OCC1=C(OC(O1)=O)C)C2=C(N=C(N2CC3=CC=C(C=C3)C4=CC=CC=C4C5=NN=NN5)CCC)C(O)(C)C</t>
  </si>
  <si>
    <t>DMSO : 50 mg/mL (89.51 mM; Need ultrasonic)</t>
  </si>
  <si>
    <t>08104</t>
  </si>
  <si>
    <t>https://www.medchemexpress.com/Olmesartan-medoxomil.html</t>
  </si>
  <si>
    <t>HY-14252</t>
  </si>
  <si>
    <t>Milrinone</t>
  </si>
  <si>
    <t>Win 47203</t>
  </si>
  <si>
    <t>78415-72-2</t>
  </si>
  <si>
    <t>211.22</t>
  </si>
  <si>
    <t>Milrinone is a PDE3 inhibitor, and also an inotrope and vasodilator.</t>
  </si>
  <si>
    <t>C12H9N3O</t>
  </si>
  <si>
    <t>CC(N1)=C(C2=CC=NC=C2)C=C(C#N)C1=O</t>
  </si>
  <si>
    <t>DMSO : 50 mg/mL (236.72 mM; Need ultrasonic); H2O : &lt; 0.1 mg/mL (insoluble)</t>
  </si>
  <si>
    <t>27407</t>
  </si>
  <si>
    <t>https://www.medchemexpress.com/Milrinone.html</t>
  </si>
  <si>
    <t>HY-13204</t>
  </si>
  <si>
    <t>Biperiden (Hydrochloride)</t>
  </si>
  <si>
    <t>KL 373 (Hydrochloride)</t>
  </si>
  <si>
    <t>1235-82-1</t>
  </si>
  <si>
    <t>347.92</t>
  </si>
  <si>
    <t>Biperiden Hydrochloride (KL 373 Hydrochloride) is an antiparkinsonian agent, which is the selective central M1 cholinoreceptors blocker.
Target: M1 receptors
Biperiden is an antiparkinsonian agent of the anticholinergic type. It is used for the adjunctive treatment of all forms of Parkinson's disease (postencephalitic, idiopathic, and arteriosclerotic)[1]. Biperiden has an atropine-like blocking effect on all peripheral structures which are parasympathetic-innervate. It also has a prominent central blocking effect on M1 receptors [2].
Biperiden (0.11 mg/kg), benactyzine (0.3 mg/kg),caramiphen (10 mg/kg), procyclidine (3 mg/kg), and trihexyphenidyl (0.12 mg/kg) separately and each in combination with physostigmine (0.1 mg/kg) is  to make a comparative assessment of potential cognitive effects. The results showed that benactyzine, caramiphen, and trihexyphenidyl reduced rats' innate preference for novelty, whereas biperiden and procyclidine did not [3].
Clinical indications: parkinsonism
FDA Approved Date:  
Toxicity: Drowsiness; vertigo; headache; dizziness</t>
  </si>
  <si>
    <t>C21H30ClNO</t>
  </si>
  <si>
    <t>OC(C1CC2C=CC1C2)(CCN3CCCCC3)C4=CC=CC=C4.[H]Cl</t>
  </si>
  <si>
    <t>H2O : 5 mg/mL (14.37 mM; Need ultrasonic)</t>
  </si>
  <si>
    <t>16840</t>
  </si>
  <si>
    <t>https://www.medchemexpress.com/biperiden-hydrochloride.html</t>
  </si>
  <si>
    <t>HY-B0659A</t>
  </si>
  <si>
    <t>Brimonidine (tartrate)</t>
  </si>
  <si>
    <t>UK 14304 (tartrate); AGN190342 (tartrate)</t>
  </si>
  <si>
    <t>70359-46-5</t>
  </si>
  <si>
    <t>442.22</t>
  </si>
  <si>
    <t>Brimonidine tartrate (UK 14304 tartrate)  is a full α2-adrenergic receptor (α2-AR) agonist.</t>
  </si>
  <si>
    <t>C15H16BrN5O6</t>
  </si>
  <si>
    <t>O=C(O)[C@H](O)[C@@H](O)C(O)=O.BrC1=C2N=CC=NC2=CC=C1NC3=NCCN3</t>
  </si>
  <si>
    <t>DMSO : 50 mg/mL (113.07 mM; Need ultrasonic); H2O : 25 mg/mL (56.53 mM; Need ultrasonic)</t>
  </si>
  <si>
    <t>16838</t>
  </si>
  <si>
    <t>https://www.medchemexpress.com/UK-14,304-tartrate.html</t>
  </si>
  <si>
    <t>HY-B0204</t>
  </si>
  <si>
    <t>Pimobendan</t>
  </si>
  <si>
    <t>UD-CG115</t>
  </si>
  <si>
    <t>74150-27-9</t>
  </si>
  <si>
    <t>334.37</t>
  </si>
  <si>
    <t>Pimobendan (UD-CG115) is a selective inhibitor of PDE3 with IC50 of 0.32 μM.</t>
  </si>
  <si>
    <t>C19H18N4O2</t>
  </si>
  <si>
    <t>O=C1CC(C)C(C2=CC=C3N=C(C4=CC=C(OC)C=C4)NC3=C2)=NN1</t>
  </si>
  <si>
    <t>DMSO : 50 mg/mL (149.53 mM; Need ultrasonic)</t>
  </si>
  <si>
    <t>14153</t>
  </si>
  <si>
    <t>https://www.medchemexpress.com/Pimobendan.html</t>
  </si>
  <si>
    <t>HY-B1063</t>
  </si>
  <si>
    <t>Terpin (hydrate)</t>
  </si>
  <si>
    <t>Terpin monohydrate; cis-Terpin hydrate</t>
  </si>
  <si>
    <t>2451-01-6</t>
  </si>
  <si>
    <t>190.28</t>
  </si>
  <si>
    <t>Terpin hydrate is an expectorant, commonly used to loosen mucus in patients presenting with acute or chronic bronchitis, and related conditions.</t>
  </si>
  <si>
    <t>C10H22O3</t>
  </si>
  <si>
    <t>O[C@]1(C)CC[C@H](C(C)(C)O)CC1.O</t>
  </si>
  <si>
    <t>H2O : 1 mg/mL (5.26 mM; ultrasonic and warming and heat to 60°C); DMSO : ≥ 100 mg/mL (525.54 mM)</t>
  </si>
  <si>
    <t>17676</t>
  </si>
  <si>
    <t>https://www.medchemexpress.com/Terpin-hydrate.html</t>
  </si>
  <si>
    <t>HY-B0197A</t>
  </si>
  <si>
    <t>Naratriptan (hydrochloride)</t>
  </si>
  <si>
    <t>GR-85548A hydrochloride</t>
  </si>
  <si>
    <t>143388-64-1</t>
  </si>
  <si>
    <t>371.93</t>
  </si>
  <si>
    <t>Naratriptan hydrochloride is a selective 5-HT1 receptor subtype agonist and  is a triptan drug that is used for the treatment of migraine headaches.
Target: 5-HT1 Receptor
Naratriptan is a triptan drug marketed by GlaxoSmithKline and is used for the treatment of migraine headaches. Naratriptan is available in 2.5 mg tablets. It is a selective 5-HT1 receptor subtype agonist. Naratriptan is used for the treatment of the acute migraine attacks and the symptoms of migraine, including severe, throbbing headaches that sometimes are accompanied by nausea and sensitivity to sound or light.
The causes of migraine are not clearly understood; however, the efficacy of naratriptans and other triptans is believed to be due to their activity as 5HT (serotonin) agonists.A meta-analysis of 53 clinical trials has shown that all triptans are effective for treating migraine at marketed doses and that naratriptan, although less effective than sumatriptan and rizatriptan was more effective than placebo in reducing migraine symptoms at two hours and efficacy was demonstrated in almost two thirds of subjects after four hours of treatment.</t>
  </si>
  <si>
    <t>C17H26ClN3O2S</t>
  </si>
  <si>
    <t>O=S(CCC1=CC2=C(NC=C2C3CCN(C)CC3)C=C1)(NC)=O.Cl</t>
  </si>
  <si>
    <t>DMSO : ≥ 35 mg/mL (94.10 mM)</t>
  </si>
  <si>
    <t>20788</t>
  </si>
  <si>
    <t>https://www.medchemexpress.com/naratriptan-hydrochloride.html</t>
  </si>
  <si>
    <t>HY-B1067</t>
  </si>
  <si>
    <t>Antazoline (hydrochloride)</t>
  </si>
  <si>
    <t>Phenazoline hydrochloride</t>
  </si>
  <si>
    <t>2508-72-7</t>
  </si>
  <si>
    <t xml:space="preserve">Antazoline hydrochloride is a 1st generation antihistamine with also anticholinergic properties used to relieve nasal congestion and in eye drops.
</t>
  </si>
  <si>
    <t>C17H20ClN3</t>
  </si>
  <si>
    <t>[H]Cl.C1(CN(C2=CC=CC=C2)CC3=CC=CC=C3)=NCCN1</t>
  </si>
  <si>
    <t>DMSO : ≥ 53 mg/mL (175.61 mM)</t>
  </si>
  <si>
    <t>17370</t>
  </si>
  <si>
    <t>https://www.medchemexpress.com/Antazoline-hydrochloride.html</t>
  </si>
  <si>
    <t>HY-10261</t>
  </si>
  <si>
    <t>Afatinib</t>
  </si>
  <si>
    <t>BIBW 2992</t>
  </si>
  <si>
    <t>850140-72-6</t>
  </si>
  <si>
    <t>485.94</t>
  </si>
  <si>
    <t>Afatinib (BIBW 2992) is an irreversible EGFR family inhibitor with IC50s of 0.5 nM, 0.4 nM, 10 nM and 14 nM for EGFRwt, EGFRL858R, EGFRL858R/T790M and HER2, respectively.</t>
  </si>
  <si>
    <t>C24H25ClFN5O3</t>
  </si>
  <si>
    <t>O=C(NC1=C(C=C2C(C(NC3=CC(Cl)=C(C=C3)F)=NC=N2)=C1)O[C@H]4CCOC4)/C=C/CN(C)C.[(E)]</t>
  </si>
  <si>
    <t>DMSO : ≥ 100 mg/mL (205.79 mM); H2O : &lt; 0.1 mg/mL (insoluble)</t>
  </si>
  <si>
    <t>34219</t>
  </si>
  <si>
    <t>https://www.medchemexpress.com/Afatinib.html</t>
  </si>
  <si>
    <t>HY-13624A</t>
  </si>
  <si>
    <t>Epirubicin (hydrochloride)</t>
  </si>
  <si>
    <t>4'-Epidoxorubicin (hydrochloride)</t>
  </si>
  <si>
    <t>56390-09-1</t>
  </si>
  <si>
    <t>579.98</t>
  </si>
  <si>
    <t>Epirubicin hydrochloride (4'-Epidoxorubicin hydrochloride), a semisynthetic L-arabino derivative of doxorubicin, has an antineoplastic agent by inhibiting Topoisomerase[1]. Epirubicin hydrochloride is a Forkhead box protein p3 (Foxp3) inhibitor and inhibits regulatory T cell activity[2].</t>
  </si>
  <si>
    <t>C27H30ClNO11</t>
  </si>
  <si>
    <t>O=C(C1=C2C(O)=C3[C@@H](O[C@@]4([H])C[C@H](N)[C@@H](O)[C@H](C)O4)C[C@@](C(CO)=O)(O)CC3=C1O)C5=CC=CC(OC)=C5C2=O.Cl</t>
  </si>
  <si>
    <t>DMSO : 25 mg/mL (43.10 mM; Need ultrasonic); H2O : 50 mg/mL (86.21 mM; Need ultrasonic)</t>
  </si>
  <si>
    <t>40461</t>
  </si>
  <si>
    <t>https://www.medchemexpress.com/epirubicin-hydrochloride.html</t>
  </si>
  <si>
    <t>HY-10221</t>
  </si>
  <si>
    <t>Vorinostat</t>
  </si>
  <si>
    <t>SAHA; Suberoylanilide hydroxamic acid</t>
  </si>
  <si>
    <t>149647-78-9</t>
  </si>
  <si>
    <t>264.32</t>
  </si>
  <si>
    <t>Autophagy; Filovirus; HDAC; Mitophagy</t>
  </si>
  <si>
    <t>Vorinostat (SAHA) is a potent and orally active pan-inhibitor of HDAC1, HDAC2 and HDAC3 (Class I), HDAC7 (Class II) and HDAC11 (Class IV), with ID50 values of 10 nM and 20 nM for HDAC1 and HDAC3, respectively. Vorinostat induces cell apoptosis[1][4]. Vorinostat is also an effective inhibitor of human papillomaviruse (HPV)-18 DNA amplification[7].</t>
  </si>
  <si>
    <t>C14H20N2O3</t>
  </si>
  <si>
    <t>O=C(NC1=CC=CC=C1)CCCCCCC(NO)=O</t>
  </si>
  <si>
    <t>DMSO : ≥ 100 mg/mL (378.33 mM)</t>
  </si>
  <si>
    <t>41704</t>
  </si>
  <si>
    <t>https://www.medchemexpress.com/Vorinostat.html</t>
  </si>
  <si>
    <t>HY-N1372A</t>
  </si>
  <si>
    <t>Fangchinoline</t>
  </si>
  <si>
    <t>436-77-1</t>
  </si>
  <si>
    <t>Apoptosis; Autophagy; FAK; HIV</t>
  </si>
  <si>
    <t>Fangchinoline is isolated from  Stephania tetrandra with extensive biological activities, such as enhancing immunity, anti-inflammatory sterilization and anti-atherosclerosis. Fangchinoline, a novel HIV-1 inhibitor, inhibits HIV-1 replication by impairing gp160 proteolytic processing[1]. Fangchinoline targets Focal adhesion kinase (FAK) and suppresses FAK-mediated signaling pathway in tumor cells which highly expressed FAK[2]. Fangchinoline induces apoptosis and adaptive autophagy in bladder cancer[3].</t>
  </si>
  <si>
    <t>OC1=C(OC2=CC([C@]3([H])CC(C=C4)=CC=C4O5)=C(CCN3C)C=C2OC)C([C@](N6C)([H])CC7=CC=C(OC)C5=C7)=C(CC6)C=C1OC</t>
  </si>
  <si>
    <t>DMSO : 50 mg/mL (82.14 mM; Need ultrasonic)</t>
  </si>
  <si>
    <t>58490</t>
  </si>
  <si>
    <t>https://www.medchemexpress.com/fangchinoline.html</t>
  </si>
  <si>
    <t>Anti-infection; Apoptosis; Autophagy; Protein Tyrosine Kinase/RTK</t>
  </si>
  <si>
    <t>HY-B0210</t>
  </si>
  <si>
    <t>Cefoperazone</t>
  </si>
  <si>
    <t>62893-19-0</t>
  </si>
  <si>
    <t>645.67</t>
  </si>
  <si>
    <t>Cefoperazone, a semisynthetic cephalosporin, has a broad spectrum of antibacterial activity[1].</t>
  </si>
  <si>
    <t>C25H27N9O8S2</t>
  </si>
  <si>
    <t>O=C(C(N12)=C(CSC3=NN=NN3C)CS[C@]2([H])[C@H](NC([C@H](NC(N4C(C(N(CC)CC4)=O)=O)=O)C5=CC=C(O)C=C5)=O)C1=O)O</t>
  </si>
  <si>
    <t>H2O : 0.1 mg/mL (0.15 mM; Need ultrasonic); DMSO : ≥ 100 mg/mL (154.88 mM)</t>
  </si>
  <si>
    <t>16551</t>
  </si>
  <si>
    <t>https://www.medchemexpress.com/cefoperazone.html</t>
  </si>
  <si>
    <t>HY-B0596A</t>
  </si>
  <si>
    <t>Taltirelin (acetate)</t>
  </si>
  <si>
    <t>TA-0910 (acetate)</t>
  </si>
  <si>
    <t>1549593-23-8</t>
  </si>
  <si>
    <t>465.46</t>
  </si>
  <si>
    <t>Taltirelin acetate (TA-0910 acetate) is a superagonist at thyrotropin-releasing hormone receptor (TRH-R) with an IC50 of 910 nM and EC50 of 36 nM for stimulating an increase in cytosolic Ca2+ concentration (Ca2+ release)[1].</t>
  </si>
  <si>
    <t>C19H27N7O7</t>
  </si>
  <si>
    <t>O=C(N(CCC1)[C@@H]1C(N)=O)[C@@H](NC([C@@H](NC2=O)CC(N2C)=O)=O)CC3=CN=CN3.CC(O)=O</t>
  </si>
  <si>
    <t>DMSO : 125 mg/mL (268.55 mM; Need ultrasonic)</t>
  </si>
  <si>
    <t>45841</t>
  </si>
  <si>
    <t>https://www.medchemexpress.com/taltirelin-acetate.html</t>
  </si>
  <si>
    <t>HY-B0378A</t>
  </si>
  <si>
    <t>Moexipril (hydrochloride)</t>
  </si>
  <si>
    <t>RS-10085</t>
  </si>
  <si>
    <t>82586-52-5</t>
  </si>
  <si>
    <t>535.03</t>
  </si>
  <si>
    <t>Moexipril hydrochloride is a potent orally active non-sulfhydryl angiotensin converting enzyme(ACE) inhibitor, which is used for the treatment of hypertension and congestive heart failure. 
Target: ACE
Moexipril hydrochloride is a long-acting ACE inhibitor suitable for once-daily administration, and like some ACE inhibitors, moexipril is a prodrug and needs to be hydrolyzed in the liver into its active carboxylic metabolite, moexiprilat, to become effective [1]. Upon oral administration of moexipril (10 mg/kg/day) to spontaneously hypertensive rats, plasma angiotensin II concentration decreased to undetectable levels, plasma ACE activity was inhibited by 98% and plasma angiotensin I concentration increased 8.6-fold 1 h after dosing. At 24 h, plasma angiotensin I and angiotensin II concentrations had returned to pretreatment levels, whereas plasma ACE activity was still inhibited by 56%. Four-week oral administration of moexipril (0.1-30 mg/kg/day) to spontaneously hypertensive rats lowered blood pressure and differentially inhibited ACE activity in plasma, lung, aorta, heart and kidney in a dose-dependent fashion [2, 3].</t>
  </si>
  <si>
    <t>C27H35ClN2O7</t>
  </si>
  <si>
    <t>O=C([C@H]1N(C([C@@H](N[C@H](C(OCC)=O)CCC2=CC=CC=C2)C)=O)CC3=C(C=C(OC)C(OC)=C3)C1)O.Cl</t>
  </si>
  <si>
    <t>DMSO : ≥ 100 mg/mL (186.91 mM)</t>
  </si>
  <si>
    <t>16017</t>
  </si>
  <si>
    <t>https://www.medchemexpress.com/Moexipril-hydrochloride.html</t>
  </si>
  <si>
    <t>HY-B0481</t>
  </si>
  <si>
    <t>Miglitol</t>
  </si>
  <si>
    <t>BAY1099; BAY-m1099</t>
  </si>
  <si>
    <t>72432-03-2</t>
  </si>
  <si>
    <t>207.22</t>
  </si>
  <si>
    <t xml:space="preserve">Miglitol is an oral anti-diabetic drug that acts by inhibiting the ability of the patient to breakdown complex carbohydrates into glucose.
Target: Others
Miglitol is an oral anti-diabetic drug that acts by inhibiting the ability of the patient to breakdown complex carbohydrates into glucose. It is primarily used in diabetes mellitus type 2 for establishing greater glycemic control by preventing the digestion of carbohydrates (such as disaccharides, oligosaccharides, and polysaccharides) into monosaccharides which can be absorbed by the body. Miglitol inhibits glycoside hydrolase enzymes called alpha-glucosidases. Since miglitol works by preventing digestion of carbohydrates, it lowers the degree of postprandial hyperglycemia. It must be taken at the start of main meals to have maximal effect. Its effect will depend on the amount of non-monosaccharide carbohydrates in a person's diet. Dietary supplementation with miglitol from pre-onset stage in OLETF rats delays the onset and development of diabetes and preserves the insulin secretory function of pancreatic islets [1]. Miglitol was orally administered at 40 mg/100 g of high-fat diet containing 45% kcal as fat to 12-week-old rats for 29 days, and age-matched rats without the agent were used as the respective controls [2].
</t>
  </si>
  <si>
    <t>C8H17NO5</t>
  </si>
  <si>
    <t>O[C@@H]1[C@@H](CO)N(CCO)C[C@H](O)[C@H]1O</t>
  </si>
  <si>
    <t>H2O : ≥ 200 mg/mL (965.16 mM)</t>
  </si>
  <si>
    <t>16118</t>
  </si>
  <si>
    <t>https://www.medchemexpress.com/Miglitol.html</t>
  </si>
  <si>
    <t>HY-B0207A</t>
  </si>
  <si>
    <t>Pyridostigmine (bromide)</t>
  </si>
  <si>
    <t>101-26-8</t>
  </si>
  <si>
    <t>261.12</t>
  </si>
  <si>
    <t>Pyridostigmine bromide is a parasympathomimetic and a reversible cholinesterase inhibitor.
Target: AChE
Pyridostigmine bromide is a parasympathomimetic and a reversible cholinesterase inhibitor. Since it is a quaternary amine, it is poorly absorbed in the gut and does not cross the blood–brain barrier, except possibly in stressful conditions. 
Pyridostigmine bromide inhibits acetylcholinesterase in the synaptic cleft, thus slowing down the hydrolysis of acetylcholine. 
It is a quaternary carbamate inhibitor of cholinesterase that does not cross the blood–brain barrier which carbamylates about 30% of peripheral cholinesterase enzyme. The carbamylated enzyme eventually regenerates by natural hydrolysis and excess ACh levels revert to normal.
Pyridostigmine bromide is used to treat muscle weakness in people with myasthenia gravis and to combat the effects of curariform drug toxicity. 
Pyridostigmine bromide has been FDA approved for military use during combat situations as an agent to be given prior to exposure to the nerve agent Soman in order to increase survival. 
Used in particular during the first Gulf War, pyridostigmine bromide has been implicated as a causal factor in Gulf War syndrome. Pyridostigmine bromide sometimes is used to treat orthostatic hypotension. It may also be of benefit in chronic axonal polyneuropathy.</t>
  </si>
  <si>
    <t>C9H13BrN2O2</t>
  </si>
  <si>
    <t>C[N+]1=CC=CC(OC(N(C)C)=O)=C1.[Br-]</t>
  </si>
  <si>
    <t>H2O : 8.8 mg/mL (33.70 mM; Need ultrasonic and warming)</t>
  </si>
  <si>
    <t>16578</t>
  </si>
  <si>
    <t>https://www.medchemexpress.com/pyridostigmine-bromide.html</t>
  </si>
  <si>
    <t>HY-B0495</t>
  </si>
  <si>
    <t>Lamotrigine</t>
  </si>
  <si>
    <t>LTG; BW430C</t>
  </si>
  <si>
    <t>84057-84-1</t>
  </si>
  <si>
    <t>256.09</t>
  </si>
  <si>
    <t>Autophagy; Sodium Channel</t>
  </si>
  <si>
    <t xml:space="preserve">Lamotrigine(BW430C) is a novel anticonvulsant drug for inhibition of 5-HT and sodium channel
Target: Sodium Channel
Lamotrigine stabilises presynaptic neuronal membranes by blockade of voltage-dependent sodium channels, thus preventing the release of excitatory neurotransmitters, particularly glutamate and aspartate [1]. In rat cerebral cortex tissue incubated with veratrine 10 mg/L, lamotrigine is twice as potent in inhibiting the release of glutamate and aspartate (ED 50 = 5.38 mg/L for each) than the release of GABA (ED50 = 11.2 mg/L), and is much less potent in inhibiting acetylcholine release (ED50 = 25.6 mg/L) when cortical slices is exposed to veratrine 75 mg/L. Basal glutamate release is unaffected [2].  Lamotrigine inhibits high-frequency sustained repetitive firing of sodium-dependent action potentials, indicating a direct effect on voltage-activated sodium channels [3]. Lamotrigine (Lamictal), a phenyltriazine derivative, is a well established anticonvulsant agent that has shown efficacy in the prevention of mood episodes in adult patients with bipolar I disorder. lamotrigine significantly delayed time to intervention for a depressive episode and showed limited efficacy in delaying time to intervention for a manic/hypomanic episode, compared with placebo. Lamotrigine is generally well tolerated [4].
</t>
  </si>
  <si>
    <t>C9H7Cl2N5</t>
  </si>
  <si>
    <t>NC1=NC(N)=C(C2=CC=CC(Cl)=C2Cl)N=N1</t>
  </si>
  <si>
    <t>H2O : &lt; 0.1 mg/mL (insoluble); DMSO : 25 mg/mL (97.62 mM; Need ultrasonic)</t>
  </si>
  <si>
    <t>15879</t>
  </si>
  <si>
    <t>https://www.medchemexpress.com/Lamotrigine.html</t>
  </si>
  <si>
    <t>HY-17552</t>
  </si>
  <si>
    <t>sn-Glycero-3-phosphocholine</t>
  </si>
  <si>
    <t>Choline Alfoscerate; Alpha-GPC; L-α-GPC</t>
  </si>
  <si>
    <t>28319-77-9</t>
  </si>
  <si>
    <t>257.22</t>
  </si>
  <si>
    <t>AChE; Endogenous Metabolite</t>
  </si>
  <si>
    <t>sn-Glycero-3-phosphocholine (Choline Alfoscerate) is a precursor in the biosynthesis of brain phospholipids and increases the bioavailability of choline in nervous tissue. sn-Glycero-3-phosphocholine (Choline Alfoscerate) has significant effects on cognitive function with a good safety profile and tolerability,  and is effective in the treatment of Alzheimer's disease and dementia[1][2].</t>
  </si>
  <si>
    <t>C8H20NO6P</t>
  </si>
  <si>
    <t>O=P(OCC[N+](C)(C)C)(OC[C@H](O)CO)[O-]</t>
  </si>
  <si>
    <t>H2O : 500 mg/mL (1943.86 mM; Need ultrasonic); DMSO : 100 mg/mL (388.77 mM; Need ultrasonic)</t>
  </si>
  <si>
    <t>43278</t>
  </si>
  <si>
    <t>https://www.medchemexpress.com/sn-Glycero-3-phosphocholine.html</t>
  </si>
  <si>
    <t>HY-17600</t>
  </si>
  <si>
    <t>Acalabrutinib</t>
  </si>
  <si>
    <t>ACP-196</t>
  </si>
  <si>
    <t>1420477-60-6</t>
  </si>
  <si>
    <t>465.51</t>
  </si>
  <si>
    <t>Btk</t>
  </si>
  <si>
    <t>Acalabrutinib (ACP-196) is an orally active, irreversible, and highly selective second-generation BTK inhibitor. Acalabrutinib binds covalently to Cys481 in the ATP-binding pocket of BTK. Acalabrutinib demonstrates potent on-target effects and efficacy in mouse models of chronic lymphocytic leukemia (CLL)[1][2].</t>
  </si>
  <si>
    <t>C26H23N7O2</t>
  </si>
  <si>
    <t>O=C(NC1=NC=CC=C1)C2=CC=C(C3=C4C(N)=NC=CN4C([C@H]5N(C(C#CC)=O)CCC5)=N3)C=C2</t>
  </si>
  <si>
    <t>H2O : &lt; 0.1 mg/mL (insoluble); DMSO : ≥ 125 mg/mL (268.52 mM)</t>
  </si>
  <si>
    <t>64272</t>
  </si>
  <si>
    <t>https://www.medchemexpress.com/Acalabrutinib.html</t>
  </si>
  <si>
    <t>HY-10617</t>
  </si>
  <si>
    <t>Rucaparib (phosphate)</t>
  </si>
  <si>
    <t>AG-014699 phosphate; PF-01367338 phosphate</t>
  </si>
  <si>
    <t>459868-92-9</t>
  </si>
  <si>
    <t>421.36</t>
  </si>
  <si>
    <t>PARP</t>
  </si>
  <si>
    <t>Rucaparib phosphate (AG-014699 phosphate) is an orally active and potent PARP inhibitor, with a Ki of 1.4 nM for PARP1 in cell-free assay. Rucaparib phosphate shows binding affinity to eight other PARP domains[1].</t>
  </si>
  <si>
    <t>C19H21FN3O5P</t>
  </si>
  <si>
    <t>O=P(O)(O)O.FC1=CC2=C3C(CCNC2=O)=C(C4=CC=C(CNC)C=C4)NC3=C1</t>
  </si>
  <si>
    <t>DMSO : ≥ 33 mg/mL (78.32 mM)</t>
  </si>
  <si>
    <t>29562</t>
  </si>
  <si>
    <t>https://www.medchemexpress.com/Rucaparib-phosphate.html</t>
  </si>
  <si>
    <t>Cell Cycle/DNA Damage; Epigenetics</t>
  </si>
  <si>
    <t>HY-14281</t>
  </si>
  <si>
    <t>Trilostane</t>
  </si>
  <si>
    <t>Win 24540</t>
  </si>
  <si>
    <t>13647-35-3</t>
  </si>
  <si>
    <t>329.43</t>
  </si>
  <si>
    <t xml:space="preserve">Trilostane(Win 24540; Modrastane) is an inhibitor of 3 β-hydroxysteroid dehydrogenase used in the treatment of Cushing's syndrome.
IC50 value:
Target: 3 β-HSD
Trilostane is an inhibitor of 3 β-hydroxysteroid dehydrogenase (3-β-HSD or delta 5-delta 4-isomerase), an essential enzyme for the biosynthesis of all classes of hormonal steroids. It has been used in the treatment of Cushing′s syndrome for stopping the production of cortisol, and is currently approved for dogs in the US, but is still a human drug in the UK and other countries. It is being investigated as a possible treatment for both breast cancer and prostate cancer to prevent the synthesis of estrogens and androgens from endogenous precursors. It has also been used to inhibit endogenous production of progesterone in research studies.
</t>
  </si>
  <si>
    <t>C20H27NO3</t>
  </si>
  <si>
    <t>OC1=C(C#N)C[C@@]2(C)[C@@]3(CC[C@]4([H])[C@]2([H])CC[C@@]5(C)[C@@]4([H])CC[C@@H]5O)[C@@H]1O3</t>
  </si>
  <si>
    <t>DMSO : ≥ 56 mg/mL (169.99 mM); H2O : &lt; 0.1 mg/mL (insoluble)</t>
  </si>
  <si>
    <t>11702</t>
  </si>
  <si>
    <t>https://www.medchemexpress.com/Trilostane.html</t>
  </si>
  <si>
    <t>HY-B0422</t>
  </si>
  <si>
    <t>Nateglinide</t>
  </si>
  <si>
    <t>A4166; Senaglinide</t>
  </si>
  <si>
    <t>105816-04-4</t>
  </si>
  <si>
    <t>Dipeptidyl Peptidase; Potassium Channel</t>
  </si>
  <si>
    <t>Nateglinide, a D-phenylalanine derivative, is an orally active and short-acting insulinotropic agent and a DPP IV inhibitor. Nateglinide inhibits ATP-sensitive K+ channels in pancreatic β-cells. Nateglinide is used for the treatment of type 2 (non-insulin-dependent) diabetes mellitus[1][2].</t>
  </si>
  <si>
    <t>O=C(O)[C@@H](CC1=CC=CC=C1)NC([C@H]2CC[C@H](C(C)C)CC2)=O</t>
  </si>
  <si>
    <t>DMSO : 100 mg/mL (315.04 mM; Need ultrasonic)</t>
  </si>
  <si>
    <t>16196</t>
  </si>
  <si>
    <t>https://www.medchemexpress.com/Nateglinide.html</t>
  </si>
  <si>
    <t>HY-13678A</t>
  </si>
  <si>
    <t>Meropenem (trihydrate)</t>
  </si>
  <si>
    <t>SM 7338 trihydrate</t>
  </si>
  <si>
    <t>119478-56-7</t>
  </si>
  <si>
    <t>437.51</t>
  </si>
  <si>
    <t>Meropenem trihydrate (SM 7338 trihydrate) is a carbapenem antibiotic with broad-spectrum antibacterial activity. Meropenem trihydrate has activity against susceptible and resistant N. gonorrhoeae (MIC value of 0.02-0.06 mg/mL), H. influenzae (MIC value of 0.03-0.12 mg/mL), and H. ducreyi (MIC value of 0.015-0.12 mg/mL)[1][2].</t>
  </si>
  <si>
    <t>C17H31N3O8S</t>
  </si>
  <si>
    <t>O=C(C(N12)=C(S[C@@H]3CN[C@H](C(N(C)C)=O)C3)[C@H](C)[C@]2([H])[C@@H]([C@H](O)C)C1=O)O.O.O.O</t>
  </si>
  <si>
    <t>DMSO : 100 mg/mL (228.57 mM; Need ultrasonic)</t>
  </si>
  <si>
    <t>11794</t>
  </si>
  <si>
    <t>https://www.medchemexpress.com/meropenem-trihydrate.html</t>
  </si>
  <si>
    <t>HY-B0386</t>
  </si>
  <si>
    <t>Flunixin (meglumine)</t>
  </si>
  <si>
    <t>42461-84-7</t>
  </si>
  <si>
    <t>491.46</t>
  </si>
  <si>
    <t>Meglumine</t>
  </si>
  <si>
    <t xml:space="preserve">Flunixin Meglumine is a potent inhibitor of COX used as analgesic agent with anti-inflammatory and antipyretic activity. 
Target: COX
Flunixin meglumine is a potent, non-narcotic, non-steroidal analgesic agent with anti-inflammatory and antipyretic activity. It is a potent inhibitor of the enzyme cyclooxygenase. Flunixin meglumine therapy significantly (P less than or equal to 0.05) reduced rectal temperatures and quarter signs of inflammation and improved clinically graded depression when compared with these signs in saline solution-treated controls [1]. Flunixin meglumine was selective inhibitor of COX-1. Carprofen inhibited LPS-induction of iNOS. Carprofen and, to a lesser degree, flunixin meglumine had inhibitory effects on NFκB activation [2]. 
</t>
  </si>
  <si>
    <t>C21H28F3N3O7</t>
  </si>
  <si>
    <t>CC1=C(C=CC=C1C(F)(F)F)NC(N=CC=C2)=C2C(O)=O.O[C@H]([C@@H](O)CNC)[C@H](O)[C@H](O)CO</t>
  </si>
  <si>
    <t>H2O : 50 mg/mL (101.74 mM; Need ultrasonic); DMSO : ≥ 100 mg/mL (203.48 mM)</t>
  </si>
  <si>
    <t>16416</t>
  </si>
  <si>
    <t>https://www.medchemexpress.com/Flunixin-meglumine.html</t>
  </si>
  <si>
    <t>HY-B0602A</t>
  </si>
  <si>
    <t>Desvenlafaxine (succinate hydrate)</t>
  </si>
  <si>
    <t>O-Desmethylvenlafaxine succinate hydrate</t>
  </si>
  <si>
    <t>386750-22-7</t>
  </si>
  <si>
    <t>399.48</t>
  </si>
  <si>
    <t>Desvenlafaxine succinate hydrate, the succinate salt form of the isolated major active metabolite of Venlafaxine (HY-B0196), is an orally active and BBB penetrated 5-HT and norepinephrine reuptake inhibitor, with IC50 values of 47.3 nM and 531.3 nM for hSERT and hNET, respectively. Desvenlafaxine succinate hydrate shows weak binding affinity (62% inhibition at 100 μM) at the human dopamine (DA) transporter[1][2].</t>
  </si>
  <si>
    <t>C20H33NO7</t>
  </si>
  <si>
    <t>OC1=CC=C(C(C2(O)CCCCC2)CN(C)C)C=C1.O=C(O)CCC(O)=O.O</t>
  </si>
  <si>
    <t>DMSO : ≥ 33 mg/mL (82.61 mM)</t>
  </si>
  <si>
    <t>39759</t>
  </si>
  <si>
    <t>https://www.medchemexpress.com/Desvenlafaxine-succinate-hydrate.html</t>
  </si>
  <si>
    <t>HY-B0684</t>
  </si>
  <si>
    <t>Iopamidol</t>
  </si>
  <si>
    <t>B-15000; SQ-13396</t>
  </si>
  <si>
    <t>60166-93-0</t>
  </si>
  <si>
    <t>777.09</t>
  </si>
  <si>
    <t>Iopamidol (B-15000; SQ-13396) is a nonionic, low-osmolar iodinated contrast agent.</t>
  </si>
  <si>
    <t>C17H22I3N3O8</t>
  </si>
  <si>
    <t>O=C(C1=C(I)C(NC([C@@H](O)C)=O)=C(I)C(C(NC(CO)CO)=O)=C1I)NC(CO)CO</t>
  </si>
  <si>
    <t>H2O : 100 mg/mL (128.69 mM; Need ultrasonic); DMSO : 50 mg/mL (64.34 mM; Need ultrasonic)</t>
  </si>
  <si>
    <t>29202</t>
  </si>
  <si>
    <t>https://www.medchemexpress.com/Iopamidol.html</t>
  </si>
  <si>
    <t>HY-B2070</t>
  </si>
  <si>
    <t>Methylbenactyzium Bromide</t>
  </si>
  <si>
    <t>3166-62-9</t>
  </si>
  <si>
    <t>422.36</t>
  </si>
  <si>
    <t>Methylbenactyzium Bromide is a muscarinic acetylcholine receptor (mAChR) inhibitor.</t>
  </si>
  <si>
    <t>C21H28BrNO3</t>
  </si>
  <si>
    <t>O=C(OCC[N+](CC)(CC)C)C(C1=CC=CC=C1)(O)C2=CC=CC=C2.[Br-]</t>
  </si>
  <si>
    <t>DMSO : 6 mg/mL (14.21 mM; Need ultrasonic and warming)</t>
  </si>
  <si>
    <t>26713</t>
  </si>
  <si>
    <t>https://www.medchemexpress.com/Methylbenactyzium_Bromide.html</t>
  </si>
  <si>
    <t>HY-10004</t>
  </si>
  <si>
    <t>Faropenem daloxate</t>
  </si>
  <si>
    <t>Faropenem medoxil</t>
  </si>
  <si>
    <t>141702-36-5</t>
  </si>
  <si>
    <t>397.40</t>
  </si>
  <si>
    <t>Faropenem daloxate  is the first oral penem in a new class of beta-lactam antibiotics.
IC50 Value: 
Target: Antibacterial
Faropenem daloxate is useful for penem and antibiotics. Faropenem medoxomil has excellent in vitro activity against Streptococcus pneumoniae, Haemophilus influenzae and other key pathogens implicated in acute bacterial rhinosinusitis. Clinical studies have demonstrated that, in the treatment of acute bacterial rhinosinusitis in adults, 7 days of treatment with faropenem medoxomil is as clinically and bacteriologically effective as 10 days of treatment with cefuroxime axetil. One study showed faropenem medoxomil to be superior to cefuroxime axetil. Overall, the safety profile of faropenem medoxomil is similar to that of most comparators.</t>
  </si>
  <si>
    <t>C17H19NO8S</t>
  </si>
  <si>
    <t>O=C(N1[C@@]2(SC([C@@H]3OCCC3)=C1C(OCC4=C(OC(O4)=O)C)=O)[H])[C@]2([H])[C@H](O)C</t>
  </si>
  <si>
    <t>DMSO : ≥ 100 mg/mL (251.64 mM)</t>
  </si>
  <si>
    <t>00563</t>
  </si>
  <si>
    <t>https://www.medchemexpress.com/Faropenem-daloxate.html</t>
  </si>
  <si>
    <t>HY-17416</t>
  </si>
  <si>
    <t>Guanfacine (hydrochloride)</t>
  </si>
  <si>
    <t>29110-48-3</t>
  </si>
  <si>
    <t>282.55</t>
  </si>
  <si>
    <t>Guanfacine hydrochloride, an anti-hypertensive agent, is a selective α2A-adrenoceptor agonist with Kd of 31 nM and displays 60-fold selectivity over α2B-adrenoceptors. 
IC50 Value: 31 nM(Kd)
Target: Adrenergic Receptor
Guanfacine is a sympatholytic. It is a selective α2A receptor agonist. These receptors are concentrated heavily in the prefrontal cortex and the locus coeruleus, with the potential to improve attention resulting from interaction with receptors in the former. Guanfacine lowers both systolic and diastolic blood pressure by activating the central nervous system α2A norepinephrine autoreceptors, which results in reduced peripheral sympathetic outflow and thus a reduction in peripheral sympathetic tone. From Wikipedia</t>
  </si>
  <si>
    <t>C9H10Cl3N3O</t>
  </si>
  <si>
    <t>O=C(NC(N)=N)CC1=C(Cl)C=CC=C1Cl.[H]Cl</t>
  </si>
  <si>
    <t>DMSO : ≥ 30 mg/mL (106.18 mM)</t>
  </si>
  <si>
    <t>34239</t>
  </si>
  <si>
    <t>https://www.medchemexpress.com/Guanfacine-hydrochloride.html</t>
  </si>
  <si>
    <t>HY-13910A</t>
  </si>
  <si>
    <t>Tenofovir (hydrate)</t>
  </si>
  <si>
    <t>GS 1278 hydrate; PMPA hydrate; TDF hydrate</t>
  </si>
  <si>
    <t>206184-49-8</t>
  </si>
  <si>
    <t>305.23</t>
  </si>
  <si>
    <t>Tenofovir hydrate is a nucleotide reverse transcriptase inhibitor to treat HIV and chronic Hepatitis B.</t>
  </si>
  <si>
    <t>C9H16N5O5P</t>
  </si>
  <si>
    <t>C[C@@H](OCP(O)(O)=O)CN1C=NC2=C(N)N=CN=C12.O</t>
  </si>
  <si>
    <t>DMSO : ≥ 6 mg/mL (19.66 mM)</t>
  </si>
  <si>
    <t>32804</t>
  </si>
  <si>
    <t>https://www.medchemexpress.com/tenofovir-hydrate.html</t>
  </si>
  <si>
    <t>HY-17425A</t>
  </si>
  <si>
    <t>Valacyclovir (hydrochloride)</t>
  </si>
  <si>
    <t>Valaciclovir hydrochloride</t>
  </si>
  <si>
    <t>124832-27-5</t>
  </si>
  <si>
    <t>360.80</t>
  </si>
  <si>
    <t>Antibiotic; HSV</t>
  </si>
  <si>
    <t>Valacyclovir hydrochloride (Valaciclovir hydrochloride) is an orally active antiviral drug for herpes simplex, herpes zoster, and herpes B. Valacyclovir hydrochloride inhibits HSV-1 W (50=2.9 μg/ml). Valacyclovir hydrochloride is a prodrug of Aciclovir (HY-17422) [1][2][3][4][5].</t>
  </si>
  <si>
    <t>C13H21ClN6O4</t>
  </si>
  <si>
    <t>N[C@@H](C(C)C)C(OCCOCN1C=NC2=C1N=C(N)NC2=O)=O.Cl</t>
  </si>
  <si>
    <t>DMSO : 25 mg/mL (69.29 mM; Need ultrasonic)</t>
  </si>
  <si>
    <t>59864</t>
  </si>
  <si>
    <t>https://www.medchemexpress.com/valacyclovir-hydrochloride.html</t>
  </si>
  <si>
    <t>HY-112076</t>
  </si>
  <si>
    <t>Atropine methyl bromide</t>
  </si>
  <si>
    <t>Methylatropine bromide</t>
  </si>
  <si>
    <t>2870-71-5</t>
  </si>
  <si>
    <t>384.31</t>
  </si>
  <si>
    <t>Atropine methyl bromide, a muscarinic receptor (mAChR) antagonist, is a quaternary ammonium salt of atropine and a mydriatic for dilation of the pupil during ophthalmic examination. It is introduced for relieving pyloric spasm in infants for its highly polar nature. It penetrates less readily into the central nervous system than atropine[1][2].</t>
  </si>
  <si>
    <t>C18H26BrNO3</t>
  </si>
  <si>
    <t>C[N+]1([C@H]2C[C@H](OC(C(C3=CC=CC=C3)CO)=O)C[C@@H]1CC2)C.[Br-]</t>
  </si>
  <si>
    <t>DMSO : 150 mg/mL (390.31 mM; Need ultrasonic)</t>
  </si>
  <si>
    <t>39609</t>
  </si>
  <si>
    <t>https://www.medchemexpress.com/Atropine_methyl_bromide.html</t>
  </si>
  <si>
    <t>HY-12866A</t>
  </si>
  <si>
    <t>Larotrectinib sulfate</t>
  </si>
  <si>
    <t>LOXO-101 (sulfate); ARRY-470 (sulfate)</t>
  </si>
  <si>
    <t>1223405-08-0</t>
  </si>
  <si>
    <t>526.51</t>
  </si>
  <si>
    <t>Larotrectinib sulfate (LOXO-101 sulfate; ARRY-470 sulfate) is an ATP-competitive oral, selective inhibitor of the tropomyosin-related kinase (TRK) family receptors, with low nanomolar 50% inhibitory concentrations against all three isoforms (TRKA, B, and C).</t>
  </si>
  <si>
    <t>C21H24F2N6O6S</t>
  </si>
  <si>
    <t>O=S(O)(O)=O.O=C(N1CC[C@H](O)C1)NC2=C3N=C(N4[C@@H](C5=CC(F)=CC=C5F)CCC4)C=CN3N=C2</t>
  </si>
  <si>
    <t>DMSO : 50 mg/mL (94.96 mM; Need ultrasonic); H2O : 2 mg/mL (3.80 mM; ultrasonic and adjust pH to 2 with 1M HCl)</t>
  </si>
  <si>
    <t>26689</t>
  </si>
  <si>
    <t>https://www.medchemexpress.com/LOXO-101-sulfate.html</t>
  </si>
  <si>
    <t>HY-B0196A</t>
  </si>
  <si>
    <t>Venlafaxine (hydrochloride)</t>
  </si>
  <si>
    <t>Wy 45030 hydrochloride</t>
  </si>
  <si>
    <t>99300-78-4</t>
  </si>
  <si>
    <t>Venlafaxine hydrochloride (Wy 45030 hydrochloride) is an orally active, potent serotonin (5-HT)/norepinephrine (NE) reuptake dual inhibitor. Venlafaxine is an antidepressant[1].</t>
  </si>
  <si>
    <t>C17H28ClNO2</t>
  </si>
  <si>
    <t>OC1(C(C2=CC=C(OC)C=C2)CN(C)C)CCCCC1.Cl</t>
  </si>
  <si>
    <t>H2O : ≥ 100 mg/mL (318.61 mM); DMSO : 50 mg/mL (159.31 mM; Need ultrasonic)</t>
  </si>
  <si>
    <t>15321</t>
  </si>
  <si>
    <t>https://www.medchemexpress.com/Venlafaxine-hydrochloride.html</t>
  </si>
  <si>
    <t>HY-B0661</t>
  </si>
  <si>
    <t>Tamsulosin</t>
  </si>
  <si>
    <t>106133-20-4</t>
  </si>
  <si>
    <t>408.51</t>
  </si>
  <si>
    <t>Tamsulosin is an inhibitor of α1-adrenergic receptor. Tamsulosinis is used for the research of prostatic hyperplasia. Tamsulosin attenuates abdominal aortic aneurysm growth in animal models[1].</t>
  </si>
  <si>
    <t>C20H28N2O5S</t>
  </si>
  <si>
    <t>O=S(C1=CC(C[C@H](NCCOC2=CC=CC=C2OCC)C)=CC=C1OC)(N)=O</t>
  </si>
  <si>
    <t>DMSO : 100 mg/mL (244.79 mM; Need ultrasonic)</t>
  </si>
  <si>
    <t>13388</t>
  </si>
  <si>
    <t>https://www.medchemexpress.com/Tamsulosin.html</t>
  </si>
  <si>
    <t>Cancer; Endocrinology; Neurological Disease</t>
  </si>
  <si>
    <t>HY-B0374</t>
  </si>
  <si>
    <t>Moxonidine</t>
  </si>
  <si>
    <t>BDF5895</t>
  </si>
  <si>
    <t>75438-57-2</t>
  </si>
  <si>
    <t>241.68</t>
  </si>
  <si>
    <t>Imidazoline Receptor</t>
  </si>
  <si>
    <t xml:space="preserve">Moxonidine(BDF5895) is a selective agonist at the imidazoline receptor subtype 1, used as antihypertensive agent.
Target: I1-R
Moxonidine is a centrally acting antihypertensive agent. Mixed Nischarin (I1 imidazoline receptor) and α2-AR (adrenergic) agonist; displays 40-fold higher affinity for I1 receptors versus α2-adrenoceptors. Moxonidine reduced stimulated NE overflow (log EC50: -6.15 +/- 0.14). AGN192403, a selective ligand at I1-R, had no influence on the dose-response curve of moxonidine (log EC50: -6.01 +/- 0.25) [1]. The hypotensive and bradycardic actions of moxonidine but not clonidine are mediated through imidazoline receptors and are dependent on intact noradrenergic pathways within the RVLM. Furthermore, the noradrenergic innervation may be associated with a 42 kDa imidazoline receptor protein [2].
</t>
  </si>
  <si>
    <t>C9H12ClN5O</t>
  </si>
  <si>
    <t>CC1=NC(OC)=C(NC2=NCCN2)C(Cl)=N1</t>
  </si>
  <si>
    <t>DMSO : 20 mg/mL (82.75 mM; Need ultrasonic)</t>
  </si>
  <si>
    <t>16826</t>
  </si>
  <si>
    <t>https://www.medchemexpress.com/moxonidine.html</t>
  </si>
  <si>
    <t>HY-B0385</t>
  </si>
  <si>
    <t>Gabexate (mesylate)</t>
  </si>
  <si>
    <t>FOY</t>
  </si>
  <si>
    <t>56974-61-9</t>
  </si>
  <si>
    <t>417.48</t>
  </si>
  <si>
    <t>Factor Xa; Proteasome</t>
  </si>
  <si>
    <t>Gabexate mesylate is a Factor X inhibitor; serine protease inhibitor .
Target: Factor X
Gabexate mesylate is a non-antigenic synthetic inhibitor of trypsin-like serine proteinases that is therapeutically used in the treatment of pancreatitis and disseminated intravascular coagulation and as a regional anticoagulant for hemodialysis. Values of the inhibition constant (K(i)) for gabexate mesylate binding to human and bovine tryptase were 3.4 x 10(-9) M and 1.8 x 10(-7) M (at pH 7.4 and 37.0 degrees ), respectively. Gabexate mesylate inhibited the fibrinogenolytic activity of human tryptase [1]. Gabexate Mesylate decreased the TNFalpha production of LPS-stimulated monocytes as shown by the inhibition of mRNA expression and increased the IL-10 production of LPS-stimulated monocytes. Gabexate Mesylate also suppressed the NFkappaB activity of LPS-stimulated monocytes. Inhibitory effect of Gabexate Mesylate on the TNFalpha production of activated human monocytes is mediated by the suppression of NFkappaB activation [2]. Gabexate mesylate inhibits competitively constitutive and inducible NO synthase (cNOS and iNOS, respectively), with Kivalues of 1.0×10 4M and 5.0×10 3M, respectively, at pH 7.4 and 37.0°C. gabexate mesylate increases iNOS mRNA expression in rat C6 glioma cells, as induced byE. colilipopolysaccharide plus interferon-γ. Gabexate mesylate inhibits dose-dependently nitrite production (i.e. NO release) in rat C6 glioma cells, as induced byE. colilipopolysaccharide plus interferon-γ [3].</t>
  </si>
  <si>
    <t>C17H27N3O7S</t>
  </si>
  <si>
    <t>O=C(OCC)C1=CC=C(OC(CCCCCNC(N)=N)=O)C=C1.CS(=O)(O)=O</t>
  </si>
  <si>
    <t>H2O : 7.14 mg/mL (17.10 mM; Need ultrasonic); DMSO : ≥ 100 mg/mL (239.53 mM)</t>
  </si>
  <si>
    <t>16243</t>
  </si>
  <si>
    <t>https://www.medchemexpress.com/Gabexate-mesylate.html</t>
  </si>
  <si>
    <t>HY-12745A</t>
  </si>
  <si>
    <t>Nalfurafine (hydrochloride)</t>
  </si>
  <si>
    <t>TRK-820 (hydrochloride)</t>
  </si>
  <si>
    <t>152658-17-8</t>
  </si>
  <si>
    <t>513.03</t>
  </si>
  <si>
    <t>Nalfurafine hydrochloride (TRK-820 hydrochloride) is a potent selective and orally active G protein-biased  kappa opioid receptor (KOR)-agonist with high translational potential[1]. Nalfurafine hydrochloride (TRK-820 hydrochloride) enhances the therapeutic potential of MOR-targeting analgesics, has the potential for uremic pruritis treatment[2].</t>
  </si>
  <si>
    <t>C28H33ClN2O5</t>
  </si>
  <si>
    <t>O[C@@]1(CC[C@@H](N(C)C(/C=C/C2=COC=C2)=O)[C@]3([H])OC4=C5O)[C@]63C4=C(C=C5)C[C@@]1([H])N(CC7CC7)CC6.[H]Cl</t>
  </si>
  <si>
    <t>DMSO : 33.33 mg/mL (64.97 mM; Need ultrasonic)</t>
  </si>
  <si>
    <t>16639</t>
  </si>
  <si>
    <t>https://www.medchemexpress.com/Nalfurafine-hydrochloride.html</t>
  </si>
  <si>
    <t>HY-17429</t>
  </si>
  <si>
    <t>Flecainide (acetate)</t>
  </si>
  <si>
    <t>R-818</t>
  </si>
  <si>
    <t>54143-56-5</t>
  </si>
  <si>
    <t>474.39</t>
  </si>
  <si>
    <t>Flecainide acetate (R-818) is a class 1C antiarrhythmic drug especially used for the management of supraventricular arrhythmia; works by blocking the Nav1.5 sodium channel in the heart, causing prolongation of the cardiac action potential.</t>
  </si>
  <si>
    <t>C19H24F6N2O5</t>
  </si>
  <si>
    <t>O=C(NCC1NCCCC1)C2=CC(OCC(F)(F)F)=CC=C2OCC(F)(F)F.CC(O)=O</t>
  </si>
  <si>
    <t>H2O : 20 mg/mL (42.16 mM; Need ultrasonic); DMSO : 50 mg/mL (105.40 mM; Need ultrasonic)</t>
  </si>
  <si>
    <t>16833</t>
  </si>
  <si>
    <t>https://www.medchemexpress.com/flecainide-acetate.html</t>
  </si>
  <si>
    <t>HY-17408</t>
  </si>
  <si>
    <t>Mevastatin</t>
  </si>
  <si>
    <t>Compactin; ML236B</t>
  </si>
  <si>
    <t>73573-88-3</t>
  </si>
  <si>
    <t>Antibiotic; Apoptosis; Autophagy; Bacterial; HMG-CoA Reductase (HMGCR)</t>
  </si>
  <si>
    <t>Mevastatin (Compactin) is a first HMG-CoA reductase inhibitor that belongs to the statins class. Mevastatin is a lipid-lowering agent, and induces apoptosis, arrests cancer cells in G0/G1 phase. Mevastatin also increases endothelial nitric oxide synthase (eNOS) mRNA and protein levels. Mevastatin has antitumor activity and has the potential for cardiovascular diseases treatment[1][2][3].</t>
  </si>
  <si>
    <t>CC[C@H](C)C(O[C@H]1CCC=C2C=C[C@H](C)[C@H](CC[C@@H]3C[C@@H](O)CC(O3)=O)[C@@]12[H])=O</t>
  </si>
  <si>
    <t>DMSO : 25 mg/mL (64.02 mM; Need ultrasonic)</t>
  </si>
  <si>
    <t>51719</t>
  </si>
  <si>
    <t>https://www.medchemexpress.com/mevastatin.html</t>
  </si>
  <si>
    <t>Anti-infection; Apoptosis; Autophagy; Metabolic Enzyme/Protease</t>
  </si>
  <si>
    <t>Cancer; Infection; Metabolic Disease; Neurological Disease; Cardiovascular Disease</t>
  </si>
  <si>
    <t>HY-12752A</t>
  </si>
  <si>
    <t>Alimemazine hemitartrate</t>
  </si>
  <si>
    <t>Trimeprazine hemitartrate</t>
  </si>
  <si>
    <t>4330-99-8</t>
  </si>
  <si>
    <t>373.49</t>
  </si>
  <si>
    <t>Alimemazine hemitartrate is a phenothiazine derivative that is generally used as an antipruritic agent and also a hemagglutinin (HA)-receptor antagonist.</t>
  </si>
  <si>
    <t>C18H22N2S.1/2C4H6O6</t>
  </si>
  <si>
    <t>CC(CN(C)C)CN1C2=CC=CC=C2SC3=CC=CC=C13.O=C(O)[C@H](O)[C@@H](O)C(O)=O.[0.5]</t>
  </si>
  <si>
    <t>DMSO : 30 mg/mL (80.32 mM; Need ultrasonic and warming); H2O : 100 mg/mL (267.74 mM; Need ultrasonic)</t>
  </si>
  <si>
    <t>27580</t>
  </si>
  <si>
    <t>https://www.medchemexpress.com/Alimemazine_hemitartrate.html</t>
  </si>
  <si>
    <t>11980</t>
  </si>
  <si>
    <t>HY-13662B</t>
  </si>
  <si>
    <t>(R)-Lansoprazole</t>
  </si>
  <si>
    <t>Dexlansoprazole</t>
  </si>
  <si>
    <t>138530-94-6</t>
  </si>
  <si>
    <t>369.36</t>
  </si>
  <si>
    <t>(R)-Lansoprazole is the R enantiomer of Lansoprazole, Lansoprazole (AG 1749) is an orally active proton pump inhibitor which prevents the stomach from producing acid. Lansoprazole (AG 1749) is a potent brain penetrant neutral sphingomyelinase (N-SMase) inhibitor (exosome inhibitor)[1][2].</t>
  </si>
  <si>
    <t>C16H14F3N3O2S</t>
  </si>
  <si>
    <t>O=[S@@](C1=NC2=CC=CC=C2N1)CC3=NC=CC(OCC(F)(F)F)=C3C</t>
  </si>
  <si>
    <t>DMSO : 100 mg/mL (270.74 mM; Need ultrasonic); H2O : 0.1 mg/mL (0.27 mM; Need ultrasonic)</t>
  </si>
  <si>
    <t>15332</t>
  </si>
  <si>
    <t>https://www.medchemexpress.com/_R_-Lansoprazole.html</t>
  </si>
  <si>
    <t>HY-B0129</t>
  </si>
  <si>
    <t>Aztreonam</t>
  </si>
  <si>
    <t>SQ-26,776</t>
  </si>
  <si>
    <t>78110-38-0</t>
  </si>
  <si>
    <t>435.43</t>
  </si>
  <si>
    <t>Aztreonam (SQ-26,776) is a synthetic monocyclic beta-lactam antibiotic, which has a very high affinity for penicillin-binding protein 3 (PBP-3).</t>
  </si>
  <si>
    <t>C13H17N5O8S2</t>
  </si>
  <si>
    <t>CC(C)(O/N=C(C1=CSC(N)=N1)\C(N[C@H]2[C@H](C)N(S(=O)(O)=O)C2=O)=O)C(O)=O</t>
  </si>
  <si>
    <t>H2O : 10 mg/mL (22.97 mM; Need ultrasonic); DMSO : 50 mg/mL (114.83 mM; Need ultrasonic)</t>
  </si>
  <si>
    <t>15844</t>
  </si>
  <si>
    <t>https://www.medchemexpress.com/Aztreonam.html</t>
  </si>
  <si>
    <t>HY-16297</t>
  </si>
  <si>
    <t>Abemaciclib (methanesulfonate)</t>
  </si>
  <si>
    <t>LY2835219 (methanesulfonate)</t>
  </si>
  <si>
    <t>1231930-82-7</t>
  </si>
  <si>
    <t>602.70</t>
  </si>
  <si>
    <t>Methanesulfonate</t>
  </si>
  <si>
    <t>Abemaciclib methanesulfonate (LY2835219 methanesulfonate) is a selective CDK4/6 inhibitor with IC50s of 2 nM and 10 nM for CDK4 and CDK6, respectively[1][2][3].</t>
  </si>
  <si>
    <t>C28H36F2N8O3S</t>
  </si>
  <si>
    <t>CC(N1C2=CC(C3=NC(NC4=NC=C(CN5CCN(CC)CC5)C=C4)=NC=C3F)=CC(F)=C2N=C1C)C.CS(=O)(O)=O</t>
  </si>
  <si>
    <t>H2O : 125 mg/mL (207.40 mM; Need ultrasonic); DMSO : ≥ 25 mg/mL (41.48 mM)</t>
  </si>
  <si>
    <t>40505</t>
  </si>
  <si>
    <t>https://www.medchemexpress.com/LY2835219.html</t>
  </si>
  <si>
    <t>HY-A0168</t>
  </si>
  <si>
    <t>Regadenoson</t>
  </si>
  <si>
    <t>CVT-3146</t>
  </si>
  <si>
    <t>313348-27-5</t>
  </si>
  <si>
    <t>390.35</t>
  </si>
  <si>
    <t>Regadenoson (CVT-3146) is a potent and selective A2A adenosine receptor agonist, with Kis of 290 and 1120 nM for rat and pig adenosine A2A receptor, respectively. Regadenoson is selective for the adenosine A2A receptor over adenosine A1 and A2B receptors, and shows 13-fold selectivity over the human adenosine A1 receptor. Regadenoson is a vasodilator stress agent has shifted the landscape of vasodilator myocardial perfusion imaging. Regadenoson increases blood-brain barrier (BBB) permeability in rodents[1][2][3].</t>
  </si>
  <si>
    <t>C15H18N8O5</t>
  </si>
  <si>
    <t>OC[C@@H]1[C@H]([C@H]([C@H](N2C=NC3=C2N=C(N4N=CC(C(NC)=O)=C4)N=C3N)O1)O)O</t>
  </si>
  <si>
    <t>DMSO : 50 mg/mL (128.09 mM; Need ultrasonic)</t>
  </si>
  <si>
    <t>58642</t>
  </si>
  <si>
    <t>https://www.medchemexpress.com/Regadenoson.html</t>
  </si>
  <si>
    <t>HY-16582A</t>
  </si>
  <si>
    <t>Sonidegib</t>
  </si>
  <si>
    <t>Erismodegib; LDE225; NVP-LDE225</t>
  </si>
  <si>
    <t>956697-53-3</t>
  </si>
  <si>
    <t>485.50</t>
  </si>
  <si>
    <t>Sonidegib (Erismodegib) is a potent and selective Smo antagonist with IC50 of 1.3 nM and 2.5 nM for mouse and human Smo in binding assay, respectively[1].</t>
  </si>
  <si>
    <t>C26H26F3N3O3</t>
  </si>
  <si>
    <t>O=C(C1=C(C)C(C(C=C2)=CC=C2OC(F)(F)F)=CC=C1)NC3=CC=C(N=C3)N4C[C@@H](C)O[C@@H](C)C4</t>
  </si>
  <si>
    <t>H2O : &lt; 0.1 mg/mL (insoluble); DMSO : 50 mg/mL (102.99 mM; Need ultrasonic)</t>
  </si>
  <si>
    <t>16487</t>
  </si>
  <si>
    <t>https://www.medchemexpress.com/lde225.html</t>
  </si>
  <si>
    <t>HY-10978</t>
  </si>
  <si>
    <t>Crisaborole</t>
  </si>
  <si>
    <t>AN-2728; PF-06930164</t>
  </si>
  <si>
    <t>906673-24-3</t>
  </si>
  <si>
    <t>251.05</t>
  </si>
  <si>
    <t>Crisaborole (AN-2728) is a potent inhibitor of  PDE4 and cytokine release; inhibit PDE4 with an IC50 of 0.49 μM.</t>
  </si>
  <si>
    <t>C14H10BNO3</t>
  </si>
  <si>
    <t>N#CC1=CC=C(OC2=CC=C(B(O)OC3)C3=C2)C=C1</t>
  </si>
  <si>
    <t>DMSO : ≥ 100 mg/mL (398.33 mM)</t>
  </si>
  <si>
    <t>19132</t>
  </si>
  <si>
    <t>https://www.medchemexpress.com/AN-2728.html</t>
  </si>
  <si>
    <t>HY-13463B</t>
  </si>
  <si>
    <t>Avatrombopag (hydrochloride)</t>
  </si>
  <si>
    <t>AKR-501 (hydrochloride); E5501 (hydrochloride); YM477 (hydrochloride)</t>
  </si>
  <si>
    <t>570403-17-7</t>
  </si>
  <si>
    <t>686.12</t>
  </si>
  <si>
    <t>Avatrombopag (AKR-501) hydrochloride is an orally active, nonpeptide thrombopoietin (TPO) receptor agonist (EC50=3.3 nM). Avatrombopag hydrochloride mimics the biological activities of TPO. Avatrombopag hydrochloride increases platelet production by activating the intracellular signaling system, and promotes production of platelets and megakaryocytes from hemopoietic precursor cells. Avatrombopag hydrochloride is a substrate of cytochrome P450 (CYP) 2C9 and CYP3A[1][2][3].</t>
  </si>
  <si>
    <t>C29H35Cl3N6O3S2</t>
  </si>
  <si>
    <t>O=C(C1CCN(C2=NC=C(C(NC3=NC(C4=CC(Cl)=CS4)=C(N5CCN(C6CCCCC6)CC5)S3)=O)C=C2Cl)CC1)O.Cl</t>
  </si>
  <si>
    <t>20014</t>
  </si>
  <si>
    <t>https://www.medchemexpress.com/avatrombopag-hydrochloride.html</t>
  </si>
  <si>
    <t>HY-A0158</t>
  </si>
  <si>
    <t>Diflorasone</t>
  </si>
  <si>
    <t>2557-49-5</t>
  </si>
  <si>
    <t>410.45</t>
  </si>
  <si>
    <t>Diflorasone act as a corticosteroid hormone receptor agonist with anti-inflammatory and immunosuppressive properties. Diflorasone enters the cell by diffusion across the cell membrane and binds to the glucocorticoid receptor (GR) in the cytoplasm. Diflorasone is used for the research of skin diseases such as?eczema?or?psoriasis[1].</t>
  </si>
  <si>
    <t>C22H28F2O5</t>
  </si>
  <si>
    <t>C[C@@]12[C@](C(CO)=O)(O)[C@@H](C)C[C@@]1([H])[C@]3([H])C[C@H](F)C4=CC(C=C[C@]4(C)[C@@]3(F)[C@@H](O)C2)=O</t>
  </si>
  <si>
    <t>DMSO : 130 mg/mL (316.73 mM; Need ultrasonic)</t>
  </si>
  <si>
    <t>42106</t>
  </si>
  <si>
    <t>https://www.medchemexpress.com/Diflorasone.html</t>
  </si>
  <si>
    <t>HY-B0146</t>
  </si>
  <si>
    <t>Verteporfin</t>
  </si>
  <si>
    <t>CL 318952</t>
  </si>
  <si>
    <t>129497-78-5</t>
  </si>
  <si>
    <t>718.79</t>
  </si>
  <si>
    <t>Apoptosis; Autophagy; YAP</t>
  </si>
  <si>
    <t>Verteporfin (CL 318952) is a photosensitizer for photodynamic therapy to eliminate the abnormal blood vessels in the eye associated with conditions such as age-related macular degeneration. Verteporfin is a YAP inhibitor which disrupts YAP-TEAD interactions. Verteporfin induces cell apoptosis[1]. Verteporfinis an autophagy inhibitor that blocks?autophagy?at an early stage by inhibiting autophagosome formation[3].</t>
  </si>
  <si>
    <t>C41H42N4O8</t>
  </si>
  <si>
    <t>C[C@]1(/C2=C/C(N3)=C4C)C(C(/C=C(C(C)=C/5C=C)\NC5=C/C6=N/C(C(CCC(OC)=O)=C6C)=C\C3=C4CCC(O)=O)=N2)=CC=C(C(OC)=O)[C@H]1C(OC)=O.C[C@]7(/C8=C/C(N9)=C%10C)C(C(/C=C(C(C)=C/%11C=C)\NC%11=C/C%12=N/C(C(CCC(O)=O)=C%12C)=C\C9=C%10CCC(OC)=O)=N8)=CC=C(C(OC)=O)[C@H]7C(OC)=O</t>
  </si>
  <si>
    <t>DMSO : 75 mg/mL (104.34 mM; Need ultrasonic); H2O : &lt; 0.1 mg/mL (insoluble); DMF : 25 mg/mL (34.78 mM; Need ultrasonic)</t>
  </si>
  <si>
    <t>61775</t>
  </si>
  <si>
    <t>https://www.medchemexpress.com/Verteporfin.html</t>
  </si>
  <si>
    <t>Apoptosis; Autophagy; Stem Cell/Wnt</t>
  </si>
  <si>
    <t>HY-13781</t>
  </si>
  <si>
    <t>Pemetrexed (disodium hemipenta hydrate)</t>
  </si>
  <si>
    <t>LY231514 (disodium hemipenta hydrate)</t>
  </si>
  <si>
    <t>357166-30-4</t>
  </si>
  <si>
    <t>516.41</t>
  </si>
  <si>
    <t>Antifolate; Apoptosis; Autophagy</t>
  </si>
  <si>
    <t>Pemetrexed disodium hemipenta hydrate is a novel antifolate, the Ki values of the pentaglutamate of LY231514 are 1.3, 7.2, and 65 nM for inhibits thymidylate synthase (TS), dihydrofolate reductase (DHFR), and glycinamide ribonucleotide formyltransferase (GARFT), respectively.</t>
  </si>
  <si>
    <t>C20H24N5Na2O8.5</t>
  </si>
  <si>
    <t>O=C(O[Na])CC[C@@H](C(O[Na])=O)NC(C1=CC=C(CCC2=CNC(N=C(N)N3)=C2C3=O)C=C1)=O.[2.5H2O]</t>
  </si>
  <si>
    <t>H2O : ≥ 29 mg/mL (56.16 mM); DMSO : 2 mg/mL (3.87 mM; Need ultrasonic)</t>
  </si>
  <si>
    <t>23059</t>
  </si>
  <si>
    <t>https://www.medchemexpress.com/Pemetrexed-disodium-hemipenta-hydrate_-1:2:2.5.html</t>
  </si>
  <si>
    <t>HY-16219</t>
  </si>
  <si>
    <t>Gadoxetate (Disodium)</t>
  </si>
  <si>
    <t>Gd-EOB-DTPA (Disodium); ZK 139834</t>
  </si>
  <si>
    <t>135326-22-6</t>
  </si>
  <si>
    <t>725.71</t>
  </si>
  <si>
    <t>Gadoxetate Disodium (Gd-EOB-DTPA Disodium) is a contrast agent in magnetic resonance imaging (MRI) of the hepatobiliary system, which accumulates in normal, functioning hepatocytes. Gadoxetate Disodium (Gd-EOB-DTPA Disodium) is used to evaluate focal liver lesions, such as hepatocellular carcinoma or liver metastasis on T1-weighted imaging[1][2][3].</t>
  </si>
  <si>
    <t>C23H28GdN3Na2O11</t>
  </si>
  <si>
    <t>O=C1[O-][Gd+3]([N]2(C1)CC3=O)([O-]3)([O-]C4=O)([O-]C5=O)([N]6(C5)C7)([N](C4)(CC2)CC6CC8=CC=C(OCC)C=C8)[O-]C7=O.[Na+].[Na+]</t>
  </si>
  <si>
    <t>DMSO : 24 mg/mL (33.07 mM; Need ultrasonic)</t>
  </si>
  <si>
    <t>43279</t>
  </si>
  <si>
    <t>https://www.medchemexpress.com/gadoxetate-disodium.html</t>
  </si>
  <si>
    <t>HY-50878A</t>
  </si>
  <si>
    <t>Crizotinib (hydrochloride)</t>
  </si>
  <si>
    <t>PF-02341066 hydrochloride</t>
  </si>
  <si>
    <t>1415560-69-8</t>
  </si>
  <si>
    <t>486.80</t>
  </si>
  <si>
    <t>ALK; Autophagy; c-Met/HGFR; ROS</t>
  </si>
  <si>
    <t>Crizotinib hydrochloride (PF-02341066 hydrochloride) is an orally bioavailable, selective, and ATP-competitive dual ALK and c-Met inhibitor with IC50s of 20 and 8 nM, respectively. Crizotinib hydrochloride (PF-02341066 hydrochloride) inhibits tyrosine phosphorylation of NPM-ALK and tyrosine phosphorylation of c-Met with IC50s of 24 and 11 nM in cell-based assays, respectively. It is also a ROS proto-oncogene 1 (ROS1) inhibitor. Crizotinib hydrochloride (PF-02341066 hydrochloride) has effective tumor growth inhibition[1][2][3].</t>
  </si>
  <si>
    <t>C21H23Cl3FN5O</t>
  </si>
  <si>
    <t>ClC1=C(F)C=CC(Cl)=C1[C@H](OC2=CC(C3=CN(N=C3)C4CCNCC4)=CN=C2N)C.[H]Cl</t>
  </si>
  <si>
    <t>DMSO : ≥ 4.9 mg/mL (10.07 mM); H2O : 50 mg/mL (102.71 mM; Need ultrasonic)</t>
  </si>
  <si>
    <t>60471</t>
  </si>
  <si>
    <t>https://www.medchemexpress.com/Crizotinib-hydrochloride.html</t>
  </si>
  <si>
    <t>HY-103354</t>
  </si>
  <si>
    <t>Proglumide (sodium)</t>
  </si>
  <si>
    <t>99247-33-3</t>
  </si>
  <si>
    <t>356.39</t>
  </si>
  <si>
    <t>Proglumide sodium is a nonpeptide and orally active cholecystokinin (CCK)-A/B receptors antagonist. Proglumide sodium selective blocks CCK’s effects in the central nervous system (CNS). Proglumide sodium has ability to inhibit gastric secretion and to protect the gastroduodenal mucosa. Proglumide sodium also has antiepileptic and antioxidant activities[1][2][3][4][5].</t>
  </si>
  <si>
    <t>C18H25N2NaO4</t>
  </si>
  <si>
    <t>O=C(O[Na])CCC(NC(C1=CC=CC=C1)=O)C(N(CCC)CCC)=O</t>
  </si>
  <si>
    <t>H2O : 100 mg/mL (280.59 mM; Need ultrasonic)</t>
  </si>
  <si>
    <t>59182</t>
  </si>
  <si>
    <t>https://www.medchemexpress.com/proglumide-sodium.html</t>
  </si>
  <si>
    <t>HY-15164</t>
  </si>
  <si>
    <t>Icotinib (Hydrochloride)</t>
  </si>
  <si>
    <t>BPI-2009H</t>
  </si>
  <si>
    <t>1204313-51-8</t>
  </si>
  <si>
    <t>427.88</t>
  </si>
  <si>
    <t>Icotinib Hydrochloride (BPI-2009) is a potent and specific EGFR inhibitor with an IC50 of 5 nM; also inhibits mutant EGFRL858R, EGFRL858R/T790M, EGFRT790M and EGFRL861Q.</t>
  </si>
  <si>
    <t>C22H22ClN3O4</t>
  </si>
  <si>
    <t>C#CC1=CC(NC2=C(C=C(OCCOCCOCCO3)C3=C4)C4=NC=N2)=CC=C1.[H]Cl</t>
  </si>
  <si>
    <t>DMSO : 25 mg/mL (58.43 mM; Need ultrasonic)</t>
  </si>
  <si>
    <t>07663</t>
  </si>
  <si>
    <t>https://www.medchemexpress.com/Icotinib-Hydrochloride.html</t>
  </si>
  <si>
    <t>HY-50878</t>
  </si>
  <si>
    <t>Crizotinib</t>
  </si>
  <si>
    <t>PF-02341066</t>
  </si>
  <si>
    <t>877399-52-5</t>
  </si>
  <si>
    <t>Crizotinib (PF-02341066) is an orally bioavailable, ATP-competitive ALK and c-Met inhibitor with IC50s of 20 and 8 nM, respectively. Crizotinib inhibits tyrosine phosphorylation of NPM-ALK and tyrosine phosphorylation of c-Met with IC50s of 24 and 11 nM in cell-based assays, respectively. Crizotinib is also a ROS1 inhibitor. Crizotinib has effective tumor growth inhibition[1][2][3].</t>
  </si>
  <si>
    <t>ClC1=C(F)C=CC(Cl)=C1[C@H](OC2=CC(C3=CN(N=C3)C4CCNCC4)=CN=C2N)C</t>
  </si>
  <si>
    <t>06049</t>
  </si>
  <si>
    <t>https://www.medchemexpress.com/Crizotinib.html</t>
  </si>
  <si>
    <t>HY-B0287</t>
  </si>
  <si>
    <t>Clofibrate</t>
  </si>
  <si>
    <t>637-07-0</t>
  </si>
  <si>
    <t>242.70</t>
  </si>
  <si>
    <t>Clofibrate is an agonist of PPAR, with EC50s of 50 μM, ～500 μM for murine PPARα and PPARγ, and 55 μM, ～500 μM for human PPARα and PPARγ, respectively.</t>
  </si>
  <si>
    <t>C12H15ClO3</t>
  </si>
  <si>
    <t>CC(C)(OC1=CC=C(Cl)C=C1)C(OCC)=O</t>
  </si>
  <si>
    <t>DMSO : ≥ 100 mg/mL (412.03 mM); H2O : &lt; 0.1 mg/mL (insoluble)</t>
  </si>
  <si>
    <t>25407</t>
  </si>
  <si>
    <t>https://www.medchemexpress.com/Clofibrate.html</t>
  </si>
  <si>
    <t>HY-B1201</t>
  </si>
  <si>
    <t>Tiratricol</t>
  </si>
  <si>
    <t>3,3',5-Triiodothyroacetic acid</t>
  </si>
  <si>
    <t>51-24-1</t>
  </si>
  <si>
    <t>621.93</t>
  </si>
  <si>
    <t>Tiratricol is a thyroid hormone analog with hepatic, has been used to suppress pituitary TSH secretion,  with attenuation of extrapituitary thyromimetic effects.</t>
  </si>
  <si>
    <t>C14H9I3O4</t>
  </si>
  <si>
    <t>O=C(O)CC1=CC(I)=C(OC2=CC=C(O)C(I)=C2)C(I)=C1</t>
  </si>
  <si>
    <t>DMSO : ≥ 42 mg/mL (67.53 mM)</t>
  </si>
  <si>
    <t>36652</t>
  </si>
  <si>
    <t>https://www.medchemexpress.com/Tiratricol.html</t>
  </si>
  <si>
    <t>HY-B1209</t>
  </si>
  <si>
    <t>Etofylline</t>
  </si>
  <si>
    <t>7-(β-Hydroxyethyl)theophylline</t>
  </si>
  <si>
    <t>519-37-9</t>
  </si>
  <si>
    <t>224.22</t>
  </si>
  <si>
    <t>Etofylline (7-(β-Hydroxyethyl)theophylline) is a N-7-substituted derivative of Theophylline. Etofylline is a bronchodilator which can be used for the research of asthma. Etofylline is also an anticholesteremic and reduces total cholesterol level in the blood[1][2].</t>
  </si>
  <si>
    <t>C9H12N4O3</t>
  </si>
  <si>
    <t>O=C(N1C)N(C)C2=C(N(CCO)C=N2)C1=O</t>
  </si>
  <si>
    <t>DMSO : 25 mg/mL (111.50 mM; Need ultrasonic)</t>
  </si>
  <si>
    <t>27018</t>
  </si>
  <si>
    <t>https://www.medchemexpress.com/Etofylline.html</t>
  </si>
  <si>
    <t>HY-B1197</t>
  </si>
  <si>
    <t>Amcinonide</t>
  </si>
  <si>
    <t>CL-34699</t>
  </si>
  <si>
    <t>51022-69-6</t>
  </si>
  <si>
    <t>502.57</t>
  </si>
  <si>
    <t>Amcinonide inhibit NO release from activated microglia with IC50 3.38 nM. Amcinonide has affinity for the glucocorticoid receptor.
IC50 value: 3.38 nM  [1]
Target: NO release
in vitro: Simultaneous immunofluorescent staining for T6 and Ia antigenicity within human epidermis of Amcinonide treated skin detected reduced numbers of T6+/Ia+ cells with a concomitant increase in T6+/Ia- cells. [2]
in vivo: Amcinonide is an anti-inflammatory agent, elicites whitening of a few hairs in both pheomelanic and eumelanic mice. Amcinonide brings about a marked reduction in the numbers of DOPA-positive epidermal melanocytes inhabiting the tails of eumelanic or pheomelanic mice. Amcinonide exertes a deleterious influence on the structure and function of tail epidermis. [3]</t>
  </si>
  <si>
    <t>C28H35FO7</t>
  </si>
  <si>
    <t>C[C@@]12[C@@]3(C(COC(C)=O)=O)[C@@](OC4(O3)CCCC4)([H])C[C@@]1([H])[C@]5([H])CCC6=CC(C=C[C@]6(C)[C@@]5(F)[C@@H](O)C2)=O</t>
  </si>
  <si>
    <t>DMSO : 25 mg/mL (49.74 mM; Need ultrasonic)</t>
  </si>
  <si>
    <t>65113</t>
  </si>
  <si>
    <t>https://www.medchemexpress.com/Amcinonide.html</t>
  </si>
  <si>
    <t>HY-13599</t>
  </si>
  <si>
    <t>Cladribine</t>
  </si>
  <si>
    <t>2-Chloro-2′-deoxyadenosine; CldAdo; 2CdA</t>
  </si>
  <si>
    <t>4291-63-8</t>
  </si>
  <si>
    <t>285.69</t>
  </si>
  <si>
    <t>Adenosine Deaminase; Apoptosis</t>
  </si>
  <si>
    <t>Cladribine (2CdA), a purine nucleoside analog, is an orally active adenosine deaminase inhibitor. Cladribine functions as an inhibitor of DNA synthesis to block the repair of the damaged DNA. Cladribine can inhibit DNA methylation. Cladribine has anti-lymphoma activity and can be used for the research of several hematologic malignancies and multiple sclerosis[1][2].</t>
  </si>
  <si>
    <t>C10H12ClN5O3</t>
  </si>
  <si>
    <t>OC[C@@H]1[C@H](C[C@H](N2C=NC3=C2N=C(Cl)N=C3N)O1)O</t>
  </si>
  <si>
    <t>H2O : 10 mg/mL (35.00 mM; Need ultrasonic); DMSO : ≥ 30 mg/mL (105.01 mM)</t>
  </si>
  <si>
    <t>23178</t>
  </si>
  <si>
    <t>https://www.medchemexpress.com/Cladribine.html</t>
  </si>
  <si>
    <t>HY-B1125</t>
  </si>
  <si>
    <t>Glucosamine</t>
  </si>
  <si>
    <t>D-Glucosamine; Chitosamine</t>
  </si>
  <si>
    <t>3416-24-8</t>
  </si>
  <si>
    <t>179.17</t>
  </si>
  <si>
    <t>Glucosamine (D-Glucosamine) is an amino sugar and a prominent precursor in the biochemical synthesis of glycosylated proteins and lipids, is used as a dietary supplement. Glucosamine also is a natural constituent of glycosaminoglycans in the cartilage matrix and synovial fluid, which when administered exogenously, exerts pharmacological effects on osteoarthritic cartilage and chondrocytes[1].</t>
  </si>
  <si>
    <t>C6H13NO5</t>
  </si>
  <si>
    <t>O=C[C@H](N)[C@H]([C@@H]([C@@H](CO)O)O)O</t>
  </si>
  <si>
    <t>DMSO : 3.33 mg/mL (18.59 mM; Need ultrasonic); H2O : 100 mg/mL (558.13 mM; Need ultrasonic)</t>
  </si>
  <si>
    <t>63646</t>
  </si>
  <si>
    <t>https://www.medchemexpress.com/Glucosamine.html</t>
  </si>
  <si>
    <t>HY-B2246</t>
  </si>
  <si>
    <t>L-Carnitine (hydrochloride)</t>
  </si>
  <si>
    <t>(R)-Carnitine (hydrochloride)</t>
  </si>
  <si>
    <t>6645-46-1</t>
  </si>
  <si>
    <t>197.66</t>
  </si>
  <si>
    <t>L-Carnitine hydrochloride ((R)-Carnitine hydrochloride), a highly polar, small zwitterion, is an essential co-factor for the mitochondrial β-oxidation pathway. L-Carnitine hydrochloride functions to transport long chain fatty acyl-CoAs into the mitochondria for degradation by β-oxidation. L-Carnitine hydrochloride is an antioxidant. L-Carnitine hydrochloride can ameliorate metabolic imbalances in many inborn errors of metabolism[1][2][3].</t>
  </si>
  <si>
    <t>C7H16ClNO3</t>
  </si>
  <si>
    <t>C[N+](C)(C)C[C@H](O)CC(O)=O.[Cl-]</t>
  </si>
  <si>
    <t>H2O : 250 mg/mL (1264.80 mM; Need ultrasonic)</t>
  </si>
  <si>
    <t>58682</t>
  </si>
  <si>
    <t>https://www.medchemexpress.com/l-carnitine-hydrochloride-1.html</t>
  </si>
  <si>
    <t>HY-B1246</t>
  </si>
  <si>
    <t>Thonzonium (bromide)</t>
  </si>
  <si>
    <t>553-08-2</t>
  </si>
  <si>
    <t>591.71</t>
  </si>
  <si>
    <t>Thonzonium bromide is an antibacterial agent that is structurally similar to Farnesol (HY-Y0248A). Thonzonium bromide is also a monocationic surface-active agent, which inhibits RANKL-induced osteoclast formation and bone resorption in vitro and prevents LPS-induced bone loss in vivo. Thonzonium bromide inhibits proton transport in a dose-dependent manner (EC50=69 μM)[1][2][3].</t>
  </si>
  <si>
    <t>C32H55BrN4O</t>
  </si>
  <si>
    <t>CCCCCCCCCCCCCCCC[N+](C)(CCN(CC1=CC=C(OC)C=C1)C2=NC=CC=N2)C.[Br-]</t>
  </si>
  <si>
    <t>DMSO : ≥ 30 mg/mL (50.70 mM)</t>
  </si>
  <si>
    <t>62988</t>
  </si>
  <si>
    <t>https://www.medchemexpress.com/Thonzonium-bromide.html</t>
  </si>
  <si>
    <t>HY-12502A</t>
  </si>
  <si>
    <t>Efonidipine (hydrochloride monoethanolate)</t>
  </si>
  <si>
    <t>NZ-105 hydrochloride monoethanolate</t>
  </si>
  <si>
    <t>111011-76-8</t>
  </si>
  <si>
    <t>714.18</t>
  </si>
  <si>
    <t>Efonidipine hydrochloride monoethanolate (NZ-105 hydrochloride monoethanolate) is a dual T-type and L-type calcium channel blocker (CCB).
IC50 value: 
Target: calcium channel blocker
in vitro: Efonidipine and nifedipine, but not other examined CCBs, also increased the N(6), 2'-O-dibutyryladenosine 3',5'-cyclic monophosphate (dbcAMP)-induced StAR mRNA, which reflects the action of adrenocorticotropic hormone, and efonidipine and R(-)-efonidipine enhanced the dbcAMP-induced DHEA-S production in NCI-H295R adrenocortical carcinoma cells [1]. I(Ca(T)) was blocked mainly by a tonic manner by nifedipine, by a use-dependent manner by mibefradil, and by a combination of both manners by efonidipine. IC50s of these Ca2+ channel antagonists to I(Ca(T)) and L-type Ca2+ channel current (I(Ca(L))) were 1.2 micromol/l and 0.14 nmol/l for nifedipine; 0.87 and 1.4 micromol/l for mibefradil, and 0.35 micromol/l and 1.8 nmol/l for efonidipine, respectively [4].
in vivo: Twenty hypertensive patients on chronic hemodialysis were given efonidipine 20-60 mg twice daily and amlodipine 2.5-7.5 mg once daily for 12 weeks each in a random crossover manner. The average blood pressure was comparable between the efonidipine and amlodipine periods (151 + or - 15/77 + or - 8 versus 153 + or - 15/76 + or - 8 mmHg). The pulse rate did not change significantly during the administration periods [2].  In the UM-X7.1 group, EFO treatment significantly attenuated the decrease of LVEF without affecting blood pressure compared with the vehicle group. EFO treatment decreased heart rate (by approximately 10%) in both groups [3].</t>
  </si>
  <si>
    <t>C36H45ClN3O8P</t>
  </si>
  <si>
    <t>CC1=C(P2(OCC(C)(C)CO2)=O)C(C3=CC([N+]([O-])=O)=CC=C3)C(C(OCCN(C4=CC=CC=C4)CC5=CC=CC=C5)=O)=C(C)N1.[H]Cl.CCO</t>
  </si>
  <si>
    <t>DMSO : 25 mg/mL (35.01 mM; Need ultrasonic); H2O : &lt; 0.1 mg/mL (insoluble)</t>
  </si>
  <si>
    <t>38352</t>
  </si>
  <si>
    <t>https://www.medchemexpress.com/Efonidipine-hydrochloride-monoethanolate.html</t>
  </si>
  <si>
    <t>HY-12215</t>
  </si>
  <si>
    <t>Lorlatinib</t>
  </si>
  <si>
    <t>PF-06463922</t>
  </si>
  <si>
    <t>1454846-35-5</t>
  </si>
  <si>
    <t>406.41</t>
  </si>
  <si>
    <t>ALK; Apoptosis; ROS</t>
  </si>
  <si>
    <t>Lorlatinib (PF-06463922) is a selective, orally active, brain-penetrant and ATP-competitive ROS1/ALK inhibitor. Lorlatinib has Kis of &lt;0.025 nM, &lt;0.07 nM, and 0.7 nM for ROS1, wild type ALK, and ALKL1196M, respectively. Lorlatinib has anticancer activity[1][2].</t>
  </si>
  <si>
    <t>C21H19FN6O2</t>
  </si>
  <si>
    <t>CN1C(C#N)=C2C(CN(C)C(C3=C([C@@H](C)OC4=C(N)N=CC2=C4)C=C(F)C=C3)=O)=N1</t>
  </si>
  <si>
    <t>DMSO : ≥ 28 mg/mL (68.90 mM); H2O : &lt; 0.1 mg/mL (insoluble)</t>
  </si>
  <si>
    <t>27585</t>
  </si>
  <si>
    <t>https://www.medchemexpress.com/PF-06463922.html</t>
  </si>
  <si>
    <t>HY-15407A</t>
  </si>
  <si>
    <t>Sacubitril hemicalcium salt</t>
  </si>
  <si>
    <t>AHU-377 (hemicalcium salt)</t>
  </si>
  <si>
    <t>1369773-39-6</t>
  </si>
  <si>
    <t>430.52</t>
  </si>
  <si>
    <t>Neprilysin</t>
  </si>
  <si>
    <t>Sacubitril hemicalcium salt (AHU-377 hemicalcium salt) is a potent NEP inhibitor with an IC50 of 5 nM. Sacubitril hemicalcium salt is a component of the heart failure medicine LCZ696.</t>
  </si>
  <si>
    <t>C24H28Ca0.5NO5</t>
  </si>
  <si>
    <t>O=C(CCC([O-])=O)N[C@H](CC1=CC=C(C2=CC=CC=C2)C=C1)C[C@@H](C)C(OCC)=O.[0.5Ca2+]</t>
  </si>
  <si>
    <t>DMSO : 125 mg/mL (290.35 mM; Need ultrasonic)</t>
  </si>
  <si>
    <t>45796</t>
  </si>
  <si>
    <t>https://www.medchemexpress.com/AHU-377-hemicalcium-salt.html</t>
  </si>
  <si>
    <t>HY-14184</t>
  </si>
  <si>
    <t>Macitentan</t>
  </si>
  <si>
    <t>ACT-064992</t>
  </si>
  <si>
    <t>441798-33-0</t>
  </si>
  <si>
    <t>588.27</t>
  </si>
  <si>
    <t>Apoptosis; Endothelin Receptor</t>
  </si>
  <si>
    <t>Macitentan (ACT-064992) is an orally active, non-peptide dual ETA and ETB (endothelin receptor) antagonist. Macitentan has the potential for idiopathic pulmonary fibrosis (IPF) and pulmonary arterial hypertension (PAH)[1].</t>
  </si>
  <si>
    <t>C19H20Br2N6O4S</t>
  </si>
  <si>
    <t>BrC1=CN=C(OCCOC2=C(C3=CC=C(Br)C=C3)C(NS(NCCC)(=O)=O)=NC=N2)N=C1</t>
  </si>
  <si>
    <t>DMSO : ≥ 50 mg/mL (84.99 mM)</t>
  </si>
  <si>
    <t>65435</t>
  </si>
  <si>
    <t>https://www.medchemexpress.com/Macitentan.html</t>
  </si>
  <si>
    <t>HY-14944</t>
  </si>
  <si>
    <t>Homoharringtonine</t>
  </si>
  <si>
    <t>Omacetaxine mepesuccinate; HHT</t>
  </si>
  <si>
    <t>26833-87-4</t>
  </si>
  <si>
    <t>545.62</t>
  </si>
  <si>
    <t>STAT</t>
  </si>
  <si>
    <t>Homoharringtonine (Omacetaxine mepesuccinate;HHT) is a cytotoxic alkaloid with antitumor properties which acts by inhibiting translation elongation.</t>
  </si>
  <si>
    <t>C29H39NO9</t>
  </si>
  <si>
    <t>[H][C@@]12[C@](CCC3)(C=C(OC)[C@]2(OC([C@](CCCC(O)(C)C)(O)CC(OC)=O)=O)[H])N3CCC4=CC5=C(OCO5)C=C14</t>
  </si>
  <si>
    <t>DMSO : ≥ 50 mg/mL (91.64 mM)</t>
  </si>
  <si>
    <t>61847</t>
  </si>
  <si>
    <t>https://www.medchemexpress.com/Homoharringtonine.html</t>
  </si>
  <si>
    <t>JAK/STAT Signaling; Stem Cell/Wnt</t>
  </si>
  <si>
    <t>HY-12641</t>
  </si>
  <si>
    <t>Pyrantel (tartrate)</t>
  </si>
  <si>
    <t>33401-94-4</t>
  </si>
  <si>
    <t>Pyrantel tartrate, a tetrahydropyrimidine anthelmintic, and is a nicotinic acetylcholine receptor (nAChR) agonist. Pyrantel tartrate can elicit spastic muscle paralysis in parasitic worms. Pyrantel tartrate can be used for the research of astrointestinal nematodes infections[1][2][3].</t>
  </si>
  <si>
    <t>C15H20N2O6S</t>
  </si>
  <si>
    <t>CN1CCCN=C1/C=C/C2=CC=CS2.O=C(O)[C@H](O)[C@@H](O)C(O)=O</t>
  </si>
  <si>
    <t>DMSO : ≥ 34 mg/mL (95.40 mM)</t>
  </si>
  <si>
    <t>15050</t>
  </si>
  <si>
    <t>https://www.medchemexpress.com/Pyrantel-tartrate.html</t>
  </si>
  <si>
    <t>HY-12542A</t>
  </si>
  <si>
    <t>Dantrolene (sodium hemiheptahydrate)</t>
  </si>
  <si>
    <t>Dantrolene sodium hydrate</t>
  </si>
  <si>
    <t>24868-20-0</t>
  </si>
  <si>
    <t>399.29</t>
  </si>
  <si>
    <t>Dantrolene sodium hemiheptahydrate is a skeletal muscle relaxant which acts by blocking muscle contraction beyond the neuromuscular junction. Dantrolene sodium hemiheptahydrate is a inhibitor of calcium channel proteins, inhibiting the release of Ca2+ from the sarcoplasm.</t>
  </si>
  <si>
    <t>C14H16N4NaO8.5</t>
  </si>
  <si>
    <t>O=C1N([Na])C(CN1/N=C/C2=CC=C(C3=CC=C([N+]([O-])=O)C=C3)O2)=O.[3.5H2O]</t>
  </si>
  <si>
    <t>DMSO : ≥ 33 mg/mL (82.65 mM)</t>
  </si>
  <si>
    <t>18806</t>
  </si>
  <si>
    <t>https://www.medchemexpress.com/Dantrolene-sodium-hemiheptahydrate.html</t>
  </si>
  <si>
    <t>HY-14280</t>
  </si>
  <si>
    <t>Entacapone</t>
  </si>
  <si>
    <t>130929-57-6</t>
  </si>
  <si>
    <t>305.29</t>
  </si>
  <si>
    <t>Entacapone is a potent, reversible, peripherally acting and orally active catechol-O-methyltransferase (COMT) inhibitor. Entacapone inhibits COMT from rat brain, erythrocytes and liver with IC50 values of 10 nM, 20 nM, and 160 nM, respectively. Entacapone is selective for COMT over other catecholamine metabolizing enzymes, including MAO-A, MAO-B, phenolsulphotransferase M (PST-M) and PST-P (IC50s&gt;50 μM). Entacapone can be used for the research of Parkinson's disease[1]. Entacapone serves as a inhibits FTO demethylation  activity with an IC50 of 3.5 μM and can be used for the research of metabolic disorders[2].</t>
  </si>
  <si>
    <t>C14H15N3O5</t>
  </si>
  <si>
    <t>O=C(N(CC)CC)/C(C#N)=C/C1=CC([N+]([O-])=O)=C(O)C(O)=C1</t>
  </si>
  <si>
    <t>H2O : 2 mg/mL (6.55 mM; ultrasonic and adjust pH to 10 with NaOH); DMSO : 33.33 mg/mL (109.17 mM; Need ultrasonic)</t>
  </si>
  <si>
    <t>39919</t>
  </si>
  <si>
    <t>https://www.medchemexpress.com/entacapone.html</t>
  </si>
  <si>
    <t>HY-12639A</t>
  </si>
  <si>
    <t>Bephenium (hydroxynaphthoate)</t>
  </si>
  <si>
    <t>3818-50-6</t>
  </si>
  <si>
    <t>443.53</t>
  </si>
  <si>
    <t>Bephenium hydroxynaphthoate is an anthelmintic agent formerly used in the treatment of hookworm infections and ascariasis; B-type AChR activator.</t>
  </si>
  <si>
    <t>C28H29NO4</t>
  </si>
  <si>
    <t>C[N+](CCOC1=CC=CC=C1)(C)CC2=CC=CC=C2.O=C(C3=C(O)C=C4C=CC=CC4=C3)[O-]</t>
  </si>
  <si>
    <t>DMSO : 60 mg/mL (135.28 mM; Need ultrasonic); H2O : &lt; 0.1 mg/mL (insoluble)</t>
  </si>
  <si>
    <t>15047</t>
  </si>
  <si>
    <t>https://www.medchemexpress.com/Bephenium-hydroxynaphthoate.html</t>
  </si>
  <si>
    <t>HY-12643</t>
  </si>
  <si>
    <t>Eprinomectin</t>
  </si>
  <si>
    <t>MK-397</t>
  </si>
  <si>
    <t>123997-26-2</t>
  </si>
  <si>
    <t>914.13</t>
  </si>
  <si>
    <t>Eprinomectin(MK-397) is an avermectin selected for development as a topical endectocide; has anthelmintic, insecticidal and miticidal activity.</t>
  </si>
  <si>
    <t>C50H75NO14</t>
  </si>
  <si>
    <t>C[C@H]1[C@@H](NC(C)=O)[C@@H](OC)C[C@H](O[C@@H]2[C@H](C)O[C@@H](O[C@@H](/C(C)=C/C[C@@H](C3)OC4(O[C@@H]([C@@H](CC)C)[C@H](C)C=C4)C[C@H]3OC5=O)[C@@H](/C=C/C=C6CO[C@@H]7[C@@]\6(O)[C@H]5C=C(C)[C@H]7O)C)C[C@@H]2OC)O1</t>
  </si>
  <si>
    <t>DMSO : ≥ 100 mg/mL (109.39 mM); H2O : &lt; 0.1 mg/mL (insoluble)</t>
  </si>
  <si>
    <t>30023</t>
  </si>
  <si>
    <t>https://www.medchemexpress.com/Eprinomectin.html</t>
  </si>
  <si>
    <t>HY-14656</t>
  </si>
  <si>
    <t>Diltiazem (hydrochloride)</t>
  </si>
  <si>
    <t>CRD-401</t>
  </si>
  <si>
    <t>33286-22-5</t>
  </si>
  <si>
    <t>450.98</t>
  </si>
  <si>
    <t xml:space="preserve">Diltiazem hydrochloride is a Ca2+ influx inhibitor (slow channel blocker or calcium antagonist).  
</t>
  </si>
  <si>
    <t>C22H27ClN2O4S</t>
  </si>
  <si>
    <t>CN(C)CCN1C2=CC=CC=C2S[C@@H](C3=CC=C(OC)C=C3)[C@@H](OC(C)=O)C1=O.Cl</t>
  </si>
  <si>
    <t>H2O : 33.33 mg/mL (73.91 mM; Need ultrasonic)</t>
  </si>
  <si>
    <t>13070</t>
  </si>
  <si>
    <t>https://www.medchemexpress.com/diltiazem-hydrochloride.html</t>
  </si>
  <si>
    <t>HY-10225</t>
  </si>
  <si>
    <t>Belinostat</t>
  </si>
  <si>
    <t>PXD101; PX105684</t>
  </si>
  <si>
    <t>866323-14-0</t>
  </si>
  <si>
    <t>318.35</t>
  </si>
  <si>
    <t>Autophagy; HDAC</t>
  </si>
  <si>
    <t>Belinostat (PXD101; PX105684) is a potent HDAC inhibitor with an IC50 of 27 nM in HeLa cell extracts.</t>
  </si>
  <si>
    <t>C15H14N2O4S</t>
  </si>
  <si>
    <t>O=S(NC1=CC=CC=C1)(C2=CC(/C=C/C(NO)=O)=CC=C2)=O.[(E)]</t>
  </si>
  <si>
    <t>DMSO : ≥ 150 mg/mL (471.18 mM)</t>
  </si>
  <si>
    <t>28508</t>
  </si>
  <si>
    <t>https://www.medchemexpress.com/Belinostat.html</t>
  </si>
  <si>
    <t>HY-11101</t>
  </si>
  <si>
    <t>Alendronate (sodium hydrate)</t>
  </si>
  <si>
    <t>Alendronate; MK 217; G-704650 Adronat</t>
  </si>
  <si>
    <t>121268-17-5</t>
  </si>
  <si>
    <t>325.12</t>
  </si>
  <si>
    <t>Alendronate (sodium hydrate) is a farnesyl diphosphate synthase inhibitor with IC50 of 460 nM.</t>
  </si>
  <si>
    <t>C4H18NNaO10P2</t>
  </si>
  <si>
    <t>OP(C(O)(CCCN)P(O)(O[Na])=O)(O)=O.[3H2O]</t>
  </si>
  <si>
    <t>H2O : ≥ 28.57 mg/mL (87.88 mM)</t>
  </si>
  <si>
    <t>62414</t>
  </si>
  <si>
    <t>https://www.medchemexpress.com/Alendronate-sodium-hydrate.html</t>
  </si>
  <si>
    <t>HY-12047</t>
  </si>
  <si>
    <t>Ponatinib</t>
  </si>
  <si>
    <t>AP24534</t>
  </si>
  <si>
    <t>943319-70-8</t>
  </si>
  <si>
    <t>532.56</t>
  </si>
  <si>
    <t>Autophagy; Bcr-Abl; FGFR; PDGFR; Src; VEGFR</t>
  </si>
  <si>
    <t>Ponatinib (AP24534) is an orally active multi-targeted kinase inhibitor with IC50s of 0.37 nM, 1.1 nM, 1.5 nM, 2.2 nM, and 5.4 nM for Abl, PDGFRα, VEGFR2, FGFR1, and Src, respectively[1].</t>
  </si>
  <si>
    <t>C29H27F3N6O</t>
  </si>
  <si>
    <t>CC1=C(C=C(C=C1)C(NC2=CC(C(F)(F)F)=C(C=C2)CN3CCN(CC3)C)=O)C#CC4=CN=C5N4N=CC=C5</t>
  </si>
  <si>
    <t>DMSO : ≥ 50 mg/mL (93.89 mM)</t>
  </si>
  <si>
    <t>13771</t>
  </si>
  <si>
    <t>https://www.medchemexpress.com/Ponatinib.html</t>
  </si>
  <si>
    <t>HY-12045</t>
  </si>
  <si>
    <t>HMN-214</t>
  </si>
  <si>
    <t>IVX-214</t>
  </si>
  <si>
    <t>173529-46-9</t>
  </si>
  <si>
    <t>424.47</t>
  </si>
  <si>
    <t>Polo-like Kinase (PLK)</t>
  </si>
  <si>
    <t>HMN-214, an orally bioavailable prodrug of HMN-176, is an inhibitor of polo-like kinase-1 (plk1), with antitumor activity.</t>
  </si>
  <si>
    <t>C22H20N2O5S</t>
  </si>
  <si>
    <t>CC(N(S(=O)(C1=CC=C(OC)C=C1)=O)C2=CC=CC=C2/C=C/C3=CC=[N+]([O-])C=C3)=O</t>
  </si>
  <si>
    <t>DMSO : 25 mg/mL (58.90 mM; Need ultrasonic)</t>
  </si>
  <si>
    <t>21822</t>
  </si>
  <si>
    <t>https://www.medchemexpress.com/HMN-214.html</t>
  </si>
  <si>
    <t>HY-14734</t>
  </si>
  <si>
    <t>Anamorelin</t>
  </si>
  <si>
    <t>RC-1291; ONO-7643</t>
  </si>
  <si>
    <t>249921-19-5</t>
  </si>
  <si>
    <t>546.70</t>
  </si>
  <si>
    <t>GHSR</t>
  </si>
  <si>
    <t>Anamorelin is a novel ghrelin receptor agonist with EC50 value of 0.74 nM in the FLIPR assay.</t>
  </si>
  <si>
    <t>C31H42N6O3</t>
  </si>
  <si>
    <t>[H][C@](CC1=CNC2=CC=CC=C21)(NC(C(C)(C)N)=O)C(N3CCC[C@@](C(N(C)N(C)C)=O)(CC4=CC=CC=C4)C3)=O</t>
  </si>
  <si>
    <t>DMSO : ≥ 100 mg/mL (182.92 mM)</t>
  </si>
  <si>
    <t>18518</t>
  </si>
  <si>
    <t>https://www.medchemexpress.com/Anamorelin.html</t>
  </si>
  <si>
    <t>HY-13038A</t>
  </si>
  <si>
    <t>Fostamatinib</t>
  </si>
  <si>
    <t>R788</t>
  </si>
  <si>
    <t>901119-35-5</t>
  </si>
  <si>
    <t>580.46</t>
  </si>
  <si>
    <t>Fostamatinib (R788), a prodrug of the active metabolite R406, is a potent Syk inhibitor with IC50 of 41 nM.</t>
  </si>
  <si>
    <t>C23H26FN6O9P</t>
  </si>
  <si>
    <t>COC1=CC(NC2=NC=C(C(NC3=NC(N4COP(O)(O)=O)=C(C=C3)OC(C)(C)C4=O)=N2)F)=CC(OC)=C1OC</t>
  </si>
  <si>
    <t>DMSO : 62.5 mg/mL (107.67 mM; Need ultrasonic)</t>
  </si>
  <si>
    <t>63058</t>
  </si>
  <si>
    <t>https://www.medchemexpress.com/r788.html</t>
  </si>
  <si>
    <t>HY-15746</t>
  </si>
  <si>
    <t>Dobutamine (hydrochloride)</t>
  </si>
  <si>
    <t>49745-95-1</t>
  </si>
  <si>
    <t>337.84</t>
  </si>
  <si>
    <t>Dobutamine hydrochloride is a synthetic catecholamine that acts on α1-AR, β1-AR, β2-AR (α-1, β-1 andβ-2 adrenoceptors). Dobutamine hydrochloride is a selective β1-AR agonist, relatively weak activity at α1-AR and β2-AR. Dobutamine hydrochloride can increase cardiac output and correct hypoperfusion[1][2][3][4].</t>
  </si>
  <si>
    <t>C18H24ClNO3</t>
  </si>
  <si>
    <t>OC1=CC=C(CCNC(C)CCC2=CC=C(O)C=C2)C=C1O.[H]Cl</t>
  </si>
  <si>
    <t>DMSO : ≥ 33 mg/mL (97.68 mM); H2O : 20 mg/mL (59.20 mM; Need ultrasonic)</t>
  </si>
  <si>
    <t>32591</t>
  </si>
  <si>
    <t>https://www.medchemexpress.com/Dobutamine-hydrochloride.html</t>
  </si>
  <si>
    <t>HY-15148</t>
  </si>
  <si>
    <t>Tipranavir</t>
  </si>
  <si>
    <t>PNU-140690</t>
  </si>
  <si>
    <t>174484-41-4</t>
  </si>
  <si>
    <t>602.66</t>
  </si>
  <si>
    <t>Tipranavir (PNU-140690) inhibits the enzymatic activity and dimerization of HIV-1 protease, exerts potent activity against multi-protease inhibitor (PI)-resistant HIV-1 isolates with IC50s of 66-410 nM.</t>
  </si>
  <si>
    <t>C31H33F3N2O5S</t>
  </si>
  <si>
    <t>O=C1C([C@H](CC)C2=CC=CC(NS(C3=CC=C(C(F)(F)F)C=N3)(=O)=O)=C2)=C(O)C[C@](CCC4=CC=CC=C4)(CCC)O1</t>
  </si>
  <si>
    <t>Ethanol : ≥ 50 mg/mL (82.97 mM)</t>
  </si>
  <si>
    <t>08235</t>
  </si>
  <si>
    <t>https://www.medchemexpress.com/Tipranavir.html</t>
  </si>
  <si>
    <t>HY-15414A</t>
  </si>
  <si>
    <t>Vortioxetine (hydrobromide)</t>
  </si>
  <si>
    <t>Lu AA21004 (hydrobromide)</t>
  </si>
  <si>
    <t>960203-27-4</t>
  </si>
  <si>
    <t>379.36</t>
  </si>
  <si>
    <t>Vortioxetine hydrobromide is a multimodal serotonergic agent, inhibits 5-HT1A, 5-HT1B, 5-HT3A, 5-HT7 receptor and SERT with Ki values of 15 nM, 33 nM, 3.7 nM, 19 nM and 1.6 nM, respectively.</t>
  </si>
  <si>
    <t>C18H23BrN2S</t>
  </si>
  <si>
    <t>CC1=CC=C(SC2=CC=CC=C2N3CCNCC3)C(C)=C1.[H]Br</t>
  </si>
  <si>
    <t>DMSO : 50 mg/mL (131.80 mM; Need ultrasonic)</t>
  </si>
  <si>
    <t>09122</t>
  </si>
  <si>
    <t>https://www.medchemexpress.com/Vortioxetine-hydrobromide.html</t>
  </si>
  <si>
    <t>HY-13605</t>
  </si>
  <si>
    <t>Cytarabine</t>
  </si>
  <si>
    <t>Cytosine β-D-arabinofuranoside; Cytosine Arabinoside; Ara-C</t>
  </si>
  <si>
    <t>147-94-4</t>
  </si>
  <si>
    <t>243.22</t>
  </si>
  <si>
    <t>Apoptosis; Autophagy; DNA/RNA Synthesis; Endogenous Metabolite; HSV; Nucleoside Antimetabolite/Analog</t>
  </si>
  <si>
    <t>Cytarabine, a nucleoside analog, causes S phase cell cycle arrest and inhibits DNA polymerase. Cytarabine inhibits DNA synthesis with an IC50 of 16 nM. Cytarabine has antiviral effects against HSV.</t>
  </si>
  <si>
    <t>C9H13N3O5</t>
  </si>
  <si>
    <t>O=C1N=C(N)C=CN1[C@H]2[C@H]([C@@H]([C@@H](CO)O2)O)O</t>
  </si>
  <si>
    <t>DMSO : 17.3 mg/mL (71.13 mM; Need ultrasonic and warming); H2O : 48 mg/mL (197.35 mM; Need ultrasonic)</t>
  </si>
  <si>
    <t>34444</t>
  </si>
  <si>
    <t>https://www.medchemexpress.com/Cytarabine.html</t>
  </si>
  <si>
    <t>Anti-infection; Apoptosis; Autophagy; Cell Cycle/DNA Damage; Metabolic Enzyme/Protease</t>
  </si>
  <si>
    <t>HY-10844</t>
  </si>
  <si>
    <t>Pretomanid</t>
  </si>
  <si>
    <t>PA-824; (S)-PA 824</t>
  </si>
  <si>
    <t>187235-37-6</t>
  </si>
  <si>
    <t>359.26</t>
  </si>
  <si>
    <t>Pretomanid (PA-824) is an antibiotic used for the research of multi-drug-resistant tuberculosis affecting the lungs. Pretomanid exhibits a sub-micromolar MIC against M. tuberculosis (MTB). The MIC values of PA-824 against a panel of MTB pan-sensitive and Rifampin mono-resistant clinical isolates range from 0.015 to 0.25?μg/mL[1].</t>
  </si>
  <si>
    <t>C14H12F3N3O5</t>
  </si>
  <si>
    <t>FC(F)(F)OC(C=C1)=CC=C1CO[C@@H]2COC3=NC([N+]([O-])=O)=CN3C2</t>
  </si>
  <si>
    <t>DMSO : 20 mg/mL (55.67 mM; ultrasonic and warming and heat to 80°C)</t>
  </si>
  <si>
    <t>61548</t>
  </si>
  <si>
    <t>https://www.medchemexpress.com/PA-824.html</t>
  </si>
  <si>
    <t>HY-10394</t>
  </si>
  <si>
    <t>Linezolid</t>
  </si>
  <si>
    <t>PNU-100766</t>
  </si>
  <si>
    <t>165800-03-3</t>
  </si>
  <si>
    <t>337.35</t>
  </si>
  <si>
    <t>Linezolid (PNU-100766) is the first member of the class of oxazolidinone synthetic antibiotic. Linezolid acts by inhibiting the initiation of bacterial protein synthesis. Linezolid is used for the treatment of serious infections caused by Gram-positive bacteria that are resistant to several other antibiotics[1][2][3].</t>
  </si>
  <si>
    <t>C16H20FN3O4</t>
  </si>
  <si>
    <t>O=C(O[C@H]1CNC(C)=O)N(C1)C2=CC(F)=C(N3CCOCC3)C=C2</t>
  </si>
  <si>
    <t>DMSO : ≥ 100 mg/mL (296.43 mM)</t>
  </si>
  <si>
    <t>44240</t>
  </si>
  <si>
    <t>https://www.medchemexpress.com/Linezolid.html</t>
  </si>
  <si>
    <t>HY-10569</t>
  </si>
  <si>
    <t>Ponesimod</t>
  </si>
  <si>
    <t>ACT-128800</t>
  </si>
  <si>
    <t>854107-55-4</t>
  </si>
  <si>
    <t>460.97</t>
  </si>
  <si>
    <t>Ponesimod (ACT-128800) is a potent, selective and orally active agonist of S1P1, with an IC50 of 6 nM in a radioligand binding assay. Ponesimod activates S1P1-mediated signal transduction with high potency (EC50=5.7 nM). Ponesimod can protect against lymphocyte-mediated tissue inflammation[1][2][3].</t>
  </si>
  <si>
    <t>C23H25ClN2O4S</t>
  </si>
  <si>
    <t>O=C1N(C2=CC=CC=C2C)/C(S/C1=C\C3=CC=C(OC[C@H](O)CO)C(Cl)=C3)=N/CCC</t>
  </si>
  <si>
    <t>H2O : &lt; 0.1 mg/mL (insoluble); DMSO : ≥ 100 mg/mL (216.93 mM)</t>
  </si>
  <si>
    <t>16575</t>
  </si>
  <si>
    <t>https://www.medchemexpress.com/Ponesimod.html</t>
  </si>
  <si>
    <t>HY-B0393</t>
  </si>
  <si>
    <t>Fudosteine</t>
  </si>
  <si>
    <t>13189-98-5</t>
  </si>
  <si>
    <t>179.24</t>
  </si>
  <si>
    <t xml:space="preserve">Fudosteine is a novel mucoactive agent and a MUC5AC mucin hypersecretion inhibitor.
Target: Others
Fudosteine is a cysteine derivative that is used as an expectorant in chronic bronchial inflammatory disorders. The administration of fudosteine during the challenge with ovalbumin prevented the development of airway hyperresponsiveness and accumulation of lymphocytes in the airways. Eotaxin, IL-4, and TGF-β levels and the relative intensity of matrix metalloproteinase-2 and matrix metalloproteinase-9 (MMP-2 and MMP-9) in BAL fluid were reduced by the fudosteine treatment; however, the number of eosinophils in BAL fluid and serum IgE levels did not change. The expression of TGF-β, the development of goblet cell hyperplasia, subepithelial collagenization, and basement membrane thickening were also reduced by the fudosteine treatment [1]. Fudosteine inhibits MUC5AC mucin hypersecretion by reducing MUC5AC gene expression and the effects of fudosteine are associated with the inhibition of extracellular signal-related kinase and p38 mitogen-activated protein kinase in vivo and extracellular signal-related kinase in vitro [2]. 
</t>
  </si>
  <si>
    <t>C6H13NO3S</t>
  </si>
  <si>
    <t>N[C@@H](CSCCCO)C(O)=O</t>
  </si>
  <si>
    <t>H2O : ≥ 100 mg/mL (557.91 mM)</t>
  </si>
  <si>
    <t>16825</t>
  </si>
  <si>
    <t>https://www.medchemexpress.com/fudosteine.html</t>
  </si>
  <si>
    <t>HY-B1245</t>
  </si>
  <si>
    <t>Salsalate</t>
  </si>
  <si>
    <t>Salicylsalicylic acid; Disalicylic acid</t>
  </si>
  <si>
    <t>552-94-3</t>
  </si>
  <si>
    <t>258.23</t>
  </si>
  <si>
    <t>Salsalate, a non-acetylated salicylate, is an effective antirheumatic drug that bypasses gastric absorption and also avoids cyclooxygenase inhibition. Salsalate has anti-inflammatory activity and reduces glucose levels, insulin resistance, and cytokine expression. Salsalate can be used in the research of type 2 diabetes[1][2].</t>
  </si>
  <si>
    <t>C14H10O5</t>
  </si>
  <si>
    <t>O=C(OC1=CC=CC=C1C(O)=O)C2=CC=CC=C2O</t>
  </si>
  <si>
    <t>H2O : 0.67 mg/mL (2.59 mM; Need ultrasonic); DMSO : ≥ 100 mg/mL (387.25 mM)</t>
  </si>
  <si>
    <t>17604</t>
  </si>
  <si>
    <t>https://www.medchemexpress.com/Salsalate.html</t>
  </si>
  <si>
    <t>HY-B1205</t>
  </si>
  <si>
    <t>Atropine</t>
  </si>
  <si>
    <t>Tropine tropate; DL-Hyoscyamine</t>
  </si>
  <si>
    <t>51-55-8</t>
  </si>
  <si>
    <t>Endogenous Metabolite; mAChR</t>
  </si>
  <si>
    <t>Atropine (Tropine tropate) is a competitive muscarinic acetylcholine receptor (mAChR) antagonist, with anti-myopia effect. Atropine blocks the inhibitory effect of ACh on heart rate and contractility, potentially also leading to tachyarrhythmias[1].</t>
  </si>
  <si>
    <t>O=C(O[C@@H]1C[C@@H](N2C)CC[C@@H]2C1)C(CO)C3=CC=CC=C3</t>
  </si>
  <si>
    <t>DMSO : ≥ 96.6 mg/mL (333.83 mM); H2O : 2.9 mg/mL (10.02 mM; Need ultrasonic and warming)</t>
  </si>
  <si>
    <t>43727</t>
  </si>
  <si>
    <t>https://www.medchemexpress.com/Atropine.html</t>
  </si>
  <si>
    <t>HY-13581A</t>
  </si>
  <si>
    <t>Buserelin (Acetate)</t>
  </si>
  <si>
    <t>68630-75-1</t>
  </si>
  <si>
    <t>1299.48</t>
  </si>
  <si>
    <t>Buserelin Acetate is a gonadotropin-releasing hormone agonist (GnRH agonist).
target: GnRH
In vivo: Buserelin treatment reduced the number of neurons along the entire gastrointestinal tract, with increased relative numbers of CRF-immunoreactive submucosal and myenteric neurons in colon (p &lt; 0.05 and p &lt; 0.01, respectively).[1]
Compared with controls, buserelin treatment caused loss of myenteric neurons in the ileum and colon (P&lt;0.01), a thinner circular muscle layer in ileum (P&lt;0.05) and longitudinal muscle layer in colon (P&lt;0.05). Long term follow up of buserelin induced enteric neuropathy reveals reduced body weight, loss of myenteric neurons, thinning of muscle layers, and increased numbers of eosinophils and T lymphocytes in the gastrointestinal tract.[2] A marked enteric neuronal loss with modest effects on GI function is found after buserelin treatment. Increased feces fat content is suggested an early sign of dysfunction.[3]</t>
  </si>
  <si>
    <t>C62H90N16O15</t>
  </si>
  <si>
    <t>O=C(N[C@@H](CO)C(N[C@H](C(N[C@H](COC(C)(C)C)C(N[C@@H](CC(C)C)C(N[C@@H](CCCNC(N)=N)C(N(CCC1)[C@@H]1C(NCC)=O)=O)=O)=O)=O)CC2=CC=C(O)C=C2)=O)[C@@H](NC([C@@H](NC([C@@H](N3)CCC3=O)=O)CC4=CNC=N4)=O)CC5=CNC6=C5C=CC=C6.CC(O)=O</t>
  </si>
  <si>
    <t>H2O : 50 mg/mL (38.48 mM; Need ultrasonic)</t>
  </si>
  <si>
    <t>22241</t>
  </si>
  <si>
    <t>HY-13609</t>
  </si>
  <si>
    <t>Deflazacort</t>
  </si>
  <si>
    <t>14484-47-0</t>
  </si>
  <si>
    <t>441.52</t>
  </si>
  <si>
    <t xml:space="preserve">Deflazacort is a glucocorticoid used as an anti-inflammatory and immunosuppressant.
Target: Glucocorticoid Receptor
Deflazacort is an inactive prodrug which is converted rapidly to the active metabolite 21-desacetyldeflazacort. Maximum concentrations of 21-desacetyldeflazacort averaged 116 ng/ml and were observed after 1.3 h. The average area under the curve was 280 ng/ml.h, and the terminal half-life was 1.3 h. 21-Desacetyldeflazacort was cleared significantly faster than both methylprednisolone and prednisolone [1]. Two of 40 boys treated with deflazacort died at 13 and 18 years of age from cardiac failure. The treated boys were significantly shorter, did not have excessive weight gain and 22 of 40 had asymptomatic cataracts. Deflazacort has a very significant impact on health, quality of life and health care costs for boys with DMD and their families, and is associated with few side effects [2].
</t>
  </si>
  <si>
    <t>C25H31NO6</t>
  </si>
  <si>
    <t>O=C1C=C[C@@]2(C)C(CC[C@]3([H])[C@]2([H])[C@@H](O)C[C@@]4(C)[C@@]3([H])C[C@]5([H])[C@@]4(C(COC(C)=O)=O)N=C(C)O5)=C1</t>
  </si>
  <si>
    <t>DMSO : ≥ 100 mg/mL (226.49 mM)</t>
  </si>
  <si>
    <t>15252</t>
  </si>
  <si>
    <t>https://www.medchemexpress.com/Deflazacort.html</t>
  </si>
  <si>
    <t>HY-13613</t>
  </si>
  <si>
    <t>Dutasteride</t>
  </si>
  <si>
    <t>GG 745; GI 198745</t>
  </si>
  <si>
    <t>164656-23-9</t>
  </si>
  <si>
    <t>528.53</t>
  </si>
  <si>
    <t>5 alpha Reductase; Apoptosis</t>
  </si>
  <si>
    <t>Dutasteride (GG745) is a potent inhibitor of both 5α-reductase isozymes. Dutasteride may possess off-target effects on the androgen receptor (AR) due to its structural similarity to DHT[1].</t>
  </si>
  <si>
    <t>C27H30F6N2O2</t>
  </si>
  <si>
    <t>O=C([C@H]1CC[C@]2([H])[C@]1(C)CC[C@]3([H])[C@@]4(C)C=CC(N[C@]4([H])CC[C@]32[H])=O)NC5=CC(C(F)(F)F)=CC=C5C(F)(F)F</t>
  </si>
  <si>
    <t>DMSO : 33.33 mg/mL (63.06 mM; Need ultrasonic)</t>
  </si>
  <si>
    <t>15665</t>
  </si>
  <si>
    <t>https://www.medchemexpress.com/Dutasteride.html</t>
  </si>
  <si>
    <t>HY-12532</t>
  </si>
  <si>
    <t>Astemizole</t>
  </si>
  <si>
    <t>R 43512</t>
  </si>
  <si>
    <t>68844-77-9</t>
  </si>
  <si>
    <t>458.57</t>
  </si>
  <si>
    <t>Histamine Receptor; Potassium Channel</t>
  </si>
  <si>
    <t>Astemizole (R 43512), a second-generation antihistamine drug to diminish allergic symptoms with a long duration of action, is a histamine H1-receptor antagonist, with an IC50 of 4 nM. Astemizole also shows potent hERG K+ channel blocking activity with an IC50 of 0.9 nM. Astemizole has antipruritic effects[1][2].</t>
  </si>
  <si>
    <t>C28H31FN4O</t>
  </si>
  <si>
    <t>COC1=CC=C(CCN2CCC(NC3=NC4=CC=CC=C4N3CC5=CC=C(F)C=C5)CC2)C=C1</t>
  </si>
  <si>
    <t>DMSO : 125 mg/mL (272.59 mM; Need ultrasonic)</t>
  </si>
  <si>
    <t>63213</t>
  </si>
  <si>
    <t>https://www.medchemexpress.com/astemizole.html</t>
  </si>
  <si>
    <t>GPCR/G Protein; Immunology/Inflammation; Membrane Transporter/Ion Channel; Neuronal Signaling</t>
  </si>
  <si>
    <t>HY-14183</t>
  </si>
  <si>
    <t>Vernakalant (Hydrochloride)</t>
  </si>
  <si>
    <t>RSD1235 hydrochloride</t>
  </si>
  <si>
    <t>748810-28-8</t>
  </si>
  <si>
    <t>385.93</t>
  </si>
  <si>
    <t>Vernakalant hydrochloride is a mixed voltage- and frequency-dependent Na+ and atria-preferred K+ channel blocker. IC50 for block by Vernakalant of wild-type and mutant Kv1.5 channels Fractional block is 13.35±0.93 μM, 0.61±0.03 μM, and 1.63±0.09 μM for Kv1.5 channelwt, Kv1.5 channelI508F, Kv1.5 channelT479A, respectively.</t>
  </si>
  <si>
    <t>C20H32ClNO4</t>
  </si>
  <si>
    <t>COC1=C(OC)C=C(CCO[C@H]2[C@H](N3CC[C@@H](O)C3)CCCC2)C=C1.Cl</t>
  </si>
  <si>
    <t>DMSO : 50 mg/mL (129.56 mM; Need ultrasonic)</t>
  </si>
  <si>
    <t>39205</t>
  </si>
  <si>
    <t>https://www.medchemexpress.com/Vernakalant-Hydrochloride.html</t>
  </si>
  <si>
    <t>HY-14254</t>
  </si>
  <si>
    <t>Olprinone (Hydrochloride)</t>
  </si>
  <si>
    <t>Loprinone (Hydrochloride)</t>
  </si>
  <si>
    <t>119615-63-3</t>
  </si>
  <si>
    <t>286.72</t>
  </si>
  <si>
    <t>Olprinone (Loprinone) Hydrochloride is a potent phosphodiesterase (PDE) 3 inhibitor, with IC50s of 150, 100, 0.35 and 14 μM for PDE1, PDE2, PDE3 and PDE4, respectively. Olprinone Hydrochloride is used for the research of heart failure due to its positive inotropic and vasodilative effects. Anti-inflammatory activity[1][2].</t>
  </si>
  <si>
    <t>C14H11ClN4O</t>
  </si>
  <si>
    <t>CC(N1)=C(C=C(C#N)C1=O)C2=CN3C(C=C2)=NC=C3.[H]Cl</t>
  </si>
  <si>
    <t>H2O : ≥ 7.69 mg/mL (26.82 mM)</t>
  </si>
  <si>
    <t>08032</t>
  </si>
  <si>
    <t>https://www.medchemexpress.com/Olprinone-Hydrochloride.html</t>
  </si>
  <si>
    <t>HY-14164</t>
  </si>
  <si>
    <t>Zileuton</t>
  </si>
  <si>
    <t>A 64077; Abbott 64077</t>
  </si>
  <si>
    <t>111406-87-2</t>
  </si>
  <si>
    <t>236.29</t>
  </si>
  <si>
    <t>Ferroptosis; Lipoxygenase</t>
  </si>
  <si>
    <t>Zileuton is a potent and selective inhibitor of 5-lipoxygenase with antiasthmatic properties.</t>
  </si>
  <si>
    <t>C11H12N2O2S</t>
  </si>
  <si>
    <t>CC(N(O)C(N)=O)C1=CC2=CC=CC=C2S1</t>
  </si>
  <si>
    <t>DMSO : ≥ 100 mg/mL (423.21 mM)</t>
  </si>
  <si>
    <t>15663</t>
  </si>
  <si>
    <t>https://www.medchemexpress.com/Zileuton.html</t>
  </si>
  <si>
    <t>HY-14248</t>
  </si>
  <si>
    <t>Letrozole</t>
  </si>
  <si>
    <t>CGS 20267</t>
  </si>
  <si>
    <t>112809-51-5</t>
  </si>
  <si>
    <t>285.30</t>
  </si>
  <si>
    <t>Aromatase; Autophagy</t>
  </si>
  <si>
    <t>Letrozole (CGS 20267) is a potent, selective, reversible and orally active non-steroidal inhibitor of aromatase, with an IC50 of 11.5 nM. Letrozole selective inhibits estrogen biosynthesis, and can be used for the research of breast cancer[1][2][3].</t>
  </si>
  <si>
    <t>C17H11N5</t>
  </si>
  <si>
    <t>N#CC1=CC=C(C(N2C=NC=N2)C3=CC=C(C#N)C=C3)C=C1</t>
  </si>
  <si>
    <t>DMSO : 50 mg/mL (175.25 mM; Need ultrasonic)</t>
  </si>
  <si>
    <t>42975</t>
  </si>
  <si>
    <t>https://www.medchemexpress.com/Letrozole.html</t>
  </si>
  <si>
    <t>HY-B0180A</t>
  </si>
  <si>
    <t>Imiquimod (hydrochloride)</t>
  </si>
  <si>
    <t>R 837 hydrochloride</t>
  </si>
  <si>
    <t>99011-78-6</t>
  </si>
  <si>
    <t>276.76</t>
  </si>
  <si>
    <t>Autophagy; HSV; SARS-CoV; Toll-like Receptor (TLR)</t>
  </si>
  <si>
    <t>Imiquimod hydrochloride (R 837 hydrochloride) is a selective toll like receptor 7 (TLR7) agonist acting as an immune response modifier. Imiquimod hydrochloride exhibits antiviral and antitumor effects in vivo. Imiquimod hydrochloride can be used for the research of external genital, perianal warts, cancer and COVID 19[1][2].</t>
  </si>
  <si>
    <t>C14H17ClN4</t>
  </si>
  <si>
    <t>NC1=NC2=CC=CC=C2C3=C1N=CN3CC(C)C.Cl</t>
  </si>
  <si>
    <t>Ethanol : 3.85 mg/mL (13.91 mM; Need ultrasonic); Methanol : 24 mg/mL (86.72 mM; Need ultrasonic)</t>
  </si>
  <si>
    <t>60493</t>
  </si>
  <si>
    <t>https://www.medchemexpress.com/imiquimod-hydrochloride.html</t>
  </si>
  <si>
    <t>HY-B0978</t>
  </si>
  <si>
    <t>Diethyltoluamide</t>
  </si>
  <si>
    <t>DEET; N,N-Diethyl-m-toluamide</t>
  </si>
  <si>
    <t>134-62-3</t>
  </si>
  <si>
    <t>191.27</t>
  </si>
  <si>
    <t>Diethyltoluamide is the most common active ingredient in insect repellents. It is intended to provide protection against mosquitoes, ticks, fleas, chiggers, leeches, and many other biting insects.</t>
  </si>
  <si>
    <t>C12H17NO</t>
  </si>
  <si>
    <t>O=C(N(CC)CC)C1=CC=CC(C)=C1</t>
  </si>
  <si>
    <t>H2O : 2 mg/mL (10.46 mM; Need ultrasonic); DMSO : ≥ 100 mg/mL (522.82 mM)</t>
  </si>
  <si>
    <t>17164</t>
  </si>
  <si>
    <t>https://www.medchemexpress.com/DEET.html</t>
  </si>
  <si>
    <t>HY-13643</t>
  </si>
  <si>
    <t>Daminozide</t>
  </si>
  <si>
    <t>1596-84-5</t>
  </si>
  <si>
    <t>160.17</t>
  </si>
  <si>
    <t>Histone Demethylase</t>
  </si>
  <si>
    <t>Daminozide, a plant growth regulator, and is a selective inhibitor of the human KDM2/7 histone demethylases, with IC50s of 0.55, 1.5 and 2.1 μM for PHF8, KDM2A, and KIAA1718, respectively. Daminozide has &gt;100-fold selectivity for KDM2/7 subfamily versus other demethylase subfamily members tested[1][2].</t>
  </si>
  <si>
    <t>C6H12N2O3</t>
  </si>
  <si>
    <t>O=C(NN(C)C)CCC(O)=O</t>
  </si>
  <si>
    <t>DMSO : 106.67 mg/mL (665.98 mM; Need warming)</t>
  </si>
  <si>
    <t>30510</t>
  </si>
  <si>
    <t>https://www.medchemexpress.com/daminozide.html</t>
  </si>
  <si>
    <t>HY-14539</t>
  </si>
  <si>
    <t>Clozapine</t>
  </si>
  <si>
    <t>HF 1854</t>
  </si>
  <si>
    <t>5786-21-0</t>
  </si>
  <si>
    <t>326.82</t>
  </si>
  <si>
    <t>Dopamine Receptor; mAChR</t>
  </si>
  <si>
    <t>Clozapine (HF 1854) is an antipsychotic used for the research of schizophrenia. Clozapine is a potent antagonist of dopamine and a number of other receptors, with a Ki of 9.5 nM for muscarinic M1 receptor[1][2][3]. Clozapine is also a potent and selective agonist at the muscarinic M4 receptor (EC50=11 nM)[4].</t>
  </si>
  <si>
    <t>C18H19ClN4</t>
  </si>
  <si>
    <t>CN1CCN(CC1)C2=NC3=CC(Cl)=CC=C3NC4=CC=CC=C42</t>
  </si>
  <si>
    <t>DMSO : 50 mg/mL (152.99 mM; Need ultrasonic)</t>
  </si>
  <si>
    <t>15729</t>
  </si>
  <si>
    <t>https://www.medchemexpress.com/Clozapine.html</t>
  </si>
  <si>
    <t>HY-W008364</t>
  </si>
  <si>
    <t>Olivetol</t>
  </si>
  <si>
    <t>500-66-3</t>
  </si>
  <si>
    <t>180.24</t>
  </si>
  <si>
    <t>Cannabinoid Receptor; Cytochrome P450</t>
  </si>
  <si>
    <t>Olivetol is a naturally phenol found in lichens and produced by certain insects, acting as a competitive inhibitor of the cannabinoid receptors CB1 and CB2[3]. Olivetol also inhibits CYP2C19 and CYP2D6 activity, with IC50s of 15.3 μM, 7.21 μM and Kis of 2.71 μM, 2.87 μM, respectively[1][2].</t>
  </si>
  <si>
    <t>C11H16O2</t>
  </si>
  <si>
    <t>OC1=CC(CCCCC)=CC(O)=C1</t>
  </si>
  <si>
    <t>45813</t>
  </si>
  <si>
    <t>https://www.medchemexpress.com/Olivetol.html</t>
  </si>
  <si>
    <t>HY-13553</t>
  </si>
  <si>
    <t>Anidulafungin</t>
  </si>
  <si>
    <t>LY303366</t>
  </si>
  <si>
    <t>166663-25-8</t>
  </si>
  <si>
    <t>1140.24</t>
  </si>
  <si>
    <t>Anidulafungin is a new semisynthetic echinocandin with antifungal potency.</t>
  </si>
  <si>
    <t>C58H73N7O17</t>
  </si>
  <si>
    <t>OC1CC(N2C1)C(NC(C(O)C(O)C3=CC=C(O)C=C3)C(NC(C(C)O)C(N4C(C(O)C(C)C4)C(NC(O)C(O)CC(NC(C5=CC=C(C6=CC=C(C7=CC=C(OCCCCC)C=C7)C=C6)C=C5)=O)C(NC(C(O)C)C2=O)=O)=O)=O)=O)=O</t>
  </si>
  <si>
    <t>DMSO : ≥ 30 mg/mL (26.31 mM)</t>
  </si>
  <si>
    <t>27359</t>
  </si>
  <si>
    <t>https://www.medchemexpress.com/Anidulafungin.html</t>
  </si>
  <si>
    <t>HY-15142</t>
  </si>
  <si>
    <t>Doxorubicin (hydrochloride)</t>
  </si>
  <si>
    <t>Hydroxydaunorubicin (hydrochloride)</t>
  </si>
  <si>
    <t>25316-40-9</t>
  </si>
  <si>
    <t>ADC Cytotoxin; AMPK; Antibiotic; Apoptosis; Autophagy; Bacterial; HBV; HIV; Mitophagy; Topoisomerase</t>
  </si>
  <si>
    <t>Doxorubicin hydrochloride (Hydroxydaunorubicin hydrochloride), a cytotoxic anthracycline antibiotic, is an anti-cancer chemotherapy agent. Doxorubicin hydrochloride inhibits topoisomerase II with an IC50 of 2.67 μM, thus stopping DNA replication. Doxorubicin hydrochloride reduces basal phosphorylation of AMPK and its downstream target acetyl-CoA carboxylase. Doxorubicin hydrochloride induces apoptosis and autophagy[1][2]. Doxorubicin hydrochloride inhibits human DNA topoisomerase I with an IC50 of 0.8 μM[3].</t>
  </si>
  <si>
    <t>COC1=C2C(C(C(C(O)=C(C[C@](C(CO)=O)(O)C[C@@H]3O[C@@]4([H])C[C@H](N)[C@H](O)[C@H](C)O4)C3=C5O)=C5C2=O)=O)=CC=C1.[H]Cl</t>
  </si>
  <si>
    <t>DMSO : 50 mg/mL (86.21 mM; Need ultrasonic); H2O : 33.33 mg/mL (57.47 mM; Need ultrasonic)</t>
  </si>
  <si>
    <t>58647</t>
  </si>
  <si>
    <t>https://www.medchemexpress.com/Doxorubicin-hydrochloride.html</t>
  </si>
  <si>
    <t>Antibody-drug Conjugate/ADC Related; Anti-infection; Apoptosis; Autophagy; Cell Cycle/DNA Damage; Epigenetics; PI3K/Akt/mTOR</t>
  </si>
  <si>
    <t>HY-14667</t>
  </si>
  <si>
    <t>Lomitapide</t>
  </si>
  <si>
    <t>AEGR-733; BMS-201038</t>
  </si>
  <si>
    <t>182431-12-5</t>
  </si>
  <si>
    <t>693.72</t>
  </si>
  <si>
    <t xml:space="preserve">Lomitapide (AEGR-733; BMS-201038) is a potent inhibitor of microsomal triglyceride-transfer protein (MTP) with an IC50 of 8 nM in vitro.
</t>
  </si>
  <si>
    <t>C39H37F6N3O2</t>
  </si>
  <si>
    <t>O=C(C1(CCCCN2CCC(NC(C3=CC=CC=C3C4=CC=C(C(F)(F)F)C=C4)=O)CC2)C5=C(C6=C1C=CC=C6)C=CC=C5)NCC(F)(F)F</t>
  </si>
  <si>
    <t>DMSO : ≥ 100 mg/mL (144.15 mM); H2O : &lt; 0.1 mg/mL (insoluble)</t>
  </si>
  <si>
    <t>23057</t>
  </si>
  <si>
    <t>https://www.medchemexpress.com/Lomitapide.html</t>
  </si>
  <si>
    <t>HY-14779</t>
  </si>
  <si>
    <t>Riociguat</t>
  </si>
  <si>
    <t>BAY 632521</t>
  </si>
  <si>
    <t>625115-55-1</t>
  </si>
  <si>
    <t>422.42</t>
  </si>
  <si>
    <t>Guanylate Cyclase</t>
  </si>
  <si>
    <t>Riociguat is an oral stimulator of soluble guanylate cyclase (sGC) used in the treatment of pulmonary hypertension.</t>
  </si>
  <si>
    <t>C20H19FN8O2</t>
  </si>
  <si>
    <t>FC1=CC=CC=C1CN2C3=NC=CC=C3C(C4=NC(N)=C(C(N)=N4)N(C)C(OC)=O)=N2</t>
  </si>
  <si>
    <t>DMSO : ≥ 50 mg/mL (118.37 mM)</t>
  </si>
  <si>
    <t>31688</t>
  </si>
  <si>
    <t>https://www.medchemexpress.com/Riociguat.html</t>
  </si>
  <si>
    <t>HY-13966</t>
  </si>
  <si>
    <t>2-Deoxy-D-glucose</t>
  </si>
  <si>
    <t>2-Deoxy-D-arabino-hexose; D-Arabino-2-deoxyhexose</t>
  </si>
  <si>
    <t>154-17-6</t>
  </si>
  <si>
    <t>164.16</t>
  </si>
  <si>
    <t>Apoptosis; Hexokinase; HSV</t>
  </si>
  <si>
    <t>2-Deoxy-D-glucose is a glucose analog that acts as a competitive inhibitor of glucose metabolism, inhibiting glycolysis via its actions on hexokinase[1].</t>
  </si>
  <si>
    <t>C6H12O5</t>
  </si>
  <si>
    <t>OC1O[C@@H]([C@@H](O)[C@H](O)C1)CO</t>
  </si>
  <si>
    <t>H2O : ≥ 24 mg/mL (146.20 mM); DMSO : ≥ 51 mg/mL (310.67 mM)</t>
  </si>
  <si>
    <t>36534</t>
  </si>
  <si>
    <t>https://www.medchemexpress.com/2-Deoxy-D-glucose.html</t>
  </si>
  <si>
    <t>HY-N0680</t>
  </si>
  <si>
    <t>Thiamine (hydrochloride)</t>
  </si>
  <si>
    <t>Thiamine chloride (hydrochloride); Vitamin B1 (hydrochloride)</t>
  </si>
  <si>
    <t>67-03-8</t>
  </si>
  <si>
    <t>337.27</t>
  </si>
  <si>
    <t>Apoptosis; Endogenous Metabolite; HBV</t>
  </si>
  <si>
    <t>Thiamine hydrochloride (Thiamine chloride hydrochloride) is an essential micronutrient needed as a cofactor for many central metabolic enzymes.</t>
  </si>
  <si>
    <t>C12H18Cl2N4OS</t>
  </si>
  <si>
    <t>CC1=C(CCO)SC=[N+]1CC2=CN=C(C)N=C2N.[Cl-].Cl</t>
  </si>
  <si>
    <t>DMSO : 10 mg/mL (29.65 mM; Need ultrasonic)</t>
  </si>
  <si>
    <t>27522</t>
  </si>
  <si>
    <t>https://www.medchemexpress.com/Thiamine_hydrochloride.html</t>
  </si>
  <si>
    <t>HY-B0623A</t>
  </si>
  <si>
    <t>Ropinirole (hydrochloride)</t>
  </si>
  <si>
    <t>SKF 101468 hydrochloride</t>
  </si>
  <si>
    <t>91374-20-8</t>
  </si>
  <si>
    <t>296.84</t>
  </si>
  <si>
    <t>Ropinirole hydrochloride is a potent D3/D2 receptor agonist with a Ki of 29 nM for D2 receptor. Ropinirole hydrochloride has pEC50s of 7.4, 8.4 and 6.8 for hD2, hD3 and hD4 receptors, respectively. Ropinirole hydrochloride has no affinity for the D1 receptors. Ropinirole hydrochloride has the potential for Parkinson's disease[1][2].</t>
  </si>
  <si>
    <t>C16H25ClN2O</t>
  </si>
  <si>
    <t>O=C1NC2=C(C(CCN(CCC)CCC)=CC=C2)C1.Cl</t>
  </si>
  <si>
    <t>DMSO : 16.67 mg/mL (56.16 mM; Need ultrasonic)</t>
  </si>
  <si>
    <t>29763</t>
  </si>
  <si>
    <t>https://www.medchemexpress.com/Ropinirole-hydrochloride.html</t>
  </si>
  <si>
    <t>HY-14736</t>
  </si>
  <si>
    <t>Azilsartan medoxomil</t>
  </si>
  <si>
    <t>TAK-491</t>
  </si>
  <si>
    <t>863031-21-4</t>
  </si>
  <si>
    <t>568.53</t>
  </si>
  <si>
    <t>Azilsartan medoxomil(TAK 491) is an orally administered angiotensin II receptor type 1 antagonist with IC50 of  0.62 nM, which used in the treatment of adults with essential hypertension. 
IC50 Value: 0.62 nM [2]
Target: AT1 receptor
in vitro: In aortic endothelial cells, azilsartan inhibited cell proliferation at concentrations as low as 1 μmol/l, whereas valsartan showed little or no antiproliferative effects at concentrations below 10 μmol/l. Antiproliferative effects of azilsartan were also observed in cells lacking AT1 receptors[1].
in vivo: Oral administration of 0.1-3 mg/kg olmesartan medoxomil reduced blood pressure; however, only the two highest doses significantly reduced blood pressure 24h after dosing. ED(25) values were 0.41 and 1.3 mg/kg for azilsartan medoxomil and olmesartan medoxomil, respectively [2]. Over a longer treatment period of 24 weeks, azilsartan medoxomil showed sustained BP-lowering efficacy, with the reduction in 24-hour mean SBP at week 24 significantly greater with azilsartan medoxomil 40 or 80 mg once daily than with valsartan 320 mg once daily. Mean reductions from baseline in mean clinic SBP and DBP as well as DBP by ABPM were also significantly greater with azilsartan medoxomil 40 or 80 mg once daily than with valsartan[3].  In 4 randomized controlled trials (3 published to date), azilsartan medoxomil/chlorthalidone 40 mg/12.5 mg and 40 mg/25 mg reduced blood pressure (BP) significantly more than comparators did, including an approximately 5-mm Hg greater BP reduction than olmesartan medoxomil/hydrochlorothiazide 40 mg/25 mg and azilsartan medoxomil/hydrochlorothiazide [4].
Clinical trial: Effect of Azilsartan on Aldosterone in Post-menopausal Females . Phase not specified</t>
  </si>
  <si>
    <t>C30H24N4O8</t>
  </si>
  <si>
    <t>O=C(C1=C2C(N=C(OCC)N2CC3=CC=C(C4=CC=CC=C4C5=NC(ON5)=O)C=C3)=CC=C1)OCC6=C(C)OC(O6)=O</t>
  </si>
  <si>
    <t>DMSO : 125 mg/mL (219.87 mM; Need ultrasonic)</t>
  </si>
  <si>
    <t>43115</t>
  </si>
  <si>
    <t>https://www.medchemexpress.com/azilsartan-medoxomil.html</t>
  </si>
  <si>
    <t>HY-14773</t>
  </si>
  <si>
    <t>Mirabegron</t>
  </si>
  <si>
    <t>YM178</t>
  </si>
  <si>
    <t>223673-61-8</t>
  </si>
  <si>
    <t>396.51</t>
  </si>
  <si>
    <t>Mirabegron is a selective β3-adrenoceptor agonist with EC50 of 22.4 nM.</t>
  </si>
  <si>
    <t>C21H24N4O2S</t>
  </si>
  <si>
    <t>O=C(NC1=CC=C(CCNC[C@H](O)C2=CC=CC=C2)C=C1)CC3=CSC(N)=N3</t>
  </si>
  <si>
    <t>DMSO : 100 mg/mL (252.20 mM; Need ultrasonic)</t>
  </si>
  <si>
    <t>09281</t>
  </si>
  <si>
    <t>https://www.medchemexpress.com/mirabegron.html</t>
  </si>
  <si>
    <t>HY-13998</t>
  </si>
  <si>
    <t>Dasabuvir</t>
  </si>
  <si>
    <t>ABT-333</t>
  </si>
  <si>
    <t>1132935-63-7</t>
  </si>
  <si>
    <t>493.57</t>
  </si>
  <si>
    <t>Dasabuvir (ABT-333) is a nonnucleoside inhibitor of the RNA-dependent RNA polymerase encoded by the HCV NS5B gene, inhibits recombinant NS5B polymerases derived from HCV genotype 1a and 1b clinical isolates, with IC50 between 2.2 and 10.7 nM.</t>
  </si>
  <si>
    <t>C26H27N3O5S</t>
  </si>
  <si>
    <t>CS(=O)(NC1=CC=C2C=C(C3=CC(N(C(N4)=O)C=CC4=O)=CC(C(C)(C)C)=C3OC)C=CC2=C1)=O</t>
  </si>
  <si>
    <t>DMSO : ≥ 46 mg/mL (93.20 mM)</t>
  </si>
  <si>
    <t>11509</t>
  </si>
  <si>
    <t>https://www.medchemexpress.com/ABT-333.html</t>
  </si>
  <si>
    <t>HY-12044</t>
  </si>
  <si>
    <t>Cabozantinib (S-malate)</t>
  </si>
  <si>
    <t>XL184 (S-malate); BMS-907351 (S-malate)</t>
  </si>
  <si>
    <t>1140909-48-3</t>
  </si>
  <si>
    <t>635.59</t>
  </si>
  <si>
    <t>Apoptosis; VEGFR</t>
  </si>
  <si>
    <t>S-Malate</t>
  </si>
  <si>
    <t>Cabozantinib S-malate (XL184 S-malate) is a potent multiple receptor tyrosine kinases inhibitor that inhibits VEGFR2, c-Met, Kit, Axl and Flt3 with IC50s of 0.035, 1.3, 4.6, 7 and 11.3 nM, respectively.</t>
  </si>
  <si>
    <t>C32H30FN3O10</t>
  </si>
  <si>
    <t>O=C([C@H](CC(O)=O)O)O.O=C(NC1=CC=C(C=C1)OC2=CC=NC3=CC(OC)=C(C=C23)OC)C4(CC4)C(NC5=CC=C(C=C5)F)=O</t>
  </si>
  <si>
    <t>DMSO : ≥ 23 mg/mL (36.19 mM); H2O : &lt; 0.1 mg/mL (insoluble)</t>
  </si>
  <si>
    <t>18416</t>
  </si>
  <si>
    <t>https://www.medchemexpress.com/Cabozantinib-S-malate.html</t>
  </si>
  <si>
    <t>HY-10201</t>
  </si>
  <si>
    <t>Sorafenib</t>
  </si>
  <si>
    <t>Bay 43-9006</t>
  </si>
  <si>
    <t>284461-73-0</t>
  </si>
  <si>
    <t>464.83</t>
  </si>
  <si>
    <t>Apoptosis; Autophagy; Ferroptosis; FLT3; Raf; VEGFR</t>
  </si>
  <si>
    <t>Sorafenib (Bay 43-9006) is a potent and orally active Raf inhibitor with IC50s of 6 nM and 20 nM for Raf-1 and B-Raf, respectively. Sorafenib is a multikinase inhibitor with IC50s of 90 nM, 15 nM, 20 nM, 57 nM and 58 nM for VEGFR2, VEGFR3, PDGFRβ, FLT3 and c-Kit, respectively. Sorafenib induces autophagy and apoptosis. Sorafenib has anti-tumor activity. Sorafenib is a ferroptosis activator[1].</t>
  </si>
  <si>
    <t>C21H16ClF3N4O3</t>
  </si>
  <si>
    <t>O=C(NC(C=C1)=CC=C1OC2=CC(C(NC)=O)=NC=C2)NC3=CC=C(Cl)C(C(F)(F)F)=C3</t>
  </si>
  <si>
    <t>DMSO : ≥ 45 mg/mL (96.81 mM)</t>
  </si>
  <si>
    <t>45731</t>
  </si>
  <si>
    <t>https://www.medchemexpress.com/Sorafenib.html</t>
  </si>
  <si>
    <t>Apoptosis; Autophagy; MAPK/ERK Pathway; Protein Tyrosine Kinase/RTK</t>
  </si>
  <si>
    <t>HY-13716</t>
  </si>
  <si>
    <t>Noscapine</t>
  </si>
  <si>
    <t>(S,R)-Noscapine</t>
  </si>
  <si>
    <t>128-62-1</t>
  </si>
  <si>
    <t>413.42</t>
  </si>
  <si>
    <t>Apoptosis; Opioid Receptor</t>
  </si>
  <si>
    <t>Noscapine ((S,R)-Noscapine) is an orally active phthalideisoquinoline alkaloid with potent antitussive. Noscapine exerts its antitussive effects by activating sigma opioid receptors and is a non-competitive Bradykinin inhibitor. Noscapine disrupts microtubule dynamics, induces mitotic arrest and apoptosis. Noscapine possesses anticancer, neuroprotective, anti-inflammatory activities, and can crosse the blood-brain barrier[1][2][3][4][5].</t>
  </si>
  <si>
    <t>C22H23NO7</t>
  </si>
  <si>
    <t>O=C1O[C@H]([C@@H]2N(C)CCC3=C2C(OC)=C(OCO4)C4=C3)C5=C1C(OC)=C(OC)C=C5</t>
  </si>
  <si>
    <t>DMSO : ≥ 30 mg/mL (72.57 mM)</t>
  </si>
  <si>
    <t>17934</t>
  </si>
  <si>
    <t>https://www.medchemexpress.com/Noscapine.html</t>
  </si>
  <si>
    <t>HY-13733</t>
  </si>
  <si>
    <t>Procarbazine (Hydrochloride)</t>
  </si>
  <si>
    <t>366-70-1</t>
  </si>
  <si>
    <t>257.76</t>
  </si>
  <si>
    <t>Procarbazine Hydrochloride is an alkylating agent, with anticancer activity.</t>
  </si>
  <si>
    <t>C12H20ClN3O</t>
  </si>
  <si>
    <t>O=C(NC(C)C)C1=CC=C(CNNC)C=C1.Cl</t>
  </si>
  <si>
    <t>DMSO : 16.67 mg/mL (64.67 mM; Need ultrasonic)</t>
  </si>
  <si>
    <t>15404</t>
  </si>
  <si>
    <t>https://www.medchemexpress.com/Procarbazine-Hydrochloride.html</t>
  </si>
  <si>
    <t>HY-13738A</t>
  </si>
  <si>
    <t>Raloxifene (hydrochloride)</t>
  </si>
  <si>
    <t>Keoxifene (hydrochloride); LY156758; LY139481 (hydrochloride)</t>
  </si>
  <si>
    <t>82640-04-8</t>
  </si>
  <si>
    <t>510.04</t>
  </si>
  <si>
    <t>Autophagy; Estrogen Receptor/ERR</t>
  </si>
  <si>
    <t>Raloxifene hydrochloride (Keoxifene hydrochloride) is a  second generation?selective and orally active estrogen receptor modulator. Raloxifene hydrochloride produces estrogen-agonistic effects on bone and lipid metabolism and  estrogen-antagonistic effects on uterine endometrium and breast tissue[1].</t>
  </si>
  <si>
    <t>C28H28ClNO4S</t>
  </si>
  <si>
    <t>O=C(C1=C(C2=CC=C(O)C=C2)SC3=CC(O)=CC=C31)C4=CC=C(OCCN5CCCCC5)C=C4.Cl</t>
  </si>
  <si>
    <t>DMSO : 33.33 mg/mL (65.35 mM; Need ultrasonic)</t>
  </si>
  <si>
    <t>12906</t>
  </si>
  <si>
    <t>https://www.medchemexpress.com/raloxifene-hydrochloride.html</t>
  </si>
  <si>
    <t>HY-B2114</t>
  </si>
  <si>
    <t>Escin</t>
  </si>
  <si>
    <t>6805-41-0</t>
  </si>
  <si>
    <t>1131.26</t>
  </si>
  <si>
    <t>Escin, a natural mixture of triterpenoid saponins isolated from horse chestnut (Aesculus hippocastanum) seeds, can be used as a vasoprotective anti-inflammatory, anti-edematous and anti-nociceptive agent[1].</t>
  </si>
  <si>
    <t>C55H86O24</t>
  </si>
  <si>
    <t>CC1(C)[C@@H](OC(/C(C)=C/C)=O)[C@H](OC(C)=O)[C@@]([C@H](O)C[C@]2(C)C3=CC[C@@]4([H])[C@@]2(C)CC[C@]5([H])[C@]4(C)CC[C@H](O[C@@H]6O[C@H](C(O)=O)[C@@H](O[C@@H]7[C@@H](O)[C@H](O)[C@@H](O)[C@H](CO)O7)[C@H](O)[C@H]6O[C@@H]8OC(CO)[C@@H](O)[C@H](O)[C@H]8O)[C@@]5(CO)C)(CO)[C@@]3([H])C1</t>
  </si>
  <si>
    <t>DMSO : 100 mg/mL (88.40 mM; Need ultrasonic); H2O : &lt; 0.1 mg/mL (insoluble)</t>
  </si>
  <si>
    <t>42693</t>
  </si>
  <si>
    <t>https://www.medchemexpress.com/escin.html</t>
  </si>
  <si>
    <t>HY-N1584</t>
  </si>
  <si>
    <t>Halofuginone</t>
  </si>
  <si>
    <t>RU-19110</t>
  </si>
  <si>
    <t>55837-20-2</t>
  </si>
  <si>
    <t>414.68</t>
  </si>
  <si>
    <t>DNA/RNA Synthesis; Parasite; TGF-beta/Smad</t>
  </si>
  <si>
    <t>Halofuginone (RU-19110) is a less-toxic form of Febrifugine, which is isolated from the plant Dichroa febrifuga[1]. Halofuginone inhibits prolyl-tRNA synthetase in an ATP-dependent manner with a Ki of 18.3 nM[2]. Halofuginone is a specific inhibitor of type-I collagen synthesis and attenuates osteoarthritis (OA) by inhibition of TGF-β activity[3][4].</t>
  </si>
  <si>
    <t>C16H17BrClN3O3</t>
  </si>
  <si>
    <t>O=C1N(CC(C[C@@H]2NCCC[C@H]2O)=O)C=NC3=C1C=C(Cl)C(Br)=C3</t>
  </si>
  <si>
    <t>DMSO : 6.67 mg/mL (16.08 mM; Need ultrasonic)</t>
  </si>
  <si>
    <t>20079</t>
  </si>
  <si>
    <t>https://www.medchemexpress.com/Halofuginone.html</t>
  </si>
  <si>
    <t>Anti-infection; Cell Cycle/DNA Damage; Stem Cell/Wnt; TGF-beta/Smad</t>
  </si>
  <si>
    <t>11981</t>
  </si>
  <si>
    <t>HY-B0758</t>
  </si>
  <si>
    <t>Troxipide</t>
  </si>
  <si>
    <t>30751-05-4</t>
  </si>
  <si>
    <t>294.35</t>
  </si>
  <si>
    <t>Troxipide is a novel gastro protective agent with antiulcer, anti-inflammatory and mucus secreting properties.</t>
  </si>
  <si>
    <t>C15H22N2O4</t>
  </si>
  <si>
    <t>O=C(NC1CNCCC1)C2=CC(OC)=C(OC)C(OC)=C2</t>
  </si>
  <si>
    <t>DMSO : 9.09 mg/mL (30.88 mM; Need ultrasonic); H2O : 1 mg/mL (3.40 mM; ultrasonic and warming and heat to 80°C)</t>
  </si>
  <si>
    <t>18795</t>
  </si>
  <si>
    <t>https://www.medchemexpress.com/Troxipide.html</t>
  </si>
  <si>
    <t>HY-B0744B</t>
  </si>
  <si>
    <t>Eflornithine (hydrochloride hydrate)</t>
  </si>
  <si>
    <t>DFMO hydrochloride hydrate; MDL-71782 hydrochloride hydrate; RMI-71782 hydrochloride hydrate; α-difluoromethylornithine hydrochloride hydrate</t>
  </si>
  <si>
    <t>96020-91-6</t>
  </si>
  <si>
    <t>236.64</t>
  </si>
  <si>
    <t>Eflornithine hydrochloride hydrate (DFMO hydrochloride hydrate) is a specific, irreversible inhibitor of the enzyme ornithine decarboxylase. Eflornithine hydrochloride hydrate is a medication for the treatment of African trypanosomiasis and excessive facial hair growth in women[1].</t>
  </si>
  <si>
    <t>C6H15ClF2N2O3</t>
  </si>
  <si>
    <t>NC(CCCN)(C(F)F)C(O)=O.[H]Cl.O</t>
  </si>
  <si>
    <t>H2O : ≥ 57 mg/mL (240.87 mM)</t>
  </si>
  <si>
    <t>14571</t>
  </si>
  <si>
    <t>https://www.medchemexpress.com/Eflornithine-hydrochloride,-hydrate.html</t>
  </si>
  <si>
    <t>HY-B0606</t>
  </si>
  <si>
    <t>Diquafosol (tetrasodium)</t>
  </si>
  <si>
    <t>INS365</t>
  </si>
  <si>
    <t>211427-08-6</t>
  </si>
  <si>
    <t>878.23</t>
  </si>
  <si>
    <t>Diquafosol tetrasodium is a P2Y2 receptor agonist that stimulates fluid and mucin secretion on the ocular surface, as a topical treatment of dry eye disease.</t>
  </si>
  <si>
    <t>C18H22N4Na4O23P4</t>
  </si>
  <si>
    <t>O[C@H]1[C@H](N(C=CC2=O)C(N2)=O)O[C@H](COP(OP(OP(OP(OC[C@H]3O[C@@H](N(C=CC4=O)C(N4)=O)[C@H](O)[C@@H]3O)(O[Na])=O)(O[Na])=O)(O[Na])=O)(O[Na])=O)[C@H]1O</t>
  </si>
  <si>
    <t>H2O : 100 mg/mL (113.87 mM; Need ultrasonic); DMSO : 1 mg/mL (1.14 mM; Need ultrasonic)</t>
  </si>
  <si>
    <t>28674</t>
  </si>
  <si>
    <t>https://www.medchemexpress.com/Diquafosol__tetrasodium_.html</t>
  </si>
  <si>
    <t>HY-B0643</t>
  </si>
  <si>
    <t>Dirithromycin</t>
  </si>
  <si>
    <t>LY237216</t>
  </si>
  <si>
    <t>62013-04-1</t>
  </si>
  <si>
    <t>835.07</t>
  </si>
  <si>
    <t>Dirithromycin(LY 237216) is a macrolide glycopeptide antibiotic by binding to the 50S subunit of the 70S bacterial ribosome to inhibit the translocation of peptides.
Target: Antibacterial
Dirithromycin is a new macrolide with a spectrum and degree of in vitro antimicrobial activity similar to that of erythromycin. Compared with erythromycin, dirithromycin has a long elimination half-life enabling once-daily administration, and it also achieves a greater cellular:extracellular concentration ratio and higher concentration in some tissues. Multicentre double-blind clinical trials have shown dirithromycin to be similar in efficacy to erythromycin in the treatment of uncomplicated bacterial infections of the respiratory tract and of skin and soft tissues [1]. Dirithromycin offers some attractive pharmacokinetic properties. The long elimination half-life of dirithromycin allows once-daily dosing and higher and more prolonged tissue concentrations than are achievable with erythromycin. The spectrum of activity, adverse effect profile, clinical efficacy, and bacteriologic eradication rate of dirithromycin may be similar to those of erythromycin [2, 3].</t>
  </si>
  <si>
    <t>C42H78N2O14</t>
  </si>
  <si>
    <t>CC1[C@@]([C@](O)([C@H](OC([C@@H]2C)=O)CC)C)([H])O[C@H](COCCOC)N[C@@]1([H])[C@](C[C@@](O)([C@@H]([C@@H](C)[C@]2([H])O[C@@](O[C@@H](C)[C@@H]3O)([H])C[C@@]3(C)OC)O[C@@](O[C@H](C)C[C@@H]4N(C)C)([H])[C@@H]4O)C)([H])C</t>
  </si>
  <si>
    <t>Ethanol : ≥ 50 mg/mL (59.88 mM); DMSO : 33.33 mg/mL (39.91 mM; Need ultrasonic)</t>
  </si>
  <si>
    <t>16990</t>
  </si>
  <si>
    <t>https://www.medchemexpress.com/dirithromycin.html</t>
  </si>
  <si>
    <t>HY-B0976A</t>
  </si>
  <si>
    <t>Fenoterol (hydrobromide)</t>
  </si>
  <si>
    <t>Fenoterol bromide; Th-1165a; Phenoterol hydrobromide</t>
  </si>
  <si>
    <t>1944-12-3</t>
  </si>
  <si>
    <t>384.26</t>
  </si>
  <si>
    <t>Fenoterol hydrobromide (Fenoterol bromide) is a β2 adrenergic agonist designed to open up the airways to the lungs, is classed as sympathomimetic β2 agonist and asthma medication[1].</t>
  </si>
  <si>
    <t>C17H22BrNO4</t>
  </si>
  <si>
    <t>[H]Br.OC1=CC(C(O)CNC(C)CC2=CC=C(O)C=C2)=CC(O)=C1</t>
  </si>
  <si>
    <t>DMSO : ≥ 100 mg/mL (260.24 mM); H2O : 25 mg/mL (65.06 mM; Need ultrasonic)</t>
  </si>
  <si>
    <t>29062</t>
  </si>
  <si>
    <t>https://www.medchemexpress.com/Fenoterol-hydrobromide.html</t>
  </si>
  <si>
    <t>HY-B0607</t>
  </si>
  <si>
    <t>Nitisinone</t>
  </si>
  <si>
    <t>NTBC; Nitisone; SC0735</t>
  </si>
  <si>
    <t>104206-65-7</t>
  </si>
  <si>
    <t>329.23</t>
  </si>
  <si>
    <t>Nitisinone(SC0735) is an inhibitor of the enzyme 4-hydroxyphenylpyruvate dioxygenase.
Target: 4-Hydroxyphenylpyruvate Dioxygenase
Nitisinone is a drug used to slow the effects of hereditary tyrosinemia type 1. Nitisinone reduced urinary HGA levels from an average of 4.0 +/- 1.8 (SD) g/day to 0.2 +/- 0.2 g/day ( P &lt; .001). Low-dose nitisinone effectively reduced urinary HGA levels in patients with alkaptonuria. Future long-term clinical trials are planned to determine the benefits of nitisinone in preventing joint deterioration and providing pain relief, and its long-term side effects [1]. Nitisinone can prevent the development of liver disease and significantly reduce the risk of developing hepatocellular carcinoma; however, vigorous surveillance for the development of HCC needs to be continued lifelong [2].</t>
  </si>
  <si>
    <t>C14H10F3NO5</t>
  </si>
  <si>
    <t>O=C1C(C(C2=CC=C(C(F)(F)F)C=C2[N+]([O-])=O)=O)C(CCC1)=O</t>
  </si>
  <si>
    <t>DMSO : 100 mg/mL (303.74 mM; Need ultrasonic)</t>
  </si>
  <si>
    <t>16328</t>
  </si>
  <si>
    <t>https://www.medchemexpress.com/Nitisinone.html</t>
  </si>
  <si>
    <t>HY-B0497</t>
  </si>
  <si>
    <t>Niclosamide</t>
  </si>
  <si>
    <t>BAY2353</t>
  </si>
  <si>
    <t>50-65-7</t>
  </si>
  <si>
    <t>327.12</t>
  </si>
  <si>
    <t>Antibiotic; Parasite; STAT</t>
  </si>
  <si>
    <t>Niclosamide (BAY2353)?is an orally bioavailable chlorinated salicylanilide, with anthelmintic and potential antineoplastic activity. Niclosamide (BAY2353) inhibits STAT3 with IC50 of 0.25 μM in HeLa cells and inhibits DNA replication in a cell-free assay.</t>
  </si>
  <si>
    <t>C13H8Cl2N2O4</t>
  </si>
  <si>
    <t>O=C(NC1=CC=C([N+]([O-])=O)C=C1Cl)C2=CC(Cl)=CC=C2O</t>
  </si>
  <si>
    <t>DMSO : 4.55 mg/mL (13.91 mM; Need ultrasonic); DMF : 5 mg/mL (15.28 mM; Need ultrasonic); H2O : &lt; 0.1 mg/mL (insoluble)</t>
  </si>
  <si>
    <t>15718</t>
  </si>
  <si>
    <t>https://www.medchemexpress.com/Niclosamide.html</t>
  </si>
  <si>
    <t>Anti-infection; JAK/STAT Signaling; Stem Cell/Wnt</t>
  </si>
  <si>
    <t>HY-B0965</t>
  </si>
  <si>
    <t>Thioridazine (hydrochloride)</t>
  </si>
  <si>
    <t>130-61-0</t>
  </si>
  <si>
    <t>407.04</t>
  </si>
  <si>
    <t>5-HT Receptor; Autophagy; Dopamine Receptor</t>
  </si>
  <si>
    <t>Thioridazine hydrochloride is an antipsychotic drug, used in the treatment of schizophrenia and psychosis, shows D4 selectivity or serotonin antagonism.</t>
  </si>
  <si>
    <t>C21H27ClN2S2</t>
  </si>
  <si>
    <t>CSC(C=C1N2CCC3N(C)CCCC3)=CC=C1SC4=C2C=CC=C4.[H]Cl</t>
  </si>
  <si>
    <t>DMSO : ≥ 45 mg/mL (110.55 mM)</t>
  </si>
  <si>
    <t>43341</t>
  </si>
  <si>
    <t>https://www.medchemexpress.com/Thioridazine-hydrochloride.html</t>
  </si>
  <si>
    <t>HY-B0554</t>
  </si>
  <si>
    <t>Norethindrone</t>
  </si>
  <si>
    <t>Norethisterone</t>
  </si>
  <si>
    <t>68-22-4</t>
  </si>
  <si>
    <t>298.42</t>
  </si>
  <si>
    <t xml:space="preserve">Norethindrone is a female progestin approved by FDA for the treatment of endometriosis, uterine bleeding caused by abnormal hormone levels, and secondary amenorrhea. </t>
  </si>
  <si>
    <t>C20H26O2</t>
  </si>
  <si>
    <t>C[C@@]1([C@]2(O)C#C)[C@](CC2)([H])[C@@](CCC3=CC4=O)([H])[C@]([C@@]3([H])CC4)([H])CC1</t>
  </si>
  <si>
    <t>DMSO : 110 mg/mL (368.61 mM; Need ultrasonic); H2O : 2.7 mg/mL (9.05 mM; Need ultrasonic)</t>
  </si>
  <si>
    <t>25328</t>
  </si>
  <si>
    <t>https://www.medchemexpress.com/norethindrone.html</t>
  </si>
  <si>
    <t>HY-B1302</t>
  </si>
  <si>
    <t>Quinidine hydrochloride monohydrate</t>
  </si>
  <si>
    <t>6151-40-2</t>
  </si>
  <si>
    <t>378.89</t>
  </si>
  <si>
    <t>Quinidine hydrochloride monohydrate is an anti-arrythmic agent which is also a potent blocker of K+ channel with an IC50 of 19.9 μM.</t>
  </si>
  <si>
    <t>C20H27ClN2O3</t>
  </si>
  <si>
    <t>C=C[C@H]1C[N@](CC[C@H]1C2)[C@@]2([H])[C@@H](O)C3=CC=NC4=CC=C(OC)C=C34.[H]Cl.[H]O[H]</t>
  </si>
  <si>
    <t>DMSO : 100 mg/mL (263.93 mM; Need ultrasonic); H2O : 2.5 mg/mL (6.60 mM; Need ultrasonic)</t>
  </si>
  <si>
    <t>27696</t>
  </si>
  <si>
    <t>https://www.medchemexpress.com/Quinidine_hydrochloride_monohydrate.html</t>
  </si>
  <si>
    <t>HY-15298A</t>
  </si>
  <si>
    <t>Grazoprevir potassium salt</t>
  </si>
  <si>
    <t>MK-5172 (potassium salt)</t>
  </si>
  <si>
    <t>1206524-86-8</t>
  </si>
  <si>
    <t>804.99</t>
  </si>
  <si>
    <t>Grazoprevir potassium salt (MK-5172 potassium salt) is a selective inhibitor of Hepatitis C virus NS3/4a protease with broad activity across genotypes and resistant variants, with Kis of 0.01 nM (gt1b), 0.01 nM (gt1a), 0.08 nM (gt2a), 0.15 nM (gt2b), 0.90 nM (gt3a), respectively.</t>
  </si>
  <si>
    <t>C38H49KN6O9S</t>
  </si>
  <si>
    <t>COC1=CC2=C(N=C(CCCCC[C@@H]3C[C@H]3OC4=O)C(O[C@H]5CN(C([C@H](C(C)(C)C)N4)=O)[C@H](C(N[C@@]([C@@H]6C=C)(C6)C([N-]S(C7CC7)(=O)=O)=O)=O)C5)=N2)C=C1.[K+]</t>
  </si>
  <si>
    <t>DMSO : ≥ 100 mg/mL (124.23 mM); H2O : &lt; 0.1 mg/mL (insoluble)</t>
  </si>
  <si>
    <t>09947</t>
  </si>
  <si>
    <t>https://www.medchemexpress.com/MK-5172-potassium-salt.html</t>
  </si>
  <si>
    <t>HY-A0092</t>
  </si>
  <si>
    <t>Trimethadione</t>
  </si>
  <si>
    <t>3,5,5,-Trimethyloxazolidine-2,4-dione</t>
  </si>
  <si>
    <t>127-48-0</t>
  </si>
  <si>
    <t>143.14</t>
  </si>
  <si>
    <t>Trimethadione (3,5,5,-Trimethyloxazolidine-2,4-dione) is an oxazolidinedione anticonvulsant agent widely used against absences seizures. Trimethadione also is a T-type calcium channel blocker which has antihyperalgesic effects[1][2].</t>
  </si>
  <si>
    <t>C6H9NO3</t>
  </si>
  <si>
    <t>O=C(N1C)OC(C)(C)C1=O</t>
  </si>
  <si>
    <t>DMSO : ≥ 40 mg/mL (279.45 mM)</t>
  </si>
  <si>
    <t>16757</t>
  </si>
  <si>
    <t>https://www.medchemexpress.com/Trimethadione.html</t>
  </si>
  <si>
    <t>HY-B1548</t>
  </si>
  <si>
    <t>Benznidazol</t>
  </si>
  <si>
    <t>Ro 07-1051; Ro 71051</t>
  </si>
  <si>
    <t>22994-85-0</t>
  </si>
  <si>
    <t>260.25</t>
  </si>
  <si>
    <t>Benznidazol (Ro 07-1051) is an antiparasitic medication, with an IC50 of 20.35 μM for Colombian T. cruzi strains, and has been used in the treatment of Chagas disease[1][2].</t>
  </si>
  <si>
    <t>C12H12N4O3</t>
  </si>
  <si>
    <t>O=C(NCC1=CC=CC=C1)CN2C=CN=C2[N+]([O-])=O</t>
  </si>
  <si>
    <t>DMSO : 50 mg/mL (192.12 mM; Need ultrasonic)</t>
  </si>
  <si>
    <t>37455</t>
  </si>
  <si>
    <t>https://www.medchemexpress.com/Benznidazol.html</t>
  </si>
  <si>
    <t>HY-B1216</t>
  </si>
  <si>
    <t>Oxeladin (citrate)</t>
  </si>
  <si>
    <t>52432-72-1</t>
  </si>
  <si>
    <t>527.60</t>
  </si>
  <si>
    <t>Oxeladin citrate is a cough suppressant, is a highly potent and effective drug used to treat all types of cough of various etiologies.</t>
  </si>
  <si>
    <t>C26H41NO10</t>
  </si>
  <si>
    <t>O=C(OCCOCCN(CC)CC)C(CC)(CC)C1=CC=CC=C1.O=C(CC(C(O)=O)(O)CC(O)=O)O</t>
  </si>
  <si>
    <t>DMSO : ≥ 100 mg/mL (189.54 mM); H2O : ≥ 50 mg/mL (94.77 mM)</t>
  </si>
  <si>
    <t>27566</t>
  </si>
  <si>
    <t>https://www.medchemexpress.com/Oxeladin-citrate.html</t>
  </si>
  <si>
    <t>HY-B2239</t>
  </si>
  <si>
    <t>Riboflavin Tetrabutyrate</t>
  </si>
  <si>
    <t>752-56-7</t>
  </si>
  <si>
    <t>656.72</t>
  </si>
  <si>
    <t>Riboflavin Tetrabutyrate is a lipophilic flavin derivative with antioxidative and lipid peroxide-removing activity.</t>
  </si>
  <si>
    <t>C33H44N4O10</t>
  </si>
  <si>
    <t>O=C(CCC)O[C@H]([C@H](OC(CCC)=O)[C@H](OC(CCC)=O)COC(CCC)=O)CN1C(C=C(C)C(C)=C2)=C2N=C(C(N3)=O)C1=NC3=O</t>
  </si>
  <si>
    <t>DMSO : ≥ 100 mg/mL (152.27 mM)</t>
  </si>
  <si>
    <t>26353</t>
  </si>
  <si>
    <t>https://www.medchemexpress.com/Riboflavin_Tetrabutyrate.html</t>
  </si>
  <si>
    <t>HY-B1324</t>
  </si>
  <si>
    <t>Oxiconazole nitrate</t>
  </si>
  <si>
    <t>Ro 13-8996</t>
  </si>
  <si>
    <t>64211-46-7</t>
  </si>
  <si>
    <t>492.14</t>
  </si>
  <si>
    <t>Oxiconazole nitrate is a broad spectrum antifungal which can inhibit the growth of T. tonsurans and T. rubrum with MIC90s of 0.25 and 0.5 μg/mL, respectively.</t>
  </si>
  <si>
    <t>C18H14Cl4N4O4</t>
  </si>
  <si>
    <t>[O-][N+](O)=O.ClC1=CC=C(/C(CN2C=CN=C2)=N/OCC3=CC=C(Cl)C=C3Cl)C(Cl)=C1</t>
  </si>
  <si>
    <t>DMSO : ≥ 100 mg/mL (203.19 mM)</t>
  </si>
  <si>
    <t>26712</t>
  </si>
  <si>
    <t>https://www.medchemexpress.com/Oxiconazole_nitrate.html</t>
  </si>
  <si>
    <t>HY-B2167</t>
  </si>
  <si>
    <t>Docosahexaenoic Acid</t>
  </si>
  <si>
    <t>DHA; Cervonic Acid</t>
  </si>
  <si>
    <t>6217-54-5</t>
  </si>
  <si>
    <t>Docosahexaenoic Acid (DHA) is an omega-3 fatty acid abundantly present brain and retina. It can be obtained directly from fish oil and maternal milk.</t>
  </si>
  <si>
    <t>CC/C=C\C/C=C\C/C=C\C/C=C\C/C=C\C/C=C\CCC(O)=O</t>
  </si>
  <si>
    <t>Ethanol : 50 mg/mL (152.21 mM; Need ultrasonic); H2O : &lt; 0.1 mg/mL (insoluble); DMSO : 5.2 mg/mL (15.83 mM; Need ultrasonic)</t>
  </si>
  <si>
    <t>40379</t>
  </si>
  <si>
    <t>https://www.medchemexpress.com/Docosahexaenoic-Acid.html</t>
  </si>
  <si>
    <t>HY-B1275</t>
  </si>
  <si>
    <t>Cephalothin (sodium)</t>
  </si>
  <si>
    <t>Cefalotin sodium</t>
  </si>
  <si>
    <t>58-71-9</t>
  </si>
  <si>
    <t>418.42</t>
  </si>
  <si>
    <t>Cephalothin sodium is a first generation cephem antibiotic with a wide range antibacterial activity, is active against gram-positive and gram-negative bacteria.</t>
  </si>
  <si>
    <t>C16H15N2NaO6S2</t>
  </si>
  <si>
    <t>O=C(C(N12)=C(COC(C)=O)CS[C@]2([H])[C@H](NC(CC3=CC=CS3)=O)C1=O)O[Na]</t>
  </si>
  <si>
    <t>H2O : 50 mg/mL (119.50 mM; Need ultrasonic); DMSO : 50 mg/mL (119.50 mM; Need ultrasonic)</t>
  </si>
  <si>
    <t>29291</t>
  </si>
  <si>
    <t>https://www.medchemexpress.com/Cephalothin-sodium.html</t>
  </si>
  <si>
    <t>HY-B1153A</t>
  </si>
  <si>
    <t>Glafenine (hydrochloride)</t>
  </si>
  <si>
    <t>Glafenin hydrochloride</t>
  </si>
  <si>
    <t>65513-72-6</t>
  </si>
  <si>
    <t>409.26</t>
  </si>
  <si>
    <t>Glafenine hydrochloride is a non-narcotic analgesic and non-steroidal anti-inflammatory drug. It is an ABCG2 inhibitor with an IC50 of 3.2 μM.</t>
  </si>
  <si>
    <t>C19H18Cl2N2O4</t>
  </si>
  <si>
    <t>[H]Cl.O=C(OCC(O)CO)C1=CC=CC=C1NC2=CC=NC3=CC(Cl)=CC=C23</t>
  </si>
  <si>
    <t>DMSO : 41.67 mg/mL (101.82 mM; Need ultrasonic)</t>
  </si>
  <si>
    <t>63589</t>
  </si>
  <si>
    <t>https://www.medchemexpress.com/Glafenine_hydrochloride.html</t>
  </si>
  <si>
    <t>HY-B1148</t>
  </si>
  <si>
    <t>Furaltadone (hydrochloride)</t>
  </si>
  <si>
    <t>Altafur (hydrochloride)</t>
  </si>
  <si>
    <t>3759-92-0</t>
  </si>
  <si>
    <t>360.75</t>
  </si>
  <si>
    <t>Furaltadone hydrochloride, a nitrofuran drug, has the potential for the study in infections of chickens with salmonella enteritidis. Furaltadone is inhibitory and bactericidal in vitro for staphylococci [1][2].</t>
  </si>
  <si>
    <t>C13H17ClN4O6</t>
  </si>
  <si>
    <t>O=C1OC(CN2CCOCC2)CN1/N=C/C3=CC=C([N+]([O-])=O)O3.[H]Cl</t>
  </si>
  <si>
    <t>17559</t>
  </si>
  <si>
    <t>https://www.medchemexpress.com/Furaltadone-hydrochloride.html</t>
  </si>
  <si>
    <t>HY-B1899A</t>
  </si>
  <si>
    <t>Taurodeoxycholic acid (sodium hydrate)</t>
  </si>
  <si>
    <t>Sodium taurodeoxycholate (monohydrate)</t>
  </si>
  <si>
    <t>110026-03-4</t>
  </si>
  <si>
    <t>539.70</t>
  </si>
  <si>
    <t>Caspase</t>
  </si>
  <si>
    <t>Taurodeoxycholic acid sodium hydrate (Sodium taurodeoxycholate monohydrate) prevents apoptosis by blocking a calcium-mediated apoptotic pathway as well as caspase-12 activation. Taurodeoxycholic acid sodium hydrate is investigated for use in several conditions such as Primary Biliary Cirrhosis (PBC), insulin resistance, amyloidosis, Cystic Fibrosis, Cholestasis, and Amyotrophic Lateral Sclerosis[1].</t>
  </si>
  <si>
    <t>C26H46NNaO7S</t>
  </si>
  <si>
    <t>C[C@H](CCC(NCCS(=O)(O[Na])=O)=O)[C@H]1CC[C@@]2([H])[C@]3([H])CC[C@]4([H])C[C@H](O)CC[C@]4(C)[C@@]3([H])C[C@H](O)[C@]12C.O</t>
  </si>
  <si>
    <t>DMSO : 125 mg/mL (231.61 mM; Need ultrasonic)</t>
  </si>
  <si>
    <t>42148</t>
  </si>
  <si>
    <t>https://www.medchemexpress.com/taurodeoxychloic-acid-sodium-hydrate.html</t>
  </si>
  <si>
    <t>HY-U00103</t>
  </si>
  <si>
    <t>Triamcinolone hexacetonide</t>
  </si>
  <si>
    <t>5611-51-8</t>
  </si>
  <si>
    <t>532.64</t>
  </si>
  <si>
    <t>Triamcinolone hexacetonide is a commonly used long-acting steroids in treatment of subacute and chronic inflammatory joint diseases.</t>
  </si>
  <si>
    <t>C30H41FO7</t>
  </si>
  <si>
    <t>O=C([C@]([C@@]1([H])C[C@@]2([H])[C@@](CCC3=CC4=O)([H])[C@@](F)([C@]3(C=C4)C)[C@@H](O)C5)(OC(C)(C)O1)[C@]25C)COC(CC(C)(C)C)=O</t>
  </si>
  <si>
    <t>H2O : &lt; 0.1 mg/mL (insoluble); DMSO : 41.67 mg/mL (78.23 mM; Need ultrasonic)</t>
  </si>
  <si>
    <t>34699</t>
  </si>
  <si>
    <t>https://www.medchemexpress.com/Triamcinolone_hexacetonide.html</t>
  </si>
  <si>
    <t>HY-B0257A</t>
  </si>
  <si>
    <t>Dydrogesterone</t>
  </si>
  <si>
    <t>152-62-5</t>
  </si>
  <si>
    <t>312.45</t>
  </si>
  <si>
    <t>Dydrogesterone is a potent, orally active progestogen indicated in a wide variety of gynaecological conditions related to progesterone deficiency.</t>
  </si>
  <si>
    <t>C21H28O2</t>
  </si>
  <si>
    <t>CC([C@H]1CC[C@@]2([H])[C@]3([H])C=CC4=CC(CC[C@@]4(C)[C@]3([H])CC[C@]12C)=O)=O</t>
  </si>
  <si>
    <t>DMSO : 33.33 mg/mL (106.67 mM; Need ultrasonic)</t>
  </si>
  <si>
    <t>41968</t>
  </si>
  <si>
    <t>https://www.medchemexpress.com/dydrogesterone.html</t>
  </si>
  <si>
    <t>HY-15287</t>
  </si>
  <si>
    <t>Nelfinavir</t>
  </si>
  <si>
    <t>AG1341</t>
  </si>
  <si>
    <t>159989-64-7</t>
  </si>
  <si>
    <t>567.78</t>
  </si>
  <si>
    <t>Nelfinavir (AG-1341) is a potent and orally bioavailable HIV-1 protease inhibitor (Ki=2 nM) for HIV infection. Nelfinavir is a broad-spectrum, anticancer agent[1][2][3].</t>
  </si>
  <si>
    <t>C32H45N3O4S</t>
  </si>
  <si>
    <t>[H][C@]12C[C@@H](C(NC(C)(C)C)=O)N(C[C@H]([C@@H](NC(C3=C(C)C(O)=CC=C3)=O)CSC4=CC=CC=C4)O)C[C@@]1([H])CCCC2</t>
  </si>
  <si>
    <t>DMSO : ≥ 100 mg/mL (176.12 mM)</t>
  </si>
  <si>
    <t>05933</t>
  </si>
  <si>
    <t>https://www.medchemexpress.com/nelfinavir.html</t>
  </si>
  <si>
    <t>HY-B1583</t>
  </si>
  <si>
    <t>(Z)-Capsaicin</t>
  </si>
  <si>
    <t>Zucapsaicin; Civamide; cis-Capsaicin</t>
  </si>
  <si>
    <t>25775-90-0</t>
  </si>
  <si>
    <t>305.41</t>
  </si>
  <si>
    <t>HSV; TRP Channel</t>
  </si>
  <si>
    <t>(Z)-Capsaicin is the cis isomer of capsaicin, acts as an orally active TRPV1 agonist, and is used in the research of neuropathic pain.</t>
  </si>
  <si>
    <t>C18H27NO3</t>
  </si>
  <si>
    <t>CC(C)/C=C\CCCCC(NCC1=CC=C(O)C(OC)=C1)=O</t>
  </si>
  <si>
    <t>DMSO : ≥ 125 mg/mL (409.29 mM)</t>
  </si>
  <si>
    <t>35607</t>
  </si>
  <si>
    <t>https://www.medchemexpress.com/_Z_-Capsaicin.html</t>
  </si>
  <si>
    <t>HY-B2209A</t>
  </si>
  <si>
    <t>Hydroxocobalamin (monohydrochloride)</t>
  </si>
  <si>
    <t>Vitamin B12a (monohydrochloride)</t>
  </si>
  <si>
    <t>59461-30-2</t>
  </si>
  <si>
    <t>1382.82</t>
  </si>
  <si>
    <t>Hydroxocobalamin monohydrochloride (Vitamin B12a monohydrochloride) is an injectable naturally occurring form of vitamin B12 with a favorable adverse effect profile, used as a dietary supplement in the treatment of vitamin B12 deficiency including pernicious anemia[1][2].</t>
  </si>
  <si>
    <t>C62H90ClCoN13O15P</t>
  </si>
  <si>
    <t>CC12[N]([Co+3]34([N]5=CN(C(OC(CO)C6OP7([O-])=O)C6O)C8=C5C=C(C)C(C)=C8)([OH-])[N-]9C2C(CC(N)=O)C(C)(CCC(NCC(C)O7)=O)C9=C(C)C(C(CCC(N)=O)C%10(C)C)=[N]3C%10=CC%11=[N]4C(C(CC(N)=O)(C)C%11CCC(N)=O)=C%12C)=C%12C(CCC(N)=O)C1(C)CC(N)=O.Cl[H]</t>
  </si>
  <si>
    <t>H2O : 25 mg/mL (18.08 mM; Need ultrasonic); DMSO : 100 mg/mL (72.32 mM; Need ultrasonic)</t>
  </si>
  <si>
    <t>46160</t>
  </si>
  <si>
    <t>https://www.medchemexpress.com/Hydroxocobalamin_hydrochloride.html</t>
  </si>
  <si>
    <t>HY-B1326</t>
  </si>
  <si>
    <t>Bemegride</t>
  </si>
  <si>
    <t>3-Ethyl-3-methylglutarimide; Bemegrid</t>
  </si>
  <si>
    <t>64-65-3</t>
  </si>
  <si>
    <t>155.19</t>
  </si>
  <si>
    <t>Bemegride (3-Ethyl-3-methylglutarimide) is a central nervous system stimulant and antidote for barbiturate poisoning[1][2].</t>
  </si>
  <si>
    <t>C8H13NO2</t>
  </si>
  <si>
    <t>O=C(CC(C)(CC)C1)NC1=O</t>
  </si>
  <si>
    <t>DMSO : ≥ 32 mg/mL (206.20 mM)</t>
  </si>
  <si>
    <t>17635</t>
  </si>
  <si>
    <t>https://www.medchemexpress.com/Bemegride.html</t>
  </si>
  <si>
    <t>HY-B1118</t>
  </si>
  <si>
    <t>Secnidazole</t>
  </si>
  <si>
    <t>RP-14539; PM-185184</t>
  </si>
  <si>
    <t>3366-95-8</t>
  </si>
  <si>
    <t>185.18</t>
  </si>
  <si>
    <t>Secnidazole (RP-14539;PM-185184) is an orally active azole antibiotic with a longer half-life than metronidazole (HY-B0318). Secnidazole is against the bacteria associated with bacterial vaginosis and has the potential for bacterial vaginosis research[1].</t>
  </si>
  <si>
    <t>C7H11N3O3</t>
  </si>
  <si>
    <t>OC(C)CN1C([N+]([O-])=O)=CN=C1C</t>
  </si>
  <si>
    <t>DMSO : ≥ 30 mg/mL (162.00 mM)</t>
  </si>
  <si>
    <t>17161</t>
  </si>
  <si>
    <t>https://www.medchemexpress.com/Secnidazole.html</t>
  </si>
  <si>
    <t>HY-B1303</t>
  </si>
  <si>
    <t>Mebhydrolin (napadisylate)</t>
  </si>
  <si>
    <t>Mebhydroline 1,5-naphthalenedisulfonate salt</t>
  </si>
  <si>
    <t>6153-33-9</t>
  </si>
  <si>
    <t>841.05</t>
  </si>
  <si>
    <t>Napadisylate</t>
  </si>
  <si>
    <t>Mebhydrolin napadisylate is a specific histamine H1 receptor antagonist.</t>
  </si>
  <si>
    <t>C48H48N4O6S2</t>
  </si>
  <si>
    <t>O=S(C1=C2C=CC=C(S(=O)(O)=O)C2=CC=C1)(O)=O.CN(C3)CCC(N4CC5=CC=CC=C5)=C3C6=C4C=CC=C6.CN(C7)CCC(N8CC9=CC=CC=C9)=C7C%10=C8C=CC=C%10</t>
  </si>
  <si>
    <t>17523</t>
  </si>
  <si>
    <t>https://www.medchemexpress.com/Mebhydrolin-napadisylate.html</t>
  </si>
  <si>
    <t>HY-W017389</t>
  </si>
  <si>
    <t>Xanthine</t>
  </si>
  <si>
    <t>69-89-6</t>
  </si>
  <si>
    <t>152.11</t>
  </si>
  <si>
    <t>Xanthine, a plant alkaloid found in tea, coffee, and cocoa, is a mild stimulant of the central nervous system. Xanthine also acts as an intermediate product on the pathway of purine degradation[1][2][3].</t>
  </si>
  <si>
    <t>C5H4N4O2</t>
  </si>
  <si>
    <t>O=C(N1)NC2=C(N=CN2)C1=O</t>
  </si>
  <si>
    <t>1M NaOH : 50 mg/mL (328.71 mM; Need ultrasonic); DMSO : 3.33 mg/mL (21.89 mM; ultrasonic and warming and heat to 60°C)</t>
  </si>
  <si>
    <t>38655</t>
  </si>
  <si>
    <t>https://www.medchemexpress.com/1H-Purine-2,6_3H,7H_-dione.html</t>
  </si>
  <si>
    <t>HY-B2141</t>
  </si>
  <si>
    <t>Bendazol</t>
  </si>
  <si>
    <t>621-72-7</t>
  </si>
  <si>
    <t>208.26</t>
  </si>
  <si>
    <t>Bendazol is a hypotensive drug which can also enhance NO synthase activity in renal glomeruli and collecting tubules.</t>
  </si>
  <si>
    <t>C14H12N2</t>
  </si>
  <si>
    <t>C1(CC2=CC=CC=C2)=NC3=CC=CC=C3N1</t>
  </si>
  <si>
    <t>27067</t>
  </si>
  <si>
    <t>https://www.medchemexpress.com/Bendazol.html</t>
  </si>
  <si>
    <t>HY-B2138</t>
  </si>
  <si>
    <t>Ethopabate</t>
  </si>
  <si>
    <t>Ethyl pabate</t>
  </si>
  <si>
    <t>59-06-3</t>
  </si>
  <si>
    <t>237.25</t>
  </si>
  <si>
    <t>Ethopabate is an antiprotozoal agent which has been widely used to treat and prevent coccidiosis in chickens.</t>
  </si>
  <si>
    <t>C12H15NO4</t>
  </si>
  <si>
    <t>O=C(OC)C1=CC=C(NC(C)=O)C=C1OCC</t>
  </si>
  <si>
    <t>DMSO : 50 mg/mL (210.75 mM; Need ultrasonic)</t>
  </si>
  <si>
    <t>27262</t>
  </si>
  <si>
    <t>https://www.medchemexpress.com/Ethopabate.html</t>
  </si>
  <si>
    <t>HY-106673</t>
  </si>
  <si>
    <t>Hydrocortisone buteprate</t>
  </si>
  <si>
    <t>Hydrocortisone probutate; HBP</t>
  </si>
  <si>
    <t>72590-77-3</t>
  </si>
  <si>
    <t>488.61</t>
  </si>
  <si>
    <t>Hydrocortisone buteprate (Hydrocortisone probutate) is a medium potent, non-halogenated double-ester of hydrocortisone with a favorable benefit/risk ratio for the treatment of inflammatory skin disorders. Hydrocortisone buteprate (Hydrocortisone probutate) is available as a 0.1% cream or ointment formulation[1].</t>
  </si>
  <si>
    <t>C28H40O7</t>
  </si>
  <si>
    <t>CCC(OCC([C@@]1([C@@]2([C@@]([C@@]3([H])[C@]([C@@]4(C(CC3)=CC(CC4)=O)C)([H])[C@@H](O)C2)([H])CC1)C)OC(CCC)=O)=O)=O</t>
  </si>
  <si>
    <t>DMSO : 250 mg/mL (511.66 mM; Need ultrasonic)</t>
  </si>
  <si>
    <t>44866</t>
  </si>
  <si>
    <t>https://www.medchemexpress.com/hydrocortisone-buteprate.html</t>
  </si>
  <si>
    <t>HY-13782A</t>
  </si>
  <si>
    <t>Tenofovir (Disoproxil)</t>
  </si>
  <si>
    <t>Bis(POC)-PMPA; GS 4331</t>
  </si>
  <si>
    <t>201341-05-1</t>
  </si>
  <si>
    <t>519.44</t>
  </si>
  <si>
    <t>HBV; HIV; Reverse Transcriptase</t>
  </si>
  <si>
    <t>Tenofovir Disoproxil (Bis(POC)-PMPA) is a nucleotide reverse transcriptase inhibitor to treat HIV and chronic Hepatitis B.</t>
  </si>
  <si>
    <t>C19H30N5O10P</t>
  </si>
  <si>
    <t>O=C(OC(C)C)OCOP(OCOC(OC(C)C)=O)(CO[C@H](C)CN1C=NC2=C(N)N=CN=C12)=O</t>
  </si>
  <si>
    <t>DMSO : ≥ 38 mg/mL (73.16 mM)</t>
  </si>
  <si>
    <t>43113</t>
  </si>
  <si>
    <t>https://www.medchemexpress.com/Tenofovir-Disoproxil.html</t>
  </si>
  <si>
    <t>HY-B1596</t>
  </si>
  <si>
    <t>Ceftizoxime</t>
  </si>
  <si>
    <t>68401-81-0</t>
  </si>
  <si>
    <t>383.40</t>
  </si>
  <si>
    <t>Ceftizoxime is a bacterial inhibitor which acts by interfering with bacterial cell wall synthesis and inhibiting cross-linking of the peptidoglycan.</t>
  </si>
  <si>
    <t>C13H13N5O5S2</t>
  </si>
  <si>
    <t>O=C(C(N12)=CCS[C@]2([H])[C@H](NC(/C(C3=CSC(N)=N3)=N\OC)=O)C1=O)O</t>
  </si>
  <si>
    <t>DMSO : 25 mg/mL (65.21 mM; Need ultrasonic)</t>
  </si>
  <si>
    <t>36013</t>
  </si>
  <si>
    <t>https://www.medchemexpress.com/Ceftizoxime.html</t>
  </si>
  <si>
    <t>HY-N0737A</t>
  </si>
  <si>
    <t>Harmine</t>
  </si>
  <si>
    <t>Telepathine</t>
  </si>
  <si>
    <t>442-51-3</t>
  </si>
  <si>
    <t>212.25</t>
  </si>
  <si>
    <t>5-HT Receptor; DYRK</t>
  </si>
  <si>
    <t>Harmine is a natural dual-specificity tyrosine phosphorylation-regulated kinase (DYRK)  inhibitor with anticancer and anti-inflammatory activities. Harmine has a high affinity of 5-HT2A serotonin receptor, with an Ki of 397 nM[1].</t>
  </si>
  <si>
    <t>C13H12N2O</t>
  </si>
  <si>
    <t>CC1=NC=CC2=C1NC3=C2C=CC(OC)=C3</t>
  </si>
  <si>
    <t>DMSO : 12.5 mg/mL (58.89 mM; Need ultrasonic); H2O : &lt; 0.1 mg/mL (insoluble)</t>
  </si>
  <si>
    <t>39352</t>
  </si>
  <si>
    <t>https://www.medchemexpress.com/Harmine.html</t>
  </si>
  <si>
    <t>GPCR/G Protein; Neuronal Signaling; Protein Tyrosine Kinase/RTK</t>
  </si>
  <si>
    <t>HY-B0634</t>
  </si>
  <si>
    <t>Aceclofenac</t>
  </si>
  <si>
    <t>89796-99-6</t>
  </si>
  <si>
    <t>354.18</t>
  </si>
  <si>
    <t xml:space="preserve">Aceclofenac is a non-steroidal anti-inflammatory drug (NSAID) analog of Diclofenac.
Target: COX
Aceclofenac is a non-steroidal anti-inflammatory drug (NSAID) analog of Diclofenac. It is used for the relief of pain and inflammation in rheumatoid arthritis, osteoarthritis and ankylosing spondylitis. Aceclofenac has higher anti-inflammatory action than conventional NSAIDs. It is a cytokine inhibitor. Aceclofenac works by blocking the action of a substance in the body called cyclo-oxygenase. Cyclo-oxygenase is involved in the production of prostaglandins (chemicals in the body) which cause pain, swelling and inflammation. Aceclofenac is the glycolic acid ester of diclofenac [1].
</t>
  </si>
  <si>
    <t>C16H13Cl2NO4</t>
  </si>
  <si>
    <t>O=C(OCC(O)=O)CC1=CC=CC=C1NC2=C(Cl)C=CC=C2Cl</t>
  </si>
  <si>
    <t>H2O : &lt; 0.1 mg/mL (insoluble); DMSO : 100 mg/mL (282.34 mM; Need ultrasonic)</t>
  </si>
  <si>
    <t>16160</t>
  </si>
  <si>
    <t>https://www.medchemexpress.com/Aceclofenac.html</t>
  </si>
  <si>
    <t>HY-B0483</t>
  </si>
  <si>
    <t>Tioxolone</t>
  </si>
  <si>
    <t>4991-65-5</t>
  </si>
  <si>
    <t>168.17</t>
  </si>
  <si>
    <t xml:space="preserve">Tioxolone, a metalloenzyme carbonic anhydrase I inhibitor, is an anti-acne preparation.
Target: Carbonic Anhydrase 
Tioxolone is a metalloenzyme carbonic anhydrase I inhibitor with a Ki of 91 nM. Tioxolone lacks sulfonamide, sulfamate, or hydroxamate functional groups that are typically found in therapeutic carbonic anhydrase (CA) inhibitors, such as acetazolamide. Tioxolone is proposed to be a prodrug inhibitor that is cleaved via a CA II zinc-hydroxide mechanism known to catalyze the hydrolysis of esters. When tioxolone binds in the active site of CA II, it is cleaved and forms 4-mercaptobenzene-1,3-diol via the intermediate S-(2,4-thiophenyl) hydrogen thiocarbonate. The esterase cleavage product binds to the zinc active site via the thiol group and is therefore the active CA inhibitor, while the intermediate is located at the rim of the active-site cavity. From Wikipedia.
</t>
  </si>
  <si>
    <t>C7H4O3S</t>
  </si>
  <si>
    <t>O=C1OC2=CC(O)=CC=C2S1</t>
  </si>
  <si>
    <t>H2O : 0.67 mg/mL (3.98 mM; Need ultrasonic); DMSO : ≥ 100 mg/mL (594.64 mM)</t>
  </si>
  <si>
    <t>16734</t>
  </si>
  <si>
    <t>https://www.medchemexpress.com/tioxolone.html</t>
  </si>
  <si>
    <t>HY-B0711</t>
  </si>
  <si>
    <t>Carglumic Acid</t>
  </si>
  <si>
    <t>N-Carbamyl-L-glutamic acid</t>
  </si>
  <si>
    <t>1188-38-1</t>
  </si>
  <si>
    <t>190.15</t>
  </si>
  <si>
    <t>Carglumic acid (N-Carbamyl-L-glutamic acid), a functional analogue of N-acetylglutamate (NAG) and a carbamoyl phosphate synthetase 1 (CPS1) activator, is used to treat acute and chronic hyperammonemia associated with NAG synthase (NAGS) deficiency.</t>
  </si>
  <si>
    <t>C6H10N2O5</t>
  </si>
  <si>
    <t>O=C(O)CC[C@@H](C(O)=O)NC(N)=O</t>
  </si>
  <si>
    <t>H2O : 8.33 mg/mL (43.81 mM; Need ultrasonic); DMSO : 100 mg/mL (525.90 mM; Need ultrasonic)</t>
  </si>
  <si>
    <t>27668</t>
  </si>
  <si>
    <t>https://www.medchemexpress.com/Carglumic_Acid.html</t>
  </si>
  <si>
    <t>HY-108256</t>
  </si>
  <si>
    <t>Melitracen (hydrochloride)</t>
  </si>
  <si>
    <t>10563-70-9</t>
  </si>
  <si>
    <t>327.89</t>
  </si>
  <si>
    <t>Melitracen hydrochloride is an orally active biphasic antidepressant and antianxiety agent. Melitracen hydrochloride can inhibit the uptake of Norepinephrine and 5-HT (serotonin) through the presynaptic membrane inducing the increase of monoamine transmitters in synaptic space[1][2].</t>
  </si>
  <si>
    <t>C21H26ClN</t>
  </si>
  <si>
    <t>CN(C)CC/C=C1C2=C(C=CC=C2)C(C)(C)C3=CC=CC=C/13.Cl</t>
  </si>
  <si>
    <t>64121</t>
  </si>
  <si>
    <t>https://www.medchemexpress.com/melitracen-hydrochloride.html</t>
  </si>
  <si>
    <t>HY-B0317B</t>
  </si>
  <si>
    <t>Amlodipine (besylate)</t>
  </si>
  <si>
    <t>Amlodipine benzenesulfonate</t>
  </si>
  <si>
    <t>111470-99-6</t>
  </si>
  <si>
    <t>567.05</t>
  </si>
  <si>
    <t>Benzenesulfonate</t>
  </si>
  <si>
    <t>Amlodipine besylate (Amlodipine benzenesulfonate), an antianginal agent and an orally active dihydropyridine calcium channel blocker, works by blocking the voltage-dependent L-type calcium channels, thereby inhibiting the initial influx of calcium[1][2].</t>
  </si>
  <si>
    <t>C26H31ClN2O8S</t>
  </si>
  <si>
    <t>O=C(C1=C(COCCN)NC(C)=C(C(OC)=O)C1C2=CC=CC=C2Cl)OCC.O=S(C3=CC=CC=C3)(O)=O</t>
  </si>
  <si>
    <t>DMSO : ≥ 45 mg/mL (79.36 mM); H2O : 1 mg/mL (1.76 mM; Need ultrasonic)</t>
  </si>
  <si>
    <t>16986</t>
  </si>
  <si>
    <t>https://www.medchemexpress.com/Amlodipine-besylate.html</t>
  </si>
  <si>
    <t>HY-A0100</t>
  </si>
  <si>
    <t>Thiamine monochloride</t>
  </si>
  <si>
    <t>Vitamin B1</t>
  </si>
  <si>
    <t>59-43-8</t>
  </si>
  <si>
    <t>300.81</t>
  </si>
  <si>
    <t>Thiamine monochloride (Vitamin B1) is an essential vitamin that plays an important role in cellular production of energy from ingested food and enhances normal neuronal actives.</t>
  </si>
  <si>
    <t>C12H17ClN4OS</t>
  </si>
  <si>
    <t>CC1=C(CCO)SC=[N+]1CC2=CN=C(C)N=C2N.[Cl-]</t>
  </si>
  <si>
    <t>DMSO : 1 mg/mL (3.32 mM; Need ultrasonic); H2O : ≥ 100 mg/mL (332.44 mM)</t>
  </si>
  <si>
    <t>26453</t>
  </si>
  <si>
    <t>https://www.medchemexpress.com/Thiamine_monochloride.html</t>
  </si>
  <si>
    <t>HY-B0130A</t>
  </si>
  <si>
    <t>Perindopril (erbumine)</t>
  </si>
  <si>
    <t>Perindopril tert-butylamine salt; S-9490 (erbumine)</t>
  </si>
  <si>
    <t>107133-36-8</t>
  </si>
  <si>
    <t>441.60</t>
  </si>
  <si>
    <t>Erbumine</t>
  </si>
  <si>
    <t>Perindopril erbumine (Perindopril tert-butylamine salt) is a potent ACE inhibitor of which is used to treat high blood pressure, heart failure or stable coronary artery disease.
Target: ACE
Perindopril is a long-acting ACE inhibitor. It is used to treat high blood pressure, heart failure or stable coronary artery disease in form of perindopril arginine (trade names include Coversyl, Coversum) or perindopril erbumine (trade name Aceon). According to the Australian government's Pharmaceutical Benefits Scheme website, based on data provided to the Australian Department of Health and Aging by the manufacturer, perindopril arginine and perindopril erbumine are therapeutically equivalent and may be interchanged without differences in clinical effect. However the dose prescribed to achieve the same effect will differ due to different molecular weights for the two forms.    
Perindopril is one of the most prescribed inhibitors of angiotensin converting enzyme, has a large evidence base, which allows to use it in patients with hypertension, diabetes mellitus type 2, coronary heart disease and chronic heart failure. In this review, the author focused on the evidence of organoprotecting properties of perindopril that lie outside lowering blood pressure.</t>
  </si>
  <si>
    <t>C23H43N3O5</t>
  </si>
  <si>
    <t>O=C([C@H]1N(C([C@@H](N[C@H](C(OCC)=O)CCC)C)=O)[C@@]2([H])CCCC[C@@]2([H])C1)O.CC(C)(C)N</t>
  </si>
  <si>
    <t>DMSO : 10 mg/mL (22.64 mM; Need ultrasonic); H2O : ≥ 50 mg/mL (113.22 mM)</t>
  </si>
  <si>
    <t>20319</t>
  </si>
  <si>
    <t>https://www.medchemexpress.com/Perindopril-erbumine.html</t>
  </si>
  <si>
    <t>HY-B1907</t>
  </si>
  <si>
    <t>Rifamycin (sodium)</t>
  </si>
  <si>
    <t>Rifamycin SV (sodium)</t>
  </si>
  <si>
    <t>14897-39-3</t>
  </si>
  <si>
    <t>719.75</t>
  </si>
  <si>
    <t>Rifamycin sodium (Rifamycin SV monosodium) belongs to the family of ansamycin antibiotics and has been isolated from the fermentation of A. mediterranei or its mutants. Rifamycin sodium displays a broad spectrum of antibiotic activity against Gram-positive and, to a lesser extent, Gram-negative bacteria[1].</t>
  </si>
  <si>
    <t>C37H46NNaO12</t>
  </si>
  <si>
    <t>O=C1C2=C(C([O-])=CC(NC(/C(C)=C\C=C\[C@H](C)[C@H](O)[C@@H](C)[C@@H](O)[C@H]3C)=O)=C4O)C4=C(O)C(C)=C2O[C@@]1(O/C=C/[C@@H]([C@H]([C@@]3([H])OC(C)=O)C)OC)C.[Na+]</t>
  </si>
  <si>
    <t>DMSO : 250 mg/mL (347.34 mM; Need ultrasonic)</t>
  </si>
  <si>
    <t>46698</t>
  </si>
  <si>
    <t>https://www.medchemexpress.com/rifamycin-sodium.html</t>
  </si>
  <si>
    <t>HY-B1626A</t>
  </si>
  <si>
    <t>Demecarium Bromide</t>
  </si>
  <si>
    <t>BC-48</t>
  </si>
  <si>
    <t>56-94-0</t>
  </si>
  <si>
    <t>716.59</t>
  </si>
  <si>
    <t>Demecarium Bromide (BC-48) is a potent cholinesterase inhibitor, with an apparent affinity (Kiapp) of 0.15 μM[1]. Demecarium Bromide (BC-48) is used as a glaucoma agent[2].</t>
  </si>
  <si>
    <t>C32H52Br2N4O4</t>
  </si>
  <si>
    <t>O=C(N(CCCCCCCCCCN(C(OC1=CC([N+](C)(C)C)=CC=C1)=O)C)C)OC2=CC([N+](C)(C)C)=CC=C2.[Br-].[Br-]</t>
  </si>
  <si>
    <t>DMSO : 160 mg/mL (223.28 mM; Need ultrasonic)</t>
  </si>
  <si>
    <t>38582</t>
  </si>
  <si>
    <t>https://www.medchemexpress.com/Demecarium_Bromide.html</t>
  </si>
  <si>
    <t>HY-B0703</t>
  </si>
  <si>
    <t>Eslicarbazepine acetate</t>
  </si>
  <si>
    <t>BIA 2-093</t>
  </si>
  <si>
    <t>236395-14-5</t>
  </si>
  <si>
    <t>296.32</t>
  </si>
  <si>
    <t>Beta-secretase; Sodium Channel</t>
  </si>
  <si>
    <t>Eslicarbazepine acetate (BIA 2-093), an antiepileptic drug, is a dual a dual Inhibitor of β-Secretase and voltage-gated sodium channel.</t>
  </si>
  <si>
    <t>C17H16N2O3</t>
  </si>
  <si>
    <t>O=C(N1C2=CC=CC=C2C[C@H](OC(C)=O)C3=CC=CC=C31)N</t>
  </si>
  <si>
    <t>DMSO : ≥ 100 mg/mL (337.47 mM)</t>
  </si>
  <si>
    <t>42017</t>
  </si>
  <si>
    <t>https://www.medchemexpress.com/eslicarbazepine-acetate.html</t>
  </si>
  <si>
    <t>HY-B2168</t>
  </si>
  <si>
    <t>Mequitazine</t>
  </si>
  <si>
    <t>LM-209</t>
  </si>
  <si>
    <t>29216-28-2</t>
  </si>
  <si>
    <t>322.47</t>
  </si>
  <si>
    <t>Mequitazine is a potent, nonsedative and long-acting histamine H1 antagonist.</t>
  </si>
  <si>
    <t>C20H22N2S</t>
  </si>
  <si>
    <t>C12=CC=CC=C1N(CC3CN4CCC3CC4)C5=C(C=CC=C5)S2</t>
  </si>
  <si>
    <t>DMSO : 16 mg/mL (49.62 mM; Need ultrasonic and warming)</t>
  </si>
  <si>
    <t>41113</t>
  </si>
  <si>
    <t>https://www.medchemexpress.com/Mequitazine.html</t>
  </si>
  <si>
    <t>HY-B1301</t>
  </si>
  <si>
    <t>Triprolidine (hydrochloride monohydrate)</t>
  </si>
  <si>
    <t>6138-79-0</t>
  </si>
  <si>
    <t>Triprolidine hydrochloride monohydrate is an orally active, cell-permeable and first-generation histamine H1 antagonist[1]. Triprolidine hydrochloride monohydrate is an antihistamine and can be used in allergic rhinitis; asthma; and urticaria[2].</t>
  </si>
  <si>
    <t>CC1=CC=C(/C(C2=NC=CC=C2)=C\CN3CCCC3)C=C1.[H]Cl.[H]O[H]</t>
  </si>
  <si>
    <t>64381</t>
  </si>
  <si>
    <t>https://www.medchemexpress.com/triprolidine-hydrochloride-monohydrate.html</t>
  </si>
  <si>
    <t>HY-B0957</t>
  </si>
  <si>
    <t>Erythromycin Ethylsuccinate</t>
  </si>
  <si>
    <t>Erythromycin ethyl succinate; EES</t>
  </si>
  <si>
    <t>1264-62-6</t>
  </si>
  <si>
    <t>862.05</t>
  </si>
  <si>
    <t>Antibiotic; Autophagy; Bacterial; HIV</t>
  </si>
  <si>
    <t>Erythromycin Ethylsuccinate is an antibiotic useful for the treatment of a number of bacterial infections, has an antimicrobial spectrum similar to or slightly wider than that of penicillin. Erythromycin Ethylsuccinate has antiviral activity against HIV-1.</t>
  </si>
  <si>
    <t>C43H75NO16</t>
  </si>
  <si>
    <t>O=C(CCC(OCC)=O)O[C@H]([C@H]1N(C)C)[C@](O[C@H](C)C1)([H])O[C@@H]([C@](O)(C[C@H](C([C@@H]([C@@H](O)[C@@]2(O)C)C)=O)C)C)[C@H]([C@@H]([C@H](C(O[C@@H]2CC)=O)C)O[C@@](O[C@@H](C)[C@@H]3O)([H])C[C@@]3(C)OC)C</t>
  </si>
  <si>
    <t>Ethanol : ≥ 33.33 mg/mL (38.66 mM); DMSO : ≥ 50 mg/mL (58.00 mM)</t>
  </si>
  <si>
    <t>17563</t>
  </si>
  <si>
    <t>https://www.medchemexpress.com/Erythromycin-Ethylsuccinate.html</t>
  </si>
  <si>
    <t>HY-B0538A</t>
  </si>
  <si>
    <t>Pemirolast (potassium)</t>
  </si>
  <si>
    <t>TWT-8152; BMY 26517</t>
  </si>
  <si>
    <t>100299-08-9</t>
  </si>
  <si>
    <t>Pemirolast potassium (TWT-8152) is a histamine H1 antagonist and mast cell stabilizer that acts as an antiallergic agent.
Target: Histamine H1 Receptor
Pemirolast potassium (TWT-8152) is a new oral, nonbronchodilator antiallergy medication that is being evaluated for the therapy of asthma [1]. 
Pemirolast potassium (TWT-8152) inhibits chemical mediator release from tissue mast cells and is also shown to inhibit the release of peptides including substance P, Pemirolast potassium (TWT-8152) reduces kaolin intake by inhibition of substance P release in rats [2]. 
Pemirolast potassium (TWT-8152) potently attenuates paclitaxel hypersensitivity reactions through inhibition of the release of sensory neuropeptides in rats [3]. 
Pemirolast potassium (TWT-8152) potassium is used for the treatment of allergic conjunctivitis and prophylaxis for pulmonary hypersensitivity reactions to drugs such as paclitaxel [4].</t>
  </si>
  <si>
    <t>C10H7KN6O</t>
  </si>
  <si>
    <t>O=C1C(C2=N[N-]N=N2)=CN=C3N1C=CC=C3C.[K+]</t>
  </si>
  <si>
    <t>H2O : ≥ 200 mg/mL (751.03 mM)</t>
  </si>
  <si>
    <t>16037</t>
  </si>
  <si>
    <t>https://www.medchemexpress.com/Pemirolast-potassium.html</t>
  </si>
  <si>
    <t>HY-16488</t>
  </si>
  <si>
    <t>Temoporfin</t>
  </si>
  <si>
    <t>m-THPC; KW2345</t>
  </si>
  <si>
    <t>122341-38-2</t>
  </si>
  <si>
    <t>680.75</t>
  </si>
  <si>
    <t xml:space="preserve">Temoporfin(KW 2345) used in photodynamic therapy for the treatment of squamous cell carcinoma of the head and neck.
Target: Others
Temoporfin used in photodynamic therapy for the treatment of squamous cell carcinoma of the head and neck. Patients can remain photosensitive for several weeks after treatment.
</t>
  </si>
  <si>
    <t>C44H32N4O4</t>
  </si>
  <si>
    <t>OC1=CC=CC(/C2=C3CCC(/C(C4=CC(O)=CC=C4)=C5C=C/C(N/5)=C(C6=CC(O)=CC=C6)/C(C=C/7)=NC7=C(C8=CC(O)=CC=C8)/C9=CC=C2N9)=N\3)=C1</t>
  </si>
  <si>
    <t>DMSO : ≥ 30 mg/mL (44.07 mM); Methanol : 2 mg/mL (2.94 mM; Need ultrasonic)</t>
  </si>
  <si>
    <t>28923</t>
  </si>
  <si>
    <t>https://www.medchemexpress.com/Temoporfin.html</t>
  </si>
  <si>
    <t>HY-B0200B</t>
  </si>
  <si>
    <t>Cephalexin (monohydrate)</t>
  </si>
  <si>
    <t>Cefalexin hydrate; Cephacillin hydrate</t>
  </si>
  <si>
    <t>23325-78-2</t>
  </si>
  <si>
    <t>Cephalexin monohydrate is a potent, orally active and the first-generation?cephalosporin antibiotic. Cephalexin monohydrate kills?gram-positive?and some?gram-negative bacteria?by disrupting the growth of the bacterial cell wall. Cephalexin monohydrate is used for the research of?pneumonia,?strep throat, and bacterial endocarditis, et al[1].&lt;/br&gt;</t>
  </si>
  <si>
    <t>O=C(C(N12)=C(C)CS[C@]2([H])[C@H](NC([C@H](N)C3=CC=CC=C3)=O)C1=O)O.O</t>
  </si>
  <si>
    <t>H2O : 2 mg/mL (5.47 mM; Need ultrasonic); DMSO : 6.67 mg/mL (18.25 mM; Need ultrasonic)</t>
  </si>
  <si>
    <t>28257</t>
  </si>
  <si>
    <t>https://www.medchemexpress.com/cephalexin-monohydrate.html</t>
  </si>
  <si>
    <t>HY-B0071A</t>
  </si>
  <si>
    <t>Granisetron (Hydrochloride)</t>
  </si>
  <si>
    <t>BRL 43694A</t>
  </si>
  <si>
    <t>107007-99-8</t>
  </si>
  <si>
    <t>348.87</t>
  </si>
  <si>
    <t>Granisetron (Hydrochloride) (BRL 43694A) is a serotonin 5-HT3 receptor antagonist used as an antiemetic to treat nausea and vomiting following chemotherapy.</t>
  </si>
  <si>
    <t>C18H25ClN4O</t>
  </si>
  <si>
    <t>CN1N=C(C(N[C@H]2C[C@H](N3C)CCC[C@H]3C2)=O)C4=CC=CC=C41.[H]Cl</t>
  </si>
  <si>
    <t>DMSO : 7.69 mg/mL (22.04 mM; Need ultrasonic); H2O : &lt; 0.1 mg/mL (insoluble)</t>
  </si>
  <si>
    <t>11792</t>
  </si>
  <si>
    <t>https://www.medchemexpress.com/Granisetron-Hydrochloride.html</t>
  </si>
  <si>
    <t>HY-42034</t>
  </si>
  <si>
    <t>Hydroquinine</t>
  </si>
  <si>
    <t>522-66-7</t>
  </si>
  <si>
    <t>Hydroquinine is a cinchona alkaloid, can be used in the preparation of its derivatives such as C9 epihydroquinine, 9-acetoxy-10,11-dihydroquinine and 10,11-dihydroquinine monohydrochloride[1].</t>
  </si>
  <si>
    <t>C20H26N2O2</t>
  </si>
  <si>
    <t>CC[C@@H]1[C@@H]2C[C@H]([N@](C1)CC2)[C@H](O)C3=CC=NC4=CC=C(OC)C=C43</t>
  </si>
  <si>
    <t>61319</t>
  </si>
  <si>
    <t>https://www.medchemexpress.com/hydroquinine.html</t>
  </si>
  <si>
    <t>HY-50903</t>
  </si>
  <si>
    <t>Rivaroxaban</t>
  </si>
  <si>
    <t>BAY 59-7939</t>
  </si>
  <si>
    <t>366789-02-8</t>
  </si>
  <si>
    <t>435.88</t>
  </si>
  <si>
    <t>Rivaroxaban (BAY 59-7939) is a highly potent，selective and direct Factor Xa (FXa) inhibitor, achieving a strong gain in anti-FXa potency (IC50 0.7 nM; Ki 0.4 nM)[1][2].</t>
  </si>
  <si>
    <t>C19H18ClN3O5S</t>
  </si>
  <si>
    <t>O=C(N(C1=CC=C(N2C(COCC2)=O)C=C1)C3)O[C@H]3CNC(C4=CC=C(S4)Cl)=O</t>
  </si>
  <si>
    <t>DMSO : 50 mg/mL (114.71 mM; Need ultrasonic)</t>
  </si>
  <si>
    <t>10671</t>
  </si>
  <si>
    <t>https://www.medchemexpress.com/Rivaroxaban.html</t>
  </si>
  <si>
    <t>HY-B1325</t>
  </si>
  <si>
    <t>Cefuroxime axetil</t>
  </si>
  <si>
    <t>64544-07-6</t>
  </si>
  <si>
    <t>510.47</t>
  </si>
  <si>
    <t>Cefuroxime Axetil, a prodrug of the cephalosporin cefuroxime and an oarl broad spectrum antibiotic, inhibits several gram-positive and gram-negative organisms, including those most frequently associated with various common community-acquired infections[1].</t>
  </si>
  <si>
    <t>C20H22N4O10S</t>
  </si>
  <si>
    <t>O=C(C(N12)=C(COC(N)=O)CS[C@]2([H])[C@H](NC(/C(C3=CC=CO3)=N\OC)=O)C1=O)OC(OC(C)=O)C</t>
  </si>
  <si>
    <t>DMSO : 250 mg/mL (489.74 mM; Need ultrasonic)</t>
  </si>
  <si>
    <t>64271</t>
  </si>
  <si>
    <t>https://www.medchemexpress.com/cefuroxime-axetil.html</t>
  </si>
  <si>
    <t>HY-B0547A</t>
  </si>
  <si>
    <t>Homatropine (Bromide)</t>
  </si>
  <si>
    <t>Homatropine hydrobromide</t>
  </si>
  <si>
    <t>51-56-9</t>
  </si>
  <si>
    <t>356.25</t>
  </si>
  <si>
    <t xml:space="preserve">Homatropine Bromide is muscarinic AChR antagonist that is an anticholinergic medication.
Target: mAChR
Homatropine is an anticholinergic medication that is an antagonist at muscarinic acetylcholine receptors and thus the parasympathetic nervous system. Homatropine (20 μM) alone produces a dose ratio of 259 in atrium from guinea-pigs. Homatropine (20 μM) produces a dose ratio of only 95.0 when combined with hexamethonium in atrium from guinea-pigs [1]. Homatropine has similar affinities for muscarinic receptors in stomach (pA2 = 7.13) and for those in atria mediating force (pA2 = 7.21) and rate (pA2 = 7.07) responses [2]. Homatropine [14C]methylbromide administrated rectal achieves higher and rapid peak plasma concentrations than by the other routes in rats whether HMB-14C is administered in a water-soluble suppository base or in aqueous solution, retained 28% of the 14C has been excreted in the urine while 56% remained in the large intestine after 12 hours. Unlabelled Homatropine methylbromide, given in rectal suppositories to anaesthetized rats, causes prompt blockade of the effects of vagal stimulation on pulse rate and of intravenous acetylcholine on blood pressure [3].
</t>
  </si>
  <si>
    <t>C16H22BrNO3</t>
  </si>
  <si>
    <t>O=C(C(C1=CC=CC=C1)O)O[C@H]2C[C@@H](CC3)N(C)[C@@H]3C2.Br</t>
  </si>
  <si>
    <t>DMSO : 21.5 mg/mL (60.35 mM; Need ultrasonic and warming)</t>
  </si>
  <si>
    <t>16753</t>
  </si>
  <si>
    <t>https://www.medchemexpress.com/homatropine-bromide.html</t>
  </si>
  <si>
    <t>HY-B2082</t>
  </si>
  <si>
    <t>Fursultiamine</t>
  </si>
  <si>
    <t>804-30-8</t>
  </si>
  <si>
    <t>398.54</t>
  </si>
  <si>
    <t>Fursultiamine is a vitamin B1 derivative, has anti-nociceptive and antineoplastic activity. Fursultiamine can be used for vitamin B1?deficiency, osteoarthritis (OA) and cancer research[1][2].</t>
  </si>
  <si>
    <t>C17H26N4O3S2</t>
  </si>
  <si>
    <t>O=CN(CC1=CN=C(C)N=C1N)/C(C)=C(SSCC2OCCC2)\CCO</t>
  </si>
  <si>
    <t>DMSO : 106.7 mg/mL (267.73 mM; Need ultrasonic and warming)</t>
  </si>
  <si>
    <t>34893</t>
  </si>
  <si>
    <t>https://www.medchemexpress.com/Fursultiamine.html</t>
  </si>
  <si>
    <t>HY-B0477</t>
  </si>
  <si>
    <t>Quinapril (hydrochloride)</t>
  </si>
  <si>
    <t>CI-906</t>
  </si>
  <si>
    <t>82586-55-8</t>
  </si>
  <si>
    <t>474.98</t>
  </si>
  <si>
    <t>Quinapril (hydrochloride) (CI-906) is a prodrug that belongs to the angiotensin-converting enzyme (ACE) inhibitor class of medications.</t>
  </si>
  <si>
    <t>C25H31ClN2O5</t>
  </si>
  <si>
    <t>O=C([C@H]1N(C([C@@H](N[C@H](C(OCC)=O)CCC2=CC=CC=C2)C)=O)CC3=C(C=CC=C3)C1)O.Cl</t>
  </si>
  <si>
    <t>DMSO : ≥ 100 mg/mL (210.54 mM); H2O : ≥ 50 mg/mL (105.27 mM)</t>
  </si>
  <si>
    <t>17171</t>
  </si>
  <si>
    <t>https://www.medchemexpress.com/quinapril-hydrochloride.html</t>
  </si>
  <si>
    <t>HY-B0544</t>
  </si>
  <si>
    <t>Sodium Picosulfate</t>
  </si>
  <si>
    <t>Sodium Picosulphate</t>
  </si>
  <si>
    <t>10040-45-6</t>
  </si>
  <si>
    <t>481.41</t>
  </si>
  <si>
    <t>Sodium Picosulfate inhibits absorption of water and electrolytes, and increases their secretion.
Target: Others
Sodium Picosulfate displays cytotoxic effects on cultured liver cells. 800 and 1600 mg/mL induces dose-dependently vacuolic and fatty change as well as necrosis combined with a lowered mitotic activity and a slight increase in LDH values of the rapidly growing cultured liver cells of rabbit. Comparable but less severe effects are observed in 4-day old liver cell cultures of rat, while liver cells cultured for 6 to 11 days tolerate 1600 mg/mL Sodium Picosulfate. In human liver cultures the number of cells is slightly lowered at 800 and 1600 mg/mL and the number of nuclei in division is decreased dependent on dose [1]. Sodium Picosulphate has no major influence on ileal and colonic epithelial cell proliferation. In a 12 weeks study, 10 mg/kg Sodium Picosulphate continuously treatment does not influence the labeling index of Brdu (LI) in the ileum and induces no statistically significant increase of the LI when the treated groups are compared with the control group. The proliferative pattern along the crypts remains unchanged with sodium picosulphate treatment throughout the study [2]. Sodium Picosulphate does not induce chronic changes in colonic motility in rats under long-term treatment. 10mg/kg/day Sodium Picosulphate pretreated for 23 weeks does not induce any significant change in the duration of long spike bursts (LSB) which are associated with phasic contractions, or in LSB frequency in the fasted state or after a 3-gram meal [3].</t>
  </si>
  <si>
    <t>C18H13NNa2O8S2</t>
  </si>
  <si>
    <t>O=S(OC1=CC=C(C=C1)C(C2=CC=CC=N2)C3=CC=C(OS(=O)(O[Na])=O)C=C3)(O[Na])=O</t>
  </si>
  <si>
    <t>DMSO : 100 mg/mL (207.72 mM; Need ultrasonic); H2O : ≥ 100 mg/mL (207.72 mM)</t>
  </si>
  <si>
    <t>15727</t>
  </si>
  <si>
    <t>https://www.medchemexpress.com/Sodium-Picosulfate.html</t>
  </si>
  <si>
    <t>HY-A0096</t>
  </si>
  <si>
    <t>Iloprost</t>
  </si>
  <si>
    <t>Ciloprost; ZK 36374</t>
  </si>
  <si>
    <t>78919-13-8</t>
  </si>
  <si>
    <t>360.49</t>
  </si>
  <si>
    <t>Iloprost (ZK 36374) is a synthetic analogue of prostacyclin PGI2.
Target: 
Iloprost is a stable prostacyclin analog commonly employed in the treatment of peripheral vascular disease and also indicated in the treatment of patients affected by systemic sclerosis (SSc) in the presence of severe Raynaud's phenomenon (RP). [1] Iloprost dilates systemic and pulmonary arterial vascularbeds. Iloprost also affects platelet aggregation but the relevance of this effect to the treatment of pulmonary hypertension is unknown. The two diastereoisomers of iloprost differ in their potency in dilating blood vessels, with the 4S isomer substantially more potent than the 4R isomer.[2] Iloprost is  a stable carbacyclin derivative of prostacyclin, was studied during electrically-induced coronary artery thrombosis in the open chest anesthetized pig. Infusion of ZK 36374 (100 ng/kg/min, n = 6) had no effect on heart rate and cardiac output, but caused a 20% reduction in mean arterial blood pressure by peripheral vasodilation. In animals receiving solvent or no drug prior to thrombosis induction, the time to occlusive coronary artery thrombosis (TOT) was 30 +/- 2 minutes (mean +/- SEM, n = 17). Pretreatment with an i.v. infusion of ZK 36374 (100 ng/kg/min) prolonged TOT by 50% to 47 +/- 7 minutes (p less than 0.005, n = 6). This prolongation of TOT was not due to the lower blood pressure in the ZK 36374 group, as dihydralazine in a dose that lowered arterial blood pressure to the same extent had no effect on TOT (32 +/- 4 minutes, n = 4). The results indicate that ZK 36374 may be useful in delaying (or preventing) occlusive coronary artery thrombi. [3]</t>
  </si>
  <si>
    <t>C22H32O4</t>
  </si>
  <si>
    <t>O=C(O)CCC/C=C1C[C@@]2([H])C[C@@H](O)[C@H](/C=C/[C@@H](O)C(C)CC#CC)[C@@]2([H])C\1</t>
  </si>
  <si>
    <t>DMSO : ≥ 100 mg/mL (277.40 mM)</t>
  </si>
  <si>
    <t>20557</t>
  </si>
  <si>
    <t>https://www.medchemexpress.com/Iloprost.html</t>
  </si>
  <si>
    <t>HY-17561</t>
  </si>
  <si>
    <t>G-418 (disulfate)</t>
  </si>
  <si>
    <t>Geneticin sulfate; Antibiotic G-418 sulfate</t>
  </si>
  <si>
    <t>108321-42-2</t>
  </si>
  <si>
    <t>692.71</t>
  </si>
  <si>
    <t>G-418 (disulfate) is an aminoglycoside antibiotic similar in structure to gentamicin B1, which blocks polypeptide synthesis by inhibiting the elongation step in both prokaryotic and eukaryotic cells.</t>
  </si>
  <si>
    <t>C20H44N4O18S2</t>
  </si>
  <si>
    <t>O=S(O)(O)=O.O[C@@H]([C@@H]1O[C@@]([C@@H]([C@@H](O)[C@@H]2O)N)([H])O[C@]2([H])[C@H](O)C)[C@H]([C@@H](C[C@@H]1N)N)O[C@](OC[C@](C)(O)[C@@H]3NC)([H])[C@@H]3O.O=S(O)(O)=O</t>
  </si>
  <si>
    <t>H2O : 250 mg/mL (360.90 mM; Need ultrasonic)</t>
  </si>
  <si>
    <t>48459</t>
  </si>
  <si>
    <t>https://www.medchemexpress.com/G-418-disulfate.html</t>
  </si>
  <si>
    <t>HY-12380</t>
  </si>
  <si>
    <t>Atipamezole (hydrochloride)</t>
  </si>
  <si>
    <t>MPV-1248 hydrochloride</t>
  </si>
  <si>
    <t>104075-48-1</t>
  </si>
  <si>
    <t>248.75</t>
  </si>
  <si>
    <t>Atipamezole hydrochloride is a synthetic α2-adrenoceptor antagonist with a Ki of 1.6 nM.</t>
  </si>
  <si>
    <t>C14H17ClN2</t>
  </si>
  <si>
    <t>CCC1(C2=CN=CN2)CC3=C(C=CC=C3)C1.[H]Cl</t>
  </si>
  <si>
    <t>DMSO : ≥ 47 mg/mL (188.94 mM); H2O : 75 mg/mL (301.51 mM; Need ultrasonic and warming)</t>
  </si>
  <si>
    <t>34070</t>
  </si>
  <si>
    <t>https://www.medchemexpress.com/Atipamezole-hydrochloride.html</t>
  </si>
  <si>
    <t>HY-B0559</t>
  </si>
  <si>
    <t>Nabumetone</t>
  </si>
  <si>
    <t>BRL14777</t>
  </si>
  <si>
    <t>42924-53-8</t>
  </si>
  <si>
    <t>228.29</t>
  </si>
  <si>
    <t>Nabumetone is an orally active non-acidic anti-inflammatory agent, acts as a potent and selective COX-2 inhibitor, and is the prodrug of the active metabolite 6MNA.</t>
  </si>
  <si>
    <t>C15H16O2</t>
  </si>
  <si>
    <t>CC(CCC1=CC=C2C=C(OC)C=CC2=C1)=O</t>
  </si>
  <si>
    <t>DMSO : ≥ 100 mg/mL (438.04 mM); H2O : &lt; 0.1 mg/mL (insoluble)</t>
  </si>
  <si>
    <t>39654</t>
  </si>
  <si>
    <t>https://www.medchemexpress.com/Nabumetone.html</t>
  </si>
  <si>
    <t>HY-123210</t>
  </si>
  <si>
    <t>Lodenafil</t>
  </si>
  <si>
    <t>Hydroxyhomosildenafil</t>
  </si>
  <si>
    <t>139755-85-4</t>
  </si>
  <si>
    <t>504.60</t>
  </si>
  <si>
    <t>Lodenafil is a potent phosphodiesterase type 5 (PDE5) inhibitor for the treatment of erectile dysfunction (ED)[1].</t>
  </si>
  <si>
    <t>C23H32N6O5S</t>
  </si>
  <si>
    <t>O=C1C2=C(NC(C3=CC(S(=O)(N4CCN(CC4)CCO)=O)=CC=C3OCC)=N1)C(CCC)=NN2C</t>
  </si>
  <si>
    <t>DMSO : ≥ 250 mg/mL (495.44 mM)</t>
  </si>
  <si>
    <t>43860</t>
  </si>
  <si>
    <t>https://www.medchemexpress.com/lodenafil.html</t>
  </si>
  <si>
    <t>HY-B0561</t>
  </si>
  <si>
    <t>Spironolactone</t>
  </si>
  <si>
    <t>SC9420</t>
  </si>
  <si>
    <t>52-01-7</t>
  </si>
  <si>
    <t>416.57</t>
  </si>
  <si>
    <t>Androgen Receptor; Autophagy; Mineralocorticoid Receptor</t>
  </si>
  <si>
    <t>Spironolactone (SC9420) is an orally active aldosterone mineralocorticoid receptor antagonist with an IC50 of 24 nM. Spironolactone is also a potent antagonist of androgen receptor with an IC50 of 77 nM. Spironolactone promotes autophagy in podocytes[1][2][3].</t>
  </si>
  <si>
    <t>C24H32O4S</t>
  </si>
  <si>
    <t>C[C@@]12[C@](OC3=O)(CC3)CC[C@@]1([H])[C@@]([C@@H](CC4=CC5=O)SC(C)=O)([H])[C@]([C@]4(CC5)C)([H])CC2</t>
  </si>
  <si>
    <t>H2O : 0.1 mg/mL (0.24 mM; Need ultrasonic); DMSO : ≥ 50 mg/mL (120.03 mM)</t>
  </si>
  <si>
    <t>13244</t>
  </si>
  <si>
    <t>https://www.medchemexpress.com/spironolactone.html</t>
  </si>
  <si>
    <t>Autophagy; Metabolic Enzyme/Protease; Others</t>
  </si>
  <si>
    <t>HY-B0548A</t>
  </si>
  <si>
    <t>Hydroxyzine (dihydrochloride)</t>
  </si>
  <si>
    <t>2192-20-3</t>
  </si>
  <si>
    <t>447.83</t>
  </si>
  <si>
    <t>Hydroxyzine dihydrochloride is a histamine H1-receptor antagonist.
Target: Histamine H1-Receptor
Hydroxyzine dihydrochloride inhibits carbachol (10 μM)-induced serotonin release by 34% at 10 μM, by 25% 1 μM and by 17% 0.1 μM in pretreated bladder slices for 60 min [1]. 
Hydroxyzine dihydrochloride (0.1 mM) treatment inhibits the progression and severity of EAE by 50% and the extent of mast cell degranulation by 70% in Lewis rats with allergic encephalomyelitis (EAE) [2]. 
Hydroxyzine dihydrochloride (500  M) significantly increases transport of etoposide to the serosal site in the jejunal everted sacs. 
Hydroxyzine dihydrochloride significantly reduces the efflux and approximately 2.4  g/mL of etoposide in the jejunum and ileum. Hydroxyzine (0.2 μg/mL) significantly enhances the efflux of RH123 to the lumen [3].
Hydroxyzine dihydrochloride (500 μM) significantly decreases the steady-state etoposide concentration 2-fold, where the steady-state concentration reached about 0.055 μM/mL in Sprague-Dawley rats [3]. 
Hydroxyzine dihydrochloride (12.5 mg/kg, 25 mg/kg and 50 mg/kg i.p.) shows little direct analgesic activity but markedly potentiates only the effect of morphine on the vocalization after-discharge which represents the affective component of pain in rats.
Hydroxyzine dihydrochloride (50 mg/kg i.p.) potentiates morphine on the tail-flick test, while Hydroxyzine (12.5 mg/kg i.p.) decreases morphine antinociception in rats [4].</t>
  </si>
  <si>
    <t>C21H29Cl3N2O2</t>
  </si>
  <si>
    <t>ClC1=CC=C(C=C1)C(C2=CC=CC=C2)N3CCN(CCOCCO)CC3.Cl.Cl</t>
  </si>
  <si>
    <t>H2O : ≥ 150 mg/mL (334.95 mM)</t>
  </si>
  <si>
    <t>32716</t>
  </si>
  <si>
    <t>https://www.medchemexpress.com/Hydroxyzine-dihydrochloride.html</t>
  </si>
  <si>
    <t>HY-B1139</t>
  </si>
  <si>
    <t>Tolperisone (hydrochloride)</t>
  </si>
  <si>
    <t>3644-61-9</t>
  </si>
  <si>
    <t>281.82</t>
  </si>
  <si>
    <t>Tolperisone hydrochloride is a centrally acting muscle relaxant, is indicated for use in the treatment of pathologically increased tone of the cross-striated muscle caused by neurological diseases (damage of the pyramidal tract, multiple sclerosis, myelopathy, encephalomyelitis) and of spastic paralysis and other encephalopathies manifested with muscular dystonia.</t>
  </si>
  <si>
    <t>C16H24ClNO</t>
  </si>
  <si>
    <t>O=C(C1=CC=C(C)C=C1)C(C)CN2CCCCC2.[H]Cl</t>
  </si>
  <si>
    <t>DMSO : ≥ 36 mg/mL (127.74 mM)</t>
  </si>
  <si>
    <t>17621</t>
  </si>
  <si>
    <t>https://www.medchemexpress.com/Tolperisone-hydrochloride.html</t>
  </si>
  <si>
    <t>HY-B1305</t>
  </si>
  <si>
    <t>Chloropyramine hydrochloride</t>
  </si>
  <si>
    <t>6170-42-9</t>
  </si>
  <si>
    <t>326.26</t>
  </si>
  <si>
    <t>FAK; Histamine Receptor; VEGFR</t>
  </si>
  <si>
    <t>Chloropyramine hydrochloride is a histamine receptor H1 antagonist which can also inhibit the biochemical function of  VEGFR-3 and FAK.</t>
  </si>
  <si>
    <t>C16H21Cl2N3</t>
  </si>
  <si>
    <t>CN(C)CCN(CC1=CC=C(Cl)C=C1)C2=NC=CC=C2.[H]Cl</t>
  </si>
  <si>
    <t>DMSO : 30 mg/mL (91.95 mM; Need ultrasonic and warming)</t>
  </si>
  <si>
    <t>64158</t>
  </si>
  <si>
    <t>https://www.medchemexpress.com/Chloropyramine_hydrochloride.html</t>
  </si>
  <si>
    <t>GPCR/G Protein; Immunology/Inflammation; Neuronal Signaling; Protein Tyrosine Kinase/RTK</t>
  </si>
  <si>
    <t>HY-B1124</t>
  </si>
  <si>
    <t>Fipexide</t>
  </si>
  <si>
    <t>34161-24-5</t>
  </si>
  <si>
    <t>388.84</t>
  </si>
  <si>
    <t>Adenylate Cyclase; Dopamine Transporter</t>
  </si>
  <si>
    <t>Fipexide, a parachloro-phenossiacetic acid derivative, is a nootropic drug. Fipexide reduces striatal adenylate cyclase activity. Fipexide has positive effect on cognitive performance by dopaminergic neurotransmission. Fipexide is used for senile dementia research[1].</t>
  </si>
  <si>
    <t>C20H21ClN2O4</t>
  </si>
  <si>
    <t>ClC1=CC=C(OCC(N2CCN(CC3=CC=C(OCO4)C4=C3)CC2)=O)C=C1</t>
  </si>
  <si>
    <t>DMSO : 50 mg/mL (128.59 mM; Need ultrasonic); H2O : &lt; 0.1 mg/mL (insoluble)</t>
  </si>
  <si>
    <t>22771</t>
  </si>
  <si>
    <t>https://www.medchemexpress.com/Fipexide.html</t>
  </si>
  <si>
    <t>HY-B0750</t>
  </si>
  <si>
    <t>Dolasetron</t>
  </si>
  <si>
    <t>MDL-73147</t>
  </si>
  <si>
    <t>115956-12-2</t>
  </si>
  <si>
    <t>324.37</t>
  </si>
  <si>
    <t>Dolasetron(MDL-73147) is a serotonin 5-HT3 receptor antagonist used to treat nausea and vomiting following chemotherapy.</t>
  </si>
  <si>
    <t>C19H20N2O3</t>
  </si>
  <si>
    <t>O=C(C1=CNC2=C1C=CC=C2)O[C@@H]3C[C@@](CC4C5)([H])[N@](CC4=O)[C@@]5([H])C3</t>
  </si>
  <si>
    <t>DMSO : ≥ 300 mg/mL (924.87 mM)</t>
  </si>
  <si>
    <t>25495</t>
  </si>
  <si>
    <t>https://www.medchemexpress.com/Dolasetron.html</t>
  </si>
  <si>
    <t>HY-15297</t>
  </si>
  <si>
    <t>Vesnarinone</t>
  </si>
  <si>
    <t>OPC-8212</t>
  </si>
  <si>
    <t>81840-15-5</t>
  </si>
  <si>
    <t>395.45</t>
  </si>
  <si>
    <t>HIV; Phosphodiesterase (PDE)</t>
  </si>
  <si>
    <t>Vesnarinone is a quinolinone derivative, and its pharmacodynamic effects include inhibition of phosphodiesterase III (PDE3) activity, increases in calcium flux and decreases in potassium flux.
IC50 value: 1.1 μM (for HERG current)
Target: PDE3
in vitro: HERG current is inhibited by Vesnarinone with an IC50 of 1.1 μM, whereas KvLQT1/minK current is not significantly depressed by Vesnarinone even at 30 μM. The IC50 value for Vesnarinone inhibition of HERG channels is 1 μM. The IC50 for Vesnarinone inhibition of PDE is reported to be 300 μM. [1] Vesnarinone is a novel cytokine inhibitor, for the treatment of lung fibrosis using a murine model of bleomycin (BLM)-induced pulmonary fibrosis. Vesnarinone inhibits BLM-induced pulmonary fibrosis, at least in part, by the inhibition of acute lung injuries in the early phase. [2] Vesnarinone is a new and novel inotropic drug that has unique and complex mechanisms of action. Vesnarinone inhibits phosphodiesterase, thereby leading to increased intracellular calcium, and also affects numerous myocardial ion channels, resulting in the prolongation of the opening time of sodium channels and the decrease in the delayed outward and inward rectifying potassium current. Vesnarinone has also demonstrated significant effects on cytokine production, which may account for some of its observed clinical benefits.[3] Vesnarinone plays an important role in the regulation of cytokines and suggest that the reduction of cytokine release may contribute to the beneficial effects of the drug in the treatment of heart failure. Vesnarinone inhibits the production of TFN-a and IFN-y by LPS stimulated whole blood from patients with heart failure and from healthy volunteers. [4]
in vivo: Vesnarinone reduces the circulating levels of TNF-α. Cumulative evidence showed that a variety of cytokine are involved in the pathogenesis of pulmonary fibrosis. [2]</t>
  </si>
  <si>
    <t>C22H25N3O4</t>
  </si>
  <si>
    <t>O=C1NC2=C(C=C(N3CCN(C(C4=CC=C(OC)C(OC)=C4)=O)CC3)C=C2)CC1</t>
  </si>
  <si>
    <t>DMSO : 16.67 mg/mL (42.15 mM; Need ultrasonic)</t>
  </si>
  <si>
    <t>19423</t>
  </si>
  <si>
    <t>https://www.medchemexpress.com/Vesnarinone.html</t>
  </si>
  <si>
    <t>HY-W018197</t>
  </si>
  <si>
    <t>2-Phenylacetamide</t>
  </si>
  <si>
    <t>103-81-1</t>
  </si>
  <si>
    <t>135.16</t>
  </si>
  <si>
    <t>2-Phenylacetamide is an endogenous metabolite.</t>
  </si>
  <si>
    <t>C8H9NO</t>
  </si>
  <si>
    <t>O=C(N)CC1=CC=CC=C1</t>
  </si>
  <si>
    <t>59974</t>
  </si>
  <si>
    <t>https://www.medchemexpress.com/2-phenylacetamide.html</t>
  </si>
  <si>
    <t>HY-B0584</t>
  </si>
  <si>
    <t>Travoprost</t>
  </si>
  <si>
    <t>Fluprostenol isopropyl ester; AL6221; Flu-Ipr</t>
  </si>
  <si>
    <t>157283-68-6</t>
  </si>
  <si>
    <t>500.55</t>
  </si>
  <si>
    <t>Travoprost (Fluprostenol isopropyl ester), an isopropyl ester prodrug, is a high affinity, selective FP prostaglandin full receptor agonist. Travoprost has the ocular hypotensive efficacy and has the potential for glaucoma and ocular hypertension[1].</t>
  </si>
  <si>
    <t>C26H35F3O6</t>
  </si>
  <si>
    <t>O=C(OC(C)C)CCC/C=C\C[C@@H]1[C@@H](/C=C/[C@@H](O)COC2=CC=CC(C(F)(F)F)=C2)[C@H](O)C[C@@H]1O</t>
  </si>
  <si>
    <t>Ethanol : 60 mg/mL (119.87 mM; Need ultrasonic); DMSO : ≥ 41.67 mg/mL (83.25 mM)</t>
  </si>
  <si>
    <t>42692</t>
  </si>
  <si>
    <t>https://www.medchemexpress.com/travoprost.html</t>
  </si>
  <si>
    <t>HY-B1466</t>
  </si>
  <si>
    <t>Mezlocillin (sodium)</t>
  </si>
  <si>
    <t>42057-22-7</t>
  </si>
  <si>
    <t>561.56</t>
  </si>
  <si>
    <t>Mezlocillin sodium is a broad-spectrum penicillin antibiotic. It is active against both Gram-negative and some Gram-positive bacteria.
Target: Antibacterial
Mezlocillin sodium is penicillin antibiotic, prescribed for certain types of bacterial infections.</t>
  </si>
  <si>
    <t>C21H24N5NaO8S2</t>
  </si>
  <si>
    <t>O=C([C@@H](C(C)(C)S[C@]1([H])[C@@H]2NC([C@H](NC(N3CCN(S(=O)(C)=O)C3=O)=O)C4=CC=CC=C4)=O)N1C2=O)O[Na]</t>
  </si>
  <si>
    <t>DMSO : ≥ 31 mg/mL (55.20 mM)</t>
  </si>
  <si>
    <t>32916</t>
  </si>
  <si>
    <t>https://www.medchemexpress.com/Mezlocillin-sodium.html</t>
  </si>
  <si>
    <t>HY-B1121</t>
  </si>
  <si>
    <t>Flunisolide</t>
  </si>
  <si>
    <t>3385-03-3</t>
  </si>
  <si>
    <t>Flunisolide is a corticosteroid often used to treat allergic rhinitis.The principal mechanism of action of Flunisolide is to activate glucocorticoid receptors, meaning it has an anti-inflammatory action.</t>
  </si>
  <si>
    <t>C[C@@]12[C@@]3(C(CO)=O)[C@@](OC(C)(O3)C)([H])C[C@@]1([H])[C@]4([H])C[C@H](F)C5=CC(C=C[C@]5(C)[C@@]4([H])[C@@H](O)C2)=O</t>
  </si>
  <si>
    <t>DMSO : 250 mg/mL (575.37 mM; Need ultrasonic)</t>
  </si>
  <si>
    <t>57513</t>
  </si>
  <si>
    <t>https://www.medchemexpress.com/Flunisolide.html</t>
  </si>
  <si>
    <t>HY-B2137</t>
  </si>
  <si>
    <t>S-(+)-Ketoprofen</t>
  </si>
  <si>
    <t>(S)-Ketoprofen; Dexketoprofen</t>
  </si>
  <si>
    <t>22161-81-5</t>
  </si>
  <si>
    <t>S-(+)-Ketoprofen is a potent inhibitor of both COX-1 and COX-2 with IC50s of 1.9 and 27 nM, respectively.</t>
  </si>
  <si>
    <t>C16H14O3</t>
  </si>
  <si>
    <t>O=C(C1=CC=CC([C@@H](C(O)=O)C)=C1)C2=CC=CC=C2</t>
  </si>
  <si>
    <t>DMSO : ≥ 125 mg/mL (491.58 mM)</t>
  </si>
  <si>
    <t>27569</t>
  </si>
  <si>
    <t>https://www.medchemexpress.com/S-__addition__-Ketoprofen.html</t>
  </si>
  <si>
    <t>HY-B1153</t>
  </si>
  <si>
    <t>Glafenine</t>
  </si>
  <si>
    <t>Glafenin</t>
  </si>
  <si>
    <t>3820-67-5</t>
  </si>
  <si>
    <t>372.80</t>
  </si>
  <si>
    <t>Glafenine is a non-steroidal anti-inflammatory drug (NSAID), is a non-narcotic analgesic agent, widely used for the treatment of pains of various origins.</t>
  </si>
  <si>
    <t>C19H17ClN2O4</t>
  </si>
  <si>
    <t>O=C(OCC(O)CO)C1=CC=CC=C1NC2=CC=NC3=CC(Cl)=CC=C23</t>
  </si>
  <si>
    <t>DMSO : 100 mg/mL (268.24 mM; Need ultrasonic)</t>
  </si>
  <si>
    <t>64334</t>
  </si>
  <si>
    <t>https://www.medchemexpress.com/Glafenine.html</t>
  </si>
  <si>
    <t>HY-B0970</t>
  </si>
  <si>
    <t>Diphenylpyraline (hydrochloride)</t>
  </si>
  <si>
    <t>4-Diphenylmethoxy-1-methylpiperidine hydrochloride</t>
  </si>
  <si>
    <t>132-18-3</t>
  </si>
  <si>
    <t>317.85</t>
  </si>
  <si>
    <t>Diphenylpyraline hydrochloride (4-Diphenylmethoxy-1-methylpiperidine hydrochloride) is a first-generation antihistamine with anticholinergic effects, acts as a dopamine reuptake inhibitor, shows to be useful in the treatment of Parkinsonism.</t>
  </si>
  <si>
    <t>C19H24ClNO</t>
  </si>
  <si>
    <t>CN1CCC(OC(C2=CC=CC=C2)C3=CC=CC=C3)CC1.[H]Cl</t>
  </si>
  <si>
    <t>H2O : 100 mg/mL (314.61 mM; Need ultrasonic); DMSO : ≥ 100 mg/mL (314.61 mM)</t>
  </si>
  <si>
    <t>29826</t>
  </si>
  <si>
    <t>https://www.medchemexpress.com/Diphenylpyraline-hydrochloride.html</t>
  </si>
  <si>
    <t>HY-B1132</t>
  </si>
  <si>
    <t>Clidinium (bromide)</t>
  </si>
  <si>
    <t>Ro 2-3773</t>
  </si>
  <si>
    <t>3485-62-9</t>
  </si>
  <si>
    <t>432.35</t>
  </si>
  <si>
    <t>Clidinium bromide is a quaternary amine antimuscarinic agent. Clidinium bromide may help symptoms of cramping and abdominal/stomach pain by decreasing stomach acid, and slowing the intestines in vivo[1].</t>
  </si>
  <si>
    <t>C22H26BrNO3</t>
  </si>
  <si>
    <t>C[N+]1(CC2)CC(OC(C(C3=CC=CC=C3)(O)C4=CC=CC=C4)=O)C2CC1.[Br-]</t>
  </si>
  <si>
    <t>DMSO : 125 mg/mL (289.12 mM; Need ultrasonic)</t>
  </si>
  <si>
    <t>46135</t>
  </si>
  <si>
    <t>https://www.medchemexpress.com/Clidinium-bromide.html</t>
  </si>
  <si>
    <t>11982</t>
  </si>
  <si>
    <t>HY-13528</t>
  </si>
  <si>
    <t>Clinofibrate</t>
  </si>
  <si>
    <t>S-8527</t>
  </si>
  <si>
    <t>30299-08-2</t>
  </si>
  <si>
    <t>468.58</t>
  </si>
  <si>
    <t>Autophagy; HMG-CoA Reductase (HMGCR)</t>
  </si>
  <si>
    <t>Clinofibrate (S-8527) is a hypelipidemic agent and a HMG-CoA reductase inhibitor.</t>
  </si>
  <si>
    <t>C28H36O6</t>
  </si>
  <si>
    <t>CCC(OC1=CC=C(C2(C3=CC=C(OC(CC)(C)C(O)=O)C=C3)CCCCC2)C=C1)(C)C(O)=O</t>
  </si>
  <si>
    <t>DMSO : ≥ 30 mg/mL (64.02 mM)</t>
  </si>
  <si>
    <t>24539</t>
  </si>
  <si>
    <t>https://www.medchemexpress.com/Clinofibrate.html</t>
  </si>
  <si>
    <t>HY-17589A</t>
  </si>
  <si>
    <t>Chloroquine</t>
  </si>
  <si>
    <t>54-05-7</t>
  </si>
  <si>
    <t>319.87</t>
  </si>
  <si>
    <t>Antibiotic; Autophagy; HIV; Parasite; SARS-CoV; Toll-like Receptor (TLR)</t>
  </si>
  <si>
    <t>Chloroquine is an antimalarial and anti-inflammatory agent widely used to treat malaria and rheumatoid arthritis. Chloroquine is an autophagy and toll-like receptors (TLRs) inhibitor. Chloroquine is highly effective in the control of SARS-CoV-2 (COVID-19) infection in vitro (EC50=1.13 μM)[1][2][3][4].</t>
  </si>
  <si>
    <t>C18H26ClN3</t>
  </si>
  <si>
    <t>CC(NC1=CC=NC2=CC(Cl)=CC=C12)CCCN(CC)CC</t>
  </si>
  <si>
    <t>DMSO : ≥ 100 mg/mL (312.63 mM); H2O : &lt; 0.1 mg/mL (insoluble); Ethanol : 100 mg/mL (312.63 mM; Need ultrasonic)</t>
  </si>
  <si>
    <t>79181</t>
  </si>
  <si>
    <t>https://www.medchemexpress.com/chloroquine.html</t>
  </si>
  <si>
    <t>HY-B0627</t>
  </si>
  <si>
    <t>Metformin</t>
  </si>
  <si>
    <t>1,1-Dimethylbiguanide</t>
  </si>
  <si>
    <t>657-24-9</t>
  </si>
  <si>
    <t>129.16</t>
  </si>
  <si>
    <t>AMPK; Autophagy; Mitophagy</t>
  </si>
  <si>
    <t>Metformin (1,1-Dimethylbiguanide) inhibits the mitochondrial respiratory chain in the liver, leading to activation of AMPK, enhancing insulin sensitivity for type 2 diabetes research. Metformin can cross the blood-brain barrier and triggers autophagy[1].</t>
  </si>
  <si>
    <t>C4H11N5</t>
  </si>
  <si>
    <t>NC(NC(N(C)C)=N)=N</t>
  </si>
  <si>
    <t>H2O : 50 mg/mL (387.12 mM; Need ultrasonic); DMSO : 100 mg/mL (774.23 mM; Need ultrasonic)</t>
  </si>
  <si>
    <t>68459</t>
  </si>
  <si>
    <t>https://www.medchemexpress.com/metformin.html</t>
  </si>
  <si>
    <t>Autophagy; Epigenetics; PI3K/Akt/mTOR</t>
  </si>
  <si>
    <t>HY-B0914A</t>
  </si>
  <si>
    <t>10-Undecenoic acid (zinc salt)</t>
  </si>
  <si>
    <t>Zinc undecylenate</t>
  </si>
  <si>
    <t>557-08-4</t>
  </si>
  <si>
    <t>431.91</t>
  </si>
  <si>
    <t>Zinc</t>
  </si>
  <si>
    <t>10-Undecenoic acid zinc salt is a natural or synthetic fungistatic fatty acid, is used topically in creams against fungal infections, eczemas, ringworm, and other cutaneous conditions. The zinc provides an astringent action.</t>
  </si>
  <si>
    <t>C22H38O4Zn</t>
  </si>
  <si>
    <t>C=CCCCCCCCCC([O-])=O.C=CCCCCCCCCC([O-])=O.[Zn+2]</t>
  </si>
  <si>
    <t>DMSO : ≥ 4.4 mg/mL (10.19 mM)</t>
  </si>
  <si>
    <t>17528</t>
  </si>
  <si>
    <t>https://www.medchemexpress.com/10-Undecenoic-acid-zinc-salt.html</t>
  </si>
  <si>
    <t>HY-17586</t>
  </si>
  <si>
    <t>Dalbavancin (hydrochloride)</t>
  </si>
  <si>
    <t>MDL-63397 (hydrochloride); BI-397 (hydrochloride)</t>
  </si>
  <si>
    <t>2227366-51-8</t>
  </si>
  <si>
    <t>1853.15</t>
  </si>
  <si>
    <t>Dalbavancin hydrochloride (MDL-63397 hydrochloride) is a semisynthetic lipoglycopeptide antibiotic with potent bactericidal activity against Gram-positive bacteria. Dalbavancin hydrochloride inhibits Staphylococcus aureus and Bacillus anthracis with MIC90s of 0.06 μg/mL and 0.25 μg/mL, respectively[1][2].</t>
  </si>
  <si>
    <t>C88H101Cl3N10O28</t>
  </si>
  <si>
    <t>O[C@@H]([C@@H](O)[C@@H]1O)[C@H](O[C@@H]1CO)OC2=C(C3=CC([C@@](C4=O)([H])NC([C@@](NC([C@](NC([C@@](NC5=O)([H])C6)=O)([H])C(C=C7OC(C=C8[C@H]5NC)=C(C=C8)O)=C(C(O)=C7)Cl)=O)([H])C9=CC%10=C(O[C@H](O[C@H](C(O)=O)[C@@H](O)[C@@H]%11O)[C@@H]%11NC(CCCCCCCCC(C)C)=O)C(OC%12=CC=C6C=C%12)=C9)=O)=CC=C3O)C([C@@](NC([C@](N4)([H])[C@@H](C%13=CC=C(O%10)C(Cl)=C%13)O)=O)([H])C(NCCCN(C)C)=O)=CC(O)=C2.[H]Cl</t>
  </si>
  <si>
    <t>DMSO : ≥ 24 mg/mL (12.95 mM); H2O : 50 mg/mL (26.98 mM; Need ultrasonic)</t>
  </si>
  <si>
    <t>33228</t>
  </si>
  <si>
    <t>https://www.medchemexpress.com/Dalbavancin.html</t>
  </si>
  <si>
    <t>HY-13637A</t>
  </si>
  <si>
    <t>Ganciclovir (sodium)</t>
  </si>
  <si>
    <t>BW 759 (sodium); 2'-Nor-2'-deoxyguanosine (sodium)</t>
  </si>
  <si>
    <t>107910-75-8</t>
  </si>
  <si>
    <t>279.23</t>
  </si>
  <si>
    <t>Antibiotic; CMV; HSV; Nucleoside Antimetabolite/Analog</t>
  </si>
  <si>
    <t>Ganciclovir (BW 759) sodium, a nucleoside analogue and an orally active antiviral agent, shows activity against CMV. Ganciclovir sodium also has activity in vitro against members of the herpes group and some other DNA viruses. Ganciclovir sodium inhibits the in vitro replication of human herpes viruses (HSV 1 and 2, CMV) and adenovirus serotypes 1, 2, 4, 6, 8, 10, 19, 22 and 28. Ganciclovir sodium has an IC50 of 5.2 μM for feline herpesvirus type-1 (FHV-1)[1][2][3].</t>
  </si>
  <si>
    <t>C9H14N5NaO4</t>
  </si>
  <si>
    <t>OCC(OCN1C=NC2=C1NC(N)N=C2O[Na])CO</t>
  </si>
  <si>
    <t>H2O : 50 mg/mL (179.06 mM; Need ultrasonic); DMSO : 5 mg/mL (17.91 mM; Need ultrasonic)</t>
  </si>
  <si>
    <t>78957</t>
  </si>
  <si>
    <t>https://www.medchemexpress.com/ganciclovir-sodium.html</t>
  </si>
  <si>
    <t>HY-Y0444</t>
  </si>
  <si>
    <t>D-Tyrosine</t>
  </si>
  <si>
    <t>556-02-5</t>
  </si>
  <si>
    <t>181.19</t>
  </si>
  <si>
    <t>D-Tyrosine is the D-isomer of tyrosine. D-Tyrosine negatively regulates melanin synthesis by inhibiting tyrosinase activity. D-Tyrosine inhibits biofilm formation and trigger the self-dispersal of biofilms without suppressing bacterial growth[1][2].</t>
  </si>
  <si>
    <t>C9H11NO3</t>
  </si>
  <si>
    <t>N[C@H](CC1=CC=C(O)C=C1)C(O)=O</t>
  </si>
  <si>
    <t>67128</t>
  </si>
  <si>
    <t>https://www.medchemexpress.com/d-tyrosine.html</t>
  </si>
  <si>
    <t>HY-14558</t>
  </si>
  <si>
    <t>Tandospirone</t>
  </si>
  <si>
    <t>SM-3997</t>
  </si>
  <si>
    <t>87760-53-0</t>
  </si>
  <si>
    <t>383.49</t>
  </si>
  <si>
    <t>Tandospirone (SM-3997) is a potent and selective 5-HT1A receptor partial agonist, with a Ki of 27 nM.  Tandospirone can be used for the research of the central nervous system disorders and the underlying mechanisms[1][2].</t>
  </si>
  <si>
    <t>C21H29N5O2</t>
  </si>
  <si>
    <t>O=C1[C@]2([H])[C@]([C@H]3CC[C@@H]2C3)([H])C(N1CCCCN(CC4)CCN4C5=NC=CC=N5)=O</t>
  </si>
  <si>
    <t>DMSO : 50 mg/mL (130.38 mM; Need ultrasonic); H2O : 0.1 mg/mL (0.26 mM; Need ultrasonic)</t>
  </si>
  <si>
    <t>14503</t>
  </si>
  <si>
    <t>https://www.medchemexpress.com/Tandospirone.html</t>
  </si>
  <si>
    <t>HY-108751</t>
  </si>
  <si>
    <t>Aripiprazole Lauroxil</t>
  </si>
  <si>
    <t>1259305-29-7</t>
  </si>
  <si>
    <t>660.71</t>
  </si>
  <si>
    <t>Aripiprazole lauroxil,  an N-acyloxymethyl?prodrug?of?aripiprazole, is a?Long-acting injectable (LAI)?typical antipsychotic for?schizophrenia. Aripiprazole lauroxil is cleaved by body’s enzyme esterase to N-hydroxymethyl aripiprazole (plus lauric acid) and then to aripiprazole (plus formaldehyde), no toxicity[1].</t>
  </si>
  <si>
    <t>C36H51Cl2N3O4</t>
  </si>
  <si>
    <t>CCCCCCCCCCCC(OCN1C(CCC2=C1C=C(OCCCCN3CCN(C4=CC=CC(Cl)=C4Cl)CC3)C=C2)=O)=O</t>
  </si>
  <si>
    <t>DMSO : 8.33 mg/mL (12.61 mM; Need ultrasonic)</t>
  </si>
  <si>
    <t>79542</t>
  </si>
  <si>
    <t>https://www.medchemexpress.com/aripiprazole-lauroxil.html</t>
  </si>
  <si>
    <t>HY-101474A</t>
  </si>
  <si>
    <t>Zanubrutinib</t>
  </si>
  <si>
    <t>BGB-3111</t>
  </si>
  <si>
    <t>1691249-45-2</t>
  </si>
  <si>
    <t>471.55</t>
  </si>
  <si>
    <t>Zanubrutinib (BGB-3111) is a selective Bruton tyrosine kinase (Btk) inhibitor[1].</t>
  </si>
  <si>
    <t>C27H29N5O3</t>
  </si>
  <si>
    <t>NC(C1=C2N(N=C1C3=CC=C(OC4=CC=CC=C4)C=C3)[C@H](C5CCN(C(C=C)=O)CC5)CCN2)=O</t>
  </si>
  <si>
    <t>DMSO : 250 mg/mL (530.17 mM; Need ultrasonic); Ethanol : &lt; 1 mg/mL (insoluble)</t>
  </si>
  <si>
    <t>79640</t>
  </si>
  <si>
    <t>https://www.medchemexpress.com/Zanubrutinib.html</t>
  </si>
  <si>
    <t>HY-15123</t>
  </si>
  <si>
    <t>(S)-Flurbiprofen</t>
  </si>
  <si>
    <t>Esflurbiprofen</t>
  </si>
  <si>
    <t>51543-39-6</t>
  </si>
  <si>
    <t>244.26</t>
  </si>
  <si>
    <t>COX; PGE synthase</t>
  </si>
  <si>
    <t>(S)-Flurbiprofen is an active enantiomer of Flurbiprofen, with IC50 values of 0.48 μM and 0.47 μM for COX-1 and COX-2, respectively[1].</t>
  </si>
  <si>
    <t>C15H13FO2</t>
  </si>
  <si>
    <t>O=C(O)[C@@H](C)C1=CC=C(C2=CC=CC=C2)C(F)=C1</t>
  </si>
  <si>
    <t>DMSO : 100 mg/mL (409.40 mM; Need ultrasonic)</t>
  </si>
  <si>
    <t>67434</t>
  </si>
  <si>
    <t>https://www.medchemexpress.com/s-flurbiprofen.html</t>
  </si>
  <si>
    <t>HY-B1793</t>
  </si>
  <si>
    <t>Tetraethylammonium (chloride)</t>
  </si>
  <si>
    <t>56-34-8</t>
  </si>
  <si>
    <t>165.70</t>
  </si>
  <si>
    <t>Tetraethylammonium chloride is a non-selective potassium channel blocker. Tetraethylammonium chloride is a good substrate for organic cation transporter (OCTN1). Tetraethylammonium chloride antitumor properties[1][2].</t>
  </si>
  <si>
    <t>C8H20ClN</t>
  </si>
  <si>
    <t>CC[N+](CC)(CC)CC.[Cl-]</t>
  </si>
  <si>
    <t>67982</t>
  </si>
  <si>
    <t>https://www.medchemexpress.com/tetraethylammonium-chloride.html</t>
  </si>
  <si>
    <t>HY-B1488</t>
  </si>
  <si>
    <t>Tacrine (hydrochloride)</t>
  </si>
  <si>
    <t>1684-40-8</t>
  </si>
  <si>
    <t>234.72</t>
  </si>
  <si>
    <t>AChE; iGluR</t>
  </si>
  <si>
    <t>Tacrine hydrochloride is a potent inhibitor of both AChE and BChE, with IC50s of 31 nM and 25.6 nM, respectively. Tacrine hydrochloride is also a NMDAR inhibitor, with an IC50 of 26 μM. Tacrine hydrochloride can be used for the research of Alzheimer’s disease[1][2].</t>
  </si>
  <si>
    <t>C13H15ClN2</t>
  </si>
  <si>
    <t>NC1=C(CCCC2)C2=NC3=CC=CC=C31.[H]Cl</t>
  </si>
  <si>
    <t>H2O : 83.33 mg/mL (355.02 mM; Need ultrasonic)</t>
  </si>
  <si>
    <t>78798</t>
  </si>
  <si>
    <t>https://www.medchemexpress.com/tacrine-hydrochloride.html</t>
  </si>
  <si>
    <t>HY-19638A</t>
  </si>
  <si>
    <t>Cangrelor (tetrasodium)</t>
  </si>
  <si>
    <t>163706-36-3</t>
  </si>
  <si>
    <t>864.29</t>
  </si>
  <si>
    <t>Cangrelor tetrasodium, an adenosine triphosphate analogue, is a reversible and selective platelet P2Y12 antagonist, with prompt and potent antiplatelet effects. Cangrelor tetrasodium directly blocks adenosine diphosphate (ADP)-induced activation and aggregation of platelets. Cangrelor tetrasodium is also a nonspecific GPR17 antagonist[1][2].</t>
  </si>
  <si>
    <t>C17H21Cl2F3N5Na4O12P3S2</t>
  </si>
  <si>
    <t>O=P(C(Cl)(P(O[Na])(O[Na])=O)Cl)(OP(OC[C@H]1O[C@@H](N2C=NC3=C(NCCSC)N=C(SCCC(F)(F)F)N=C23)[C@H](O)[C@@H]1O)(O[Na])=O)O[Na]</t>
  </si>
  <si>
    <t>80705</t>
  </si>
  <si>
    <t>https://www.medchemexpress.com/cangrelor-tetrasodium.html</t>
  </si>
  <si>
    <t>HY-A0019A</t>
  </si>
  <si>
    <t>Paliperidone palmitate</t>
  </si>
  <si>
    <t>9-Hydroxyrisperidone palmitate</t>
  </si>
  <si>
    <t>199739-10-1</t>
  </si>
  <si>
    <t>664.89</t>
  </si>
  <si>
    <t>Paliperidone palmitate (9-Hydroxyrisperidone palmitate), an atypical long-acting antipsychotic agent, is an ester prodrug of Paliperidone. Paliperidone is a dopamine antagonist and 5-HT2A antagonist of the atypical antipsychotic class. Paliperidone palmitate shows efficacy against schizophrenia[1].</t>
  </si>
  <si>
    <t>C39H57FN4O4</t>
  </si>
  <si>
    <t>O=C(OC1CCCN(C1=NC(C)=C2CCN3CCC(C4=NOC5=C4C=CC(F)=C5)CC3)C2=O)CCCCCCCCCCCCCCC</t>
  </si>
  <si>
    <t>80403</t>
  </si>
  <si>
    <t>https://www.medchemexpress.com/paliperidone-palmitate.html</t>
  </si>
  <si>
    <t>HY-B1039A</t>
  </si>
  <si>
    <t>Ambroxol (hydrochloride)</t>
  </si>
  <si>
    <t>NA-872 (hydrochloride)</t>
  </si>
  <si>
    <t>23828-92-4</t>
  </si>
  <si>
    <t>414.56</t>
  </si>
  <si>
    <t>Ambroxol hydrochloride (NA-872 hydrochloride), an active metabolite of the prodrug Bromhexine, has potent expectorant effects. Ambroxol hydrochloride is a glucocerebrosidase (GCase) chaperone and increases glucocerebrosidase activity. Ambroxol hydrochloride induces lung autophagy and has the potential for Parkinson disease and neuronopathic Gaucher disease research[1][2].</t>
  </si>
  <si>
    <t>C13H19Br2ClN2O</t>
  </si>
  <si>
    <t>O[C@H]1CC[C@H](NCC2=CC(Br)=CC(Br)=C2N)CC1.[H]Cl</t>
  </si>
  <si>
    <t>H2O : 8.33 mg/mL (20.09 mM; Need ultrasonic)</t>
  </si>
  <si>
    <t>78624</t>
  </si>
  <si>
    <t>https://www.medchemexpress.com/ambroxol-hydrochloride.html</t>
  </si>
  <si>
    <t>HY-N0157</t>
  </si>
  <si>
    <t>Orotic acid</t>
  </si>
  <si>
    <t>6-Carboxyuracil; Vitamin B13</t>
  </si>
  <si>
    <t>65-86-1</t>
  </si>
  <si>
    <t>156.10</t>
  </si>
  <si>
    <t>Endogenous Metabolite; Nucleoside Antimetabolite/Analog</t>
  </si>
  <si>
    <t>Orotic acid (6-Carboxyuracil) is a precursor in biosynthesis of pyrimidine nucleotides and RNA. Orotic acid is a marker for measurement in routine newborn screening for urea cycle disorders. Orotic acid can induce hepatic steatosis and hepatomegaly in rats[1][2][3].</t>
  </si>
  <si>
    <t>C5H4N2O4</t>
  </si>
  <si>
    <t>O=C(C(NC1=O)=CC(N1)=O)O</t>
  </si>
  <si>
    <t>DMSO : 55 mg/mL (ultrasonic);H2O : &lt; 0.1 mg/mL</t>
  </si>
  <si>
    <t>09719</t>
  </si>
  <si>
    <t>https://www.medchemexpress.com/Orotic-acid.html</t>
  </si>
  <si>
    <t>HY-N0739</t>
  </si>
  <si>
    <t>Betaine (hydrochloride)</t>
  </si>
  <si>
    <t>Betaine chloride</t>
  </si>
  <si>
    <t>590-46-5</t>
  </si>
  <si>
    <t>153.61</t>
  </si>
  <si>
    <t>Betaine hydrochloride is a natural compound found in many foods and also an active methyl-donor which can maintain normal DNA methylation patterns.</t>
  </si>
  <si>
    <t>C5H12ClNO2</t>
  </si>
  <si>
    <t>C[N+](C)(C)CC(O)=O.[Cl-]</t>
  </si>
  <si>
    <t>H2O : 100 mg/mL (651.00 mM; Need ultrasonic); DMSO : 5 mg/mL (32.55 mM; Need ultrasonic)</t>
  </si>
  <si>
    <t>16419</t>
  </si>
  <si>
    <t>https://www.medchemexpress.com/Betaine-hydrochloride.html</t>
  </si>
  <si>
    <t>HY-B0410A</t>
  </si>
  <si>
    <t>Pramipexole (dihydrochloride hydrate)</t>
  </si>
  <si>
    <t>191217-81-9</t>
  </si>
  <si>
    <t>302.26</t>
  </si>
  <si>
    <t>Pramipexole dihydrochloride hydrate is a selective dopamine D2-type receptor agonist, with Kis of 2.2 nM, 3.9 nM, 0.5 nM and 1.3 nM for D2-type receptor, D2, D3 and D4 receptors, respectively. Pramipexole dihydrochloride hydrate can be used for the research of Parkinson's disease (PD) and restless legs syndrome (RLS). Pramipexole dihydrochloride hydrate can cross the blood-brain barrier (BBB)[1][2][3].</t>
  </si>
  <si>
    <t>C10H21Cl2N3OS</t>
  </si>
  <si>
    <t>[H]Cl.NC1=NC(CC[C@H](NCCC)C2)=C2S1.[H]Cl.O</t>
  </si>
  <si>
    <t>79161</t>
  </si>
  <si>
    <t>https://www.medchemexpress.com/pramipexole-dihydrochloride-hydrate.html</t>
  </si>
  <si>
    <t>HY-N0414</t>
  </si>
  <si>
    <t>Trigonelline</t>
  </si>
  <si>
    <t>Trigenolline</t>
  </si>
  <si>
    <t>535-83-1</t>
  </si>
  <si>
    <t>Endogenous Metabolite; Ferroptosis</t>
  </si>
  <si>
    <t>Trigonelline, an alkaloid with potential antidiabetic activity, is present in considerable amounts in coffee. Trigonelline is an efficient Nrf2 inhibitor capable of blocking Nrf2-dependent proteasome activity and thereby apoptosis protection in pancreatic cancer cells.</t>
  </si>
  <si>
    <t>C[N+]1=CC(C([O-])=O)=CC=C1</t>
  </si>
  <si>
    <t>80296</t>
  </si>
  <si>
    <t>https://www.medchemexpress.com/Trigonelline.html</t>
  </si>
  <si>
    <t>HY-B1700A</t>
  </si>
  <si>
    <t>Mivacurium (dichloride)</t>
  </si>
  <si>
    <t>106861-44-3</t>
  </si>
  <si>
    <t>1100.17</t>
  </si>
  <si>
    <t>Mivacurium dichloride is a benzylisoquinoline derivative and is a short-acting non-depolarizing neuromuscular blocking agent and skeletal muscle relaxant. Mivacurium dichloride couples with the nAChR to reduce or inhibit the depolarizing effect of acetylcholine on the terminal disc of the muscle cell[1][2][3].</t>
  </si>
  <si>
    <t>C58H80Cl2N2O14</t>
  </si>
  <si>
    <t>O=C(OCCC[N+]1(C)[C@H](CC2=CC(OC)=C(OC)C(OC)=C2)C3=C(C=C(OC)C(OC)=C3)CC1)CC/C=C/CCC(OCCC[N+]4(C)[C@H](CC5=CC(OC)=C(OC)C(OC)=C5)C6=C(C=C(OC)C(OC)=C6)CC4)=O.[Cl-].[Cl-]</t>
  </si>
  <si>
    <t>DMSO : 250 mg/mL (227.24 mM; Need ultrasonic)</t>
  </si>
  <si>
    <t>65589</t>
  </si>
  <si>
    <t>https://www.medchemexpress.com/mivacurium-dichloride.html</t>
  </si>
  <si>
    <t>HY-B0337A</t>
  </si>
  <si>
    <t>Sulfadimethoxine (sodium)</t>
  </si>
  <si>
    <t>Sulphadimethoxine (sodium)</t>
  </si>
  <si>
    <t>1037-50-9</t>
  </si>
  <si>
    <t>Sulfadimethoxine sodium (Sulphadimethoxine sodium) is a sulfonamide antibiotic used to treat many infections[1][2].</t>
  </si>
  <si>
    <t>C12H13N4NaO4S</t>
  </si>
  <si>
    <t>O=S(C1=CC=C(N)C=C1)(N([Na])C2=NC(OC)=NC(OC)=C2)=O</t>
  </si>
  <si>
    <t>DMSO : 250 mg/mL (752.31 mM; Need ultrasonic)</t>
  </si>
  <si>
    <t>80703</t>
  </si>
  <si>
    <t>https://www.medchemexpress.com/sulfadimethoxine-sodium.html</t>
  </si>
  <si>
    <t>HY-79077</t>
  </si>
  <si>
    <t>Osimertinib (dimesylate)</t>
  </si>
  <si>
    <t>AZD-9291 (dimesylate); Mereletinib (dimesylate)</t>
  </si>
  <si>
    <t>2070014-82-1</t>
  </si>
  <si>
    <t>691.82</t>
  </si>
  <si>
    <t>Osimertinib dimesylate (AZD-9291 dimesylate) is an irreversible and mutant selective EGFR inhibitor with IC50s of 12 and 1 nM against EGFRL858R and EGFRL858R/T790M, respectively.</t>
  </si>
  <si>
    <t>C30H41N7O8S2</t>
  </si>
  <si>
    <t>CS(=O)(O)=O.C=CC(NC1=CC(NC2=NC=CC(C3=CN(C)C4=C3C=CC=C4)=N2)=C(OC)C=C1N(CCN(C)C)C)=O.CS(=O)(O)=O</t>
  </si>
  <si>
    <t>DMSO : 2.63 mg/mL (3.80 mM; Need ultrasonic); H2O : 100 mg/mL (144.55 mM; Need ultrasonic)</t>
  </si>
  <si>
    <t>66549</t>
  </si>
  <si>
    <t>https://www.medchemexpress.com/AZD-9291-dimesylate.html</t>
  </si>
  <si>
    <t>HY-13948A</t>
  </si>
  <si>
    <t>Angiotensin II human (acetate)</t>
  </si>
  <si>
    <t>Angiotensin II (acetate); Ang II (acetate); DRVYIHPF (acetate)</t>
  </si>
  <si>
    <t>68521-88-0</t>
  </si>
  <si>
    <t>1106.23</t>
  </si>
  <si>
    <t>Angiotensin II human acetate (Angiotensin II acetate) is a vasoconstrictor that mainly acts on the AT1 receptor. Angiotensin II human acetate stimulates sympathetic nervous stimulation, increases aldosterone biosynthesis and renal actions. Angiotensin II human acetate induces growth of vascular smooth muscle cells, increases collagen type I and III synthesis in fibroblasts, leading to thickening of the vascular wall and myocardium, and fibrosis. Angiotensin II human acetate also induces apoptosis[1][2].</t>
  </si>
  <si>
    <t>C52H75N13O14</t>
  </si>
  <si>
    <t>O=C(N[C@@H](CCCNC(N)=N)C(N[C@@H](C(C)C)C(N[C@@H](CC1=CC=C(C=C1)O)C(N[C@@H]([C@@H](C)CC)C(N[C@@H](CC2=CNC=N2)C(N3[C@@H](CCC3)C(N[C@@H](CC4=CC=CC=C4)C(O)=O)=O)=O)=O)=O)=O)=O)[C@H](CC(O)=O)N.CC(O)=O</t>
  </si>
  <si>
    <t>H2O</t>
  </si>
  <si>
    <t>79611</t>
  </si>
  <si>
    <t>https://www.medchemexpress.com/angiotensin-ii-human-acetate.html</t>
  </si>
  <si>
    <t>Cancer; Endocrinology; Cardiovascular Disease</t>
  </si>
  <si>
    <t>HY-B2133</t>
  </si>
  <si>
    <t>Cloperastine (hydrochloride)</t>
  </si>
  <si>
    <t>14984-68-0</t>
  </si>
  <si>
    <t>366.32</t>
  </si>
  <si>
    <t>Cloperastine hydrochloride inhibits the hERG K+ currents in a concentration-dependent manner with an IC50 value of 27 nM[1].</t>
  </si>
  <si>
    <t>C20H25Cl2NO</t>
  </si>
  <si>
    <t>ClC1=CC=C(C(C2=CC=CC=C2)OCCN3CCCCC3)C=C1.[H]Cl</t>
  </si>
  <si>
    <t>DMSO : 250 mg/mL (682.46 mM; Need ultrasonic)</t>
  </si>
  <si>
    <t>78878</t>
  </si>
  <si>
    <t>https://www.medchemexpress.com/cloperastine-hydrochloride.html</t>
  </si>
  <si>
    <t>HY-103392</t>
  </si>
  <si>
    <t>Stiripentol</t>
  </si>
  <si>
    <t>BCX2600</t>
  </si>
  <si>
    <t>49763-96-4</t>
  </si>
  <si>
    <t>234.29</t>
  </si>
  <si>
    <t>Stiripentol (STP) is an anticonvulsant agent, which can inhibit N-demethylation of CLB to NCLB mediatated by CYP3A4 (noncompetitively) and CYP2C19 (competitively) with Ki of 1.59±0.07 and 0.516±0.065 μM and IC50 of 1.58 and 3.29 μM, respectively.</t>
  </si>
  <si>
    <t>C14H18O3</t>
  </si>
  <si>
    <t>CC(C)(C)C(O)/C=C/C1=CC=C(OCO2)C2=C1</t>
  </si>
  <si>
    <t>DMSO : 150 mg/mL (640.23 mM; Need ultrasonic and warming)</t>
  </si>
  <si>
    <t>42397</t>
  </si>
  <si>
    <t>https://www.medchemexpress.com/Stiripentol.html</t>
  </si>
  <si>
    <t>HY-14541</t>
  </si>
  <si>
    <t>Olanzapine</t>
  </si>
  <si>
    <t>LY170053</t>
  </si>
  <si>
    <t>132539-06-1</t>
  </si>
  <si>
    <t>312.43</t>
  </si>
  <si>
    <t>5-HT Receptor; Adrenergic Receptor; Apoptosis; Autophagy; Dopamine Receptor; mAChR; Mitophagy</t>
  </si>
  <si>
    <t>Olanzapine (LY170053) is a selective monoaminergic antagonist with high affinity binding to serotonin H1, 5HT2A/2C, 5HT3, 5HT6 (Ki=7, 4, 11, 57, and 5 nM, respectively), dopamine D1-4 (Ki=11 to 31 nM), muscarinic M1-5 (Ki=1.9-25 nM), and adrenergic  α1 receptor (Ki=19  nM). Olanzapine is an atypical antipsychotic[1][2].</t>
  </si>
  <si>
    <t>C17H20N4S</t>
  </si>
  <si>
    <t>CC1=CC(C(N2CCN(C)CC2)=N3)=C(S1)NC4=C3C=CC=C4</t>
  </si>
  <si>
    <t>DMSO : 20 mg/mL (64.01 mM; Need ultrasonic)</t>
  </si>
  <si>
    <t>08959</t>
  </si>
  <si>
    <t>https://www.medchemexpress.com/Olanzapine.html</t>
  </si>
  <si>
    <t>Apoptosis; Autophagy; GPCR/G Protein; Neuronal Signaling</t>
  </si>
  <si>
    <t>HY-A0170</t>
  </si>
  <si>
    <t>Trovafloxacin</t>
  </si>
  <si>
    <t>147059-72-1</t>
  </si>
  <si>
    <t>416.35</t>
  </si>
  <si>
    <t>Trovafloxacin is a broad-spectrum quinolone antibiotic with potent activity against Gram-positive, Gram-negative and anaerobic organisms. Trovafloxacin blocks the DNA gyrase and topoisomerase IV activity. Trovafloxacin is also a potent, selective and orally active pannexin 1 channel (PANX1) inhibitor with an IC50 of 4 μM for PANX1 inward current. Trovafloxacin does not inhibit connexin 43 gap junction or PANX2. Trovafloxacin leads to dysregulated fragmentation of apoptotic cells by inhibiting PANX1[1][2][3].</t>
  </si>
  <si>
    <t>C20H15F3N4O3</t>
  </si>
  <si>
    <t>O=C(C1=CN(C2=CC=C(F)C=C2F)C3=NC(N4C[C@@]5([H])[C@H](N)[C@@]5([H])C4)=C(F)C=C3C1=O)O</t>
  </si>
  <si>
    <t>79049</t>
  </si>
  <si>
    <t>https://www.medchemexpress.com/trovafloxacin.html</t>
  </si>
  <si>
    <t>HY-17584</t>
  </si>
  <si>
    <t>Linaclotide</t>
  </si>
  <si>
    <t>851199-59-2</t>
  </si>
  <si>
    <t>1526.74</t>
  </si>
  <si>
    <t>Linaclotide is a potent and selective guanylate cyclase C agonist; developed for the treatment of constipation-predominant irritable bowel syndrome (IBS-C) and chronic constipation.</t>
  </si>
  <si>
    <t>C59H79N15O21S6</t>
  </si>
  <si>
    <t>O=C([C@@H](NC([C@@](CSSC[C@@H]1N)([H])NC([C@@](CSSC[C@H](N2)C(N[C@H](C(O)=O)CC3=CC=C(O)C=C3)=O)([H])NC([C@@H](NC([C@@H](N4)CCC(O)=O)=O)CC5=CC=C(O)C=C5)=O)=O)=O)CC(N)=O)N6[C@@](C(N[C@H](C(N[C@](CSSC[C@](C4=O)([H])NC1=O)([H])C(NC(C(NCC2=O)=O)[C@H](O)C)=O)=O)C)=O)([H])CCC6</t>
  </si>
  <si>
    <t>H2O : 20 mg/mL (13.10 mM; Need ultrasonic)</t>
  </si>
  <si>
    <t>67378</t>
  </si>
  <si>
    <t>https://www.medchemexpress.com/Linaclotide.html</t>
  </si>
  <si>
    <t>HY-14289</t>
  </si>
  <si>
    <t>Cimetidine</t>
  </si>
  <si>
    <t>SKF-92334</t>
  </si>
  <si>
    <t>51481-61-9</t>
  </si>
  <si>
    <t>252.34</t>
  </si>
  <si>
    <t>Cimetidine (SKF-92334) is an orally active and inverse histamine H2 receptor antagonist with a Ki of 0.6 μM. Cimetidine is an inverse agonist. Cimetidine has anti-cancer and anti-inflammatory activity[1][2][5].</t>
  </si>
  <si>
    <t>C10H16N6S</t>
  </si>
  <si>
    <t>CC1=C(CSCC/N=C(NC)/NC#N)NC=N1</t>
  </si>
  <si>
    <t>H2O : 2 mg/mL (7.93 mM; Need ultrasonic); DMSO : 60 mg/mL (237.77 mM; Need ultrasonic)</t>
  </si>
  <si>
    <t>15393</t>
  </si>
  <si>
    <t>https://www.medchemexpress.com/Cimetidine.html</t>
  </si>
  <si>
    <t>HY-13551A</t>
  </si>
  <si>
    <t>Amsacrine (hydrochloride)</t>
  </si>
  <si>
    <t>m-AMSA hydrochloride; acridinyl anisidide hydrochloride</t>
  </si>
  <si>
    <t>54301-15-4</t>
  </si>
  <si>
    <t>429.92</t>
  </si>
  <si>
    <t>Amsacrine hydrochloride (m-AMSA hydrochloride; acridinyl anisidide hydrochloride) is an inhibitor of topoisomerase II, and acts as an antineoplastic agent which can intercalates into the DNA of tumor cells.</t>
  </si>
  <si>
    <t>C21H20ClN3O3S</t>
  </si>
  <si>
    <t>CS(=O)(NC1=CC=C(NC2=C(C=CC=C3)C3=NC4=CC=CC=C42)C(OC)=C1)=O.[H]Cl</t>
  </si>
  <si>
    <t>DMSO : 62.5 mg/mL (145.38 mM; Need ultrasonic)</t>
  </si>
  <si>
    <t>62844</t>
  </si>
  <si>
    <t>https://www.medchemexpress.com/amsacrine-hydrochloride.html</t>
  </si>
  <si>
    <t>HY-B0134A</t>
  </si>
  <si>
    <t>Bestatin (hydrochloride)</t>
  </si>
  <si>
    <t>Ubenimex hydrochloride</t>
  </si>
  <si>
    <t>65391-42-6</t>
  </si>
  <si>
    <t>344.83</t>
  </si>
  <si>
    <t>Aminopeptidase; Antibiotic; Bacterial</t>
  </si>
  <si>
    <t>Bestatin hydrochloride is an inhibitor of CD13 (Aminopeptidase N)/APN and leukotriene A4 hydrolase, used for cancer treatment.</t>
  </si>
  <si>
    <t>C16H25ClN2O4</t>
  </si>
  <si>
    <t>CC(C)C[C@@H](C(O)=O)NC([C@@H](O)[C@H](N)CC1=CC=CC=C1)=O.Cl</t>
  </si>
  <si>
    <t>DMSO : 250 mg/mL (724.99 mM; Need ultrasonic)</t>
  </si>
  <si>
    <t>81763</t>
  </si>
  <si>
    <t>https://www.medchemexpress.com/Bestatin-hydrochloride.html</t>
  </si>
  <si>
    <t>HY-112624</t>
  </si>
  <si>
    <t>Dextran</t>
  </si>
  <si>
    <t>Dextran 40</t>
  </si>
  <si>
    <t>9004-54-0</t>
  </si>
  <si>
    <t>40000.00</t>
  </si>
  <si>
    <t>Dextran (Dextran 40) has an inhibitory effect on thrombocyte aggregation and coagulation factors and is used as a plasma volume expander.</t>
  </si>
  <si>
    <t>[Dextran]</t>
  </si>
  <si>
    <t>47072</t>
  </si>
  <si>
    <t>https://www.medchemexpress.com/dextran.html</t>
  </si>
  <si>
    <t>HY-17572A</t>
  </si>
  <si>
    <t>Atosiban (acetate)</t>
  </si>
  <si>
    <t>RW22164 (acetate); RWJ22164 (acetate)</t>
  </si>
  <si>
    <t>914453-95-5</t>
  </si>
  <si>
    <t>1054.24</t>
  </si>
  <si>
    <t>Oxytocin Receptor; Vasopressin Receptor</t>
  </si>
  <si>
    <t>Atosiban acetate (RW22164 acetate;RWJ22164 acetate) is a nonapeptide competitive vasopressin/oxytocin receptor antagonist, and is a desamino-oxytocin analogue. Atosiban is the main tocolytic agent and has the potential for spontaneous preterm labor research[1].</t>
  </si>
  <si>
    <t>C45H71N11O14S2</t>
  </si>
  <si>
    <t>O=C([C@H](CSSCCC(N[C@@H](C1=O)CC2=CC=C(OCC)C=C2)=O)NC([C@@H](NC(C(NC([C@](N1)([H])[C@@H](C)CC)=O)[C@H](O)C)=O)CC(N)=O)=O)N(CCC3)[C@@H]3C(N[C@@H](CCCN)C(NCC(N)=O)=O)=O.OC(C)=O</t>
  </si>
  <si>
    <t>DMSO : 100 mg/mL (94.86 mM; Need ultrasonic)</t>
  </si>
  <si>
    <t>64855</t>
  </si>
  <si>
    <t>https://www.medchemexpress.com/atosiban-acetate.html</t>
  </si>
  <si>
    <t>HY-B0524</t>
  </si>
  <si>
    <t>Betahistine</t>
  </si>
  <si>
    <t>5638-76-6</t>
  </si>
  <si>
    <t>136.19</t>
  </si>
  <si>
    <t>Betahistine is an orally active histamine H1 receptor agonist and a H3 receptor antagonist[1]. Betahistine is used for the study of rheumatoid arthritis (RA)[3].</t>
  </si>
  <si>
    <t>C8H12N2</t>
  </si>
  <si>
    <t>CNCCC1=NC=CC=C1</t>
  </si>
  <si>
    <t>68184</t>
  </si>
  <si>
    <t>https://www.medchemexpress.com/betahistine.html</t>
  </si>
  <si>
    <t>HY-W012185</t>
  </si>
  <si>
    <t>(-)-Sparteine</t>
  </si>
  <si>
    <t>(-)-Lupinidine</t>
  </si>
  <si>
    <t>90-39-1</t>
  </si>
  <si>
    <t>234.39</t>
  </si>
  <si>
    <t>(-)-Sparteine is a natural alkaloid isolated from beans.</t>
  </si>
  <si>
    <t>C15H26N2</t>
  </si>
  <si>
    <t>[H][C@]12CCCCN1C[C@H]3[C@]4([H])CCCCN4C[C@@H]2C3</t>
  </si>
  <si>
    <t>DMSO : 18.33 mg/mL (78.20 mM; Need ultrasonic); H2O : 1.82 mg/mL (7.76 mM; Need ultrasonic)</t>
  </si>
  <si>
    <t>29581</t>
  </si>
  <si>
    <t>https://www.medchemexpress.com/_-_-Sparteine.html</t>
  </si>
  <si>
    <t>HY-15346A</t>
  </si>
  <si>
    <t>Copanlisib (dihydrochloride)</t>
  </si>
  <si>
    <t>BAY 80-6946 (dihydrochloride)</t>
  </si>
  <si>
    <t>1402152-13-9</t>
  </si>
  <si>
    <t>553.44</t>
  </si>
  <si>
    <t>Copanlisib dihydrochloride (BAY 80-6946 dihydrochloride) is a potent, selective and ATP-competitive pan-class I PI3K inhibitor, with IC50s of 0.5 nM, 0.7 nM, 3.7 nM and 6.4 nM for PI3Kα, PI3Kδ, PI3Kβ and PI3Kγ, respectively. Copanlisib dihydrochloride has more than 2,000-fold selectivity against other lipid and protein kinases, except for mTOR. Copanlisib dihydrochloride has superior antitumor activity[1].</t>
  </si>
  <si>
    <t>C23H30Cl2N8O4</t>
  </si>
  <si>
    <t>O=C(C1=CN=C(N)N=C1)NC2=NC3=C(OC)C(OCCCN4CCOCC4)=CC=C3C5=NCCN25.[H]Cl.[H]Cl</t>
  </si>
  <si>
    <t>DMSO : 2.13 mg/mL (3.85 mM; Need ultrasonic); H2O : 10 mg/mL (18.07 mM; Need ultrasonic)</t>
  </si>
  <si>
    <t>79187</t>
  </si>
  <si>
    <t>https://www.medchemexpress.com/copanlisib-dihydrochloride.html</t>
  </si>
  <si>
    <t>HY-B1355A</t>
  </si>
  <si>
    <t>Oxyphenbutazone</t>
  </si>
  <si>
    <t>129-20-4</t>
  </si>
  <si>
    <t>Oxyphenbutazone is a phenylbutazone derivative, with anti-inflammatory effect. Oxyphenbutazone is a non-selective COX inhibitor. Oxyphenbutazone selectively kills non-replicating Mycobaterium tuberculosis[1][2].</t>
  </si>
  <si>
    <t>O=C(C1CCCC)N(C2=CC=CC=C2)N(C3=CC=C(O)C=C3)C1=O</t>
  </si>
  <si>
    <t>81392</t>
  </si>
  <si>
    <t>https://www.medchemexpress.com/oxyphenbutazone.html</t>
  </si>
  <si>
    <t>HY-B0997</t>
  </si>
  <si>
    <t>Hydroquinidine</t>
  </si>
  <si>
    <t>Dihydroquinidine; (+)-Hydroquinidine; Hydroconquinine</t>
  </si>
  <si>
    <t>1435-55-8</t>
  </si>
  <si>
    <t>Hydroquinidine (Dihydroquinidine) is a derivative of Quinidine (an antiarrhythmic agent). Hydroquinidine prolongs the QT interval and has antiarrhythmic efficacy[1][2][3].</t>
  </si>
  <si>
    <t>O[C@@H](C1=CC=NC2=C1C=C(OC)C=C2)[C@]3([H])[N@](C[C@@H]4CC)CC[C@H]4C3</t>
  </si>
  <si>
    <t>DMSO : 55 mg/mL (168.49 mM; Need ultrasonic)</t>
  </si>
  <si>
    <t>67580</t>
  </si>
  <si>
    <t>https://www.medchemexpress.com/Hydroquinidine.html</t>
  </si>
  <si>
    <t>HY-B0964</t>
  </si>
  <si>
    <t>Riboflavin (phosphate sodium)</t>
  </si>
  <si>
    <t>FMN-Na; Riboflavin 5'-phosphate sodium; Vitamin B2 Phosphate Sodium Salt</t>
  </si>
  <si>
    <t>130-40-5</t>
  </si>
  <si>
    <t>478.33</t>
  </si>
  <si>
    <t>Riboflavin phosphate sodium significantly increases in corneal biomechanical stiffness</t>
  </si>
  <si>
    <t>C17H20N4NaO9P</t>
  </si>
  <si>
    <t>CC1=CC2=C(C=C1C)N=C(C(N2C[C@H](O)[C@H](O)[C@H](O)COP(O)(O[Na])=O)=N3)C(NC3=O)=O</t>
  </si>
  <si>
    <t>H2O : 31.25 mg/mL (65.33 mM; Need ultrasonic); DMSO : &lt; 1 mg/mL (insoluble or slightly soluble)</t>
  </si>
  <si>
    <t>17695</t>
  </si>
  <si>
    <t>https://www.medchemexpress.com/Riboflavin-phosphate-sodium.html</t>
  </si>
  <si>
    <t>HY-10230</t>
  </si>
  <si>
    <t>Midostaurin</t>
  </si>
  <si>
    <t>PKC412; CGP 41251</t>
  </si>
  <si>
    <t>120685-11-2</t>
  </si>
  <si>
    <t>570.64</t>
  </si>
  <si>
    <t>Midostaurin (PKC412; CGP 41251) is a multi-targeted protein kinase inhibitor which inhibits PKCα/β/γ, Syk, Flk-1, Akt, PKA, c-Kit, c-Fgr, c-Src, FLT3, PDFRβ and VEGFR1/2 with IC50s ranging from 22-500 nM[1][2].</t>
  </si>
  <si>
    <t>C35H30N4O4</t>
  </si>
  <si>
    <t>O=C(C1=CC=CC=C1)N(C)[C@H]2[C@@H](OC)[C@@]3(C)N(C4=C5C=CC=C4)C6=C5C7=C(C(NC7)=O)C8=C6N(C9=CC=CC=C98)[C@@](O3)([H])C2</t>
  </si>
  <si>
    <t>DMSO : ≥ 50 mg/mL (87.62 mM); H2O : &lt; 0.1 mg/mL (insoluble)</t>
  </si>
  <si>
    <t>37239</t>
  </si>
  <si>
    <t>https://www.medchemexpress.com/PKC412.html</t>
  </si>
  <si>
    <t>HY-18204A</t>
  </si>
  <si>
    <t>LCZ696</t>
  </si>
  <si>
    <t>Sacubitril/Valsartan</t>
  </si>
  <si>
    <t>936623-90-4</t>
  </si>
  <si>
    <t>957.99</t>
  </si>
  <si>
    <t>Angiotensin Receptor; Apoptosis; Neprilysin</t>
  </si>
  <si>
    <t>LCZ696 (Sacubitril/Valsartan), comprised Valsartan (an ARB) and Sacubitril (AHU377) in 1:1 molar ratio, is a first-in-class, orally bioavailable, and dual-acting angiotensin receptor-neprilysin (ARN) inhibitor for hypertension and heart failure[1][2][3]. LCZ696 ameliorates diabetic cardiomyopathy by inhibiting inflammation, oxidative stress and apoptosis[4].</t>
  </si>
  <si>
    <t>C48H60N6Na3O10.5</t>
  </si>
  <si>
    <t>O=C(CCC(O[Na])=O)N([C@H](CC(C=C1)=CC=C1C2=CC=CC=C2)C[C@@H](C)C(OCC)=O)[H].O=C(O[Na])[C@@H](N(C(CCCC)=O)CC3=CC=C(C4=CC=CC=C4C5=NN=NN5[Na])C=C3)C(C)C.[2.5H2O]</t>
  </si>
  <si>
    <t>DMSO : ≥ 100 mg/mL (104.39 mM); H2O : ≥ 50 mg/mL (52.19 mM)</t>
  </si>
  <si>
    <t>55442</t>
  </si>
  <si>
    <t>https://www.medchemexpress.com/LCZ696.html</t>
  </si>
  <si>
    <t>HY-15777A</t>
  </si>
  <si>
    <t>Ribociclib hydrochloride</t>
  </si>
  <si>
    <t>LEE011 (hydrochloride)</t>
  </si>
  <si>
    <t>1211443-80-9</t>
  </si>
  <si>
    <t>471.00</t>
  </si>
  <si>
    <t>Ribociclib hydrochloride (LEE011 hydrochloride) is a highly specific CDK4/6 inhibitor with IC50 values of 10 nM and 39 nM, respectively, and is over 1,000-fold less potent against the cyclin B/CDK1 complex.</t>
  </si>
  <si>
    <t>C23H31ClN8O</t>
  </si>
  <si>
    <t>O=C(N(C)C)C(N1C2CCCC2)=CC(C1=N3)=CN=C3NC(N=C4)=CC=C4N5CCNCC5.Cl</t>
  </si>
  <si>
    <t>H2O : 10 mg/mL (21.23 mM; Need ultrasonic); DMSO : 7.69 mg/mL (16.33 mM; Need ultrasonic)</t>
  </si>
  <si>
    <t>10769</t>
  </si>
  <si>
    <t>https://www.medchemexpress.com/lee011-hydrochloride.html</t>
  </si>
  <si>
    <t>HY-B0578A</t>
  </si>
  <si>
    <t>Loxoprofen (sodium)</t>
  </si>
  <si>
    <t>80382-23-6</t>
  </si>
  <si>
    <t>268.28</t>
  </si>
  <si>
    <t>Loxoprofen sodium is a non-steroidal anti-inflammatory agent with analgesic and anti-pyretic properties. Loxoprofen sodium is a nonselective COX inhibitor with IC50s of 6.5 and 13.5 μM for COX-1 and COX-2, respectively[1][2].</t>
  </si>
  <si>
    <t>C15H17NaO3</t>
  </si>
  <si>
    <t>O=C1C(CCC1)CC2=CC=C(C(C)C(O[Na])=O)C=C2</t>
  </si>
  <si>
    <t>DMSO : 19.23 mg/mL (71.68 mM; Need ultrasonic)</t>
  </si>
  <si>
    <t>78630</t>
  </si>
  <si>
    <t>https://www.medchemexpress.com/loxoprofen-sodium.html</t>
  </si>
  <si>
    <t>HY-N0324A</t>
  </si>
  <si>
    <t>Cholic acid (sodium)</t>
  </si>
  <si>
    <t>361-09-1</t>
  </si>
  <si>
    <t>430.55</t>
  </si>
  <si>
    <t>Cholic acid sodium is a major primary bile acid produced in the liver and usually conjugated with glycine or taurine. It facilitates fat absorption and cholesterol excretion.</t>
  </si>
  <si>
    <t>C24H39NaO5</t>
  </si>
  <si>
    <t>C[C@H](CCC(O[Na])=O)[C@@]1([H])CC[C@@]2([H])[C@]3([H])[C@H](O)C[C@]4([H])C[C@H](O)CC[C@]4(C)[C@@]3([H])C[C@H](O)[C@@]21C</t>
  </si>
  <si>
    <t>H2O : ≥ 250 mg/mL (580.65 mM)</t>
  </si>
  <si>
    <t>65592</t>
  </si>
  <si>
    <t>https://www.medchemexpress.com/cholic-acid-sodium.html</t>
  </si>
  <si>
    <t>HY-U00106</t>
  </si>
  <si>
    <t>Cimetropium (Bromide)</t>
  </si>
  <si>
    <t>DA-3177</t>
  </si>
  <si>
    <t>51598-60-8</t>
  </si>
  <si>
    <t>438.36</t>
  </si>
  <si>
    <t>Cimetropium Bromide (DA-3177) is a mAChR antagonist for long-term treatment of irritable bowel syndrome.</t>
  </si>
  <si>
    <t>C21H28BrNO4</t>
  </si>
  <si>
    <t>C[N+]1([C@H]2[C@@H](O3)[C@@H]3[C@@H]1C[C@H](OC([C@@H](C4=CC=CC=C4)CO)=O)C2)CC5CC5.[Br-]</t>
  </si>
  <si>
    <t>H2O : 50 mg/mL (114.06 mM; Need ultrasonic)</t>
  </si>
  <si>
    <t>79634</t>
  </si>
  <si>
    <t>https://www.medchemexpress.com/Cimetropium_Bromide.html</t>
  </si>
  <si>
    <t>HY-W018555</t>
  </si>
  <si>
    <t>D-Cysteine</t>
  </si>
  <si>
    <t>921-01-7</t>
  </si>
  <si>
    <t>D-Cysteine is the D-isomer of cysteine and a powerful inhibitor of Escherichia coli growth. D-cysteine is mediated by D-amino acid oxidase to produce H2S and is a neuroprotectant against cerebellar ataxias. D-Cysteine could inhibit the growth and cariogenic virulence of dual-species biofilms formed by S. mutans and S. sanguinis[1][2][3].</t>
  </si>
  <si>
    <t>N[C@H](CS)C(O)=O</t>
  </si>
  <si>
    <t>68276</t>
  </si>
  <si>
    <t>https://www.medchemexpress.com/d-cysteine.html</t>
  </si>
  <si>
    <t>HY-B1464</t>
  </si>
  <si>
    <t>Cetylpyridinium (chloride)</t>
  </si>
  <si>
    <t>123-03-5</t>
  </si>
  <si>
    <t>339.99</t>
  </si>
  <si>
    <t>Bacterial; HBV</t>
  </si>
  <si>
    <t>Cetylpyridinium chloride, a cationic quaternary ammonium compound, is an anti-bacterial agent with broad-spectrum activity. Cetylpyridinium chloride is an effective anti-HBV capsid assembly inhibitor with an IC50 of 2.5 μM. Cetylpyridinium chloride is used in pesticides and various types of mouthwashes, and other personal care products[1][2].</t>
  </si>
  <si>
    <t>C21H38ClN</t>
  </si>
  <si>
    <t>CCCCCCCCCCCCCCCC[N+]1=CC=CC=C1.[Cl-]</t>
  </si>
  <si>
    <t>DMSO : 100 mg/mL (294.13 mM; Need ultrasonic)</t>
  </si>
  <si>
    <t>78582</t>
  </si>
  <si>
    <t>https://www.medchemexpress.com/cetylpyridinium-chloride.html</t>
  </si>
  <si>
    <t>HY-109121</t>
  </si>
  <si>
    <t>Reldesemtiv</t>
  </si>
  <si>
    <t>CK-2127107</t>
  </si>
  <si>
    <t>1345410-31-2</t>
  </si>
  <si>
    <t>384.38</t>
  </si>
  <si>
    <t>Reldesemtiv (CK-2127107) is a selective, orally active and next-generation fast skeletal muscle troponin activator (FSTA). Reldesemtiv selectively activates fast skeletal myofibrils with an EC50 of 3.4 μM. Reldesemtiv increases exercise performance in a heart failure model[1].</t>
  </si>
  <si>
    <t>C19H18F2N6O</t>
  </si>
  <si>
    <t>O=C(C1=CN(C2=CN=C(NC[C@]3(C4=NC=CC=C4F)C[C@H](F)C3)N=C2)C=C1)N</t>
  </si>
  <si>
    <t>80572</t>
  </si>
  <si>
    <t>https://www.medchemexpress.com/reldesemtiv.html</t>
  </si>
  <si>
    <t>HY-B1718</t>
  </si>
  <si>
    <t>Choline theophyllinate</t>
  </si>
  <si>
    <t>Oxtriphylline</t>
  </si>
  <si>
    <t>4499-40-5</t>
  </si>
  <si>
    <t>Choline theophyllinate (Oxtriphylline) is a choline salt of theophylline with anti-asthmatic activity[1][2].</t>
  </si>
  <si>
    <t>C12H21N5O3</t>
  </si>
  <si>
    <t>C[N+](C)(CCO)C.CN1C2=C(C(N(C1=O)C)=O)N=C[N-]2</t>
  </si>
  <si>
    <t>H2O : 250 mg/mL (882.36 mM; Need ultrasonic)</t>
  </si>
  <si>
    <t>65310</t>
  </si>
  <si>
    <t>https://www.medchemexpress.com/choline-theophyllinate.html</t>
  </si>
  <si>
    <t>HY-B1182</t>
  </si>
  <si>
    <t>Chromocarb</t>
  </si>
  <si>
    <t>Chromone-2-carboxylic acid</t>
  </si>
  <si>
    <t>4940-39-0</t>
  </si>
  <si>
    <t>Chromocarb is a synthetic vasoprotectant.</t>
  </si>
  <si>
    <t>C10H6O4</t>
  </si>
  <si>
    <t>O=C(C1=CC(C2=CC=CC=C2O1)=O)O</t>
  </si>
  <si>
    <t>17586</t>
  </si>
  <si>
    <t>https://www.medchemexpress.com/Chromocarb.html</t>
  </si>
  <si>
    <t>HY-B1445</t>
  </si>
  <si>
    <t>Minoxidil sulfate</t>
  </si>
  <si>
    <t>83701-22-8</t>
  </si>
  <si>
    <t>289.31</t>
  </si>
  <si>
    <t>Minoxidil sulfate, a potent and ATP-sensitive K+ channel opener, is the sulfated metabolite of minoxidil. Minoxidil sulfate is considered as a vasodilator to promote hair growth in vivo[1][3].</t>
  </si>
  <si>
    <t>C9H15N5O4S</t>
  </si>
  <si>
    <t>NC1=NC(N2CCCCC2)=CC(N1OS(=O)(O)=O)=N</t>
  </si>
  <si>
    <t>79604</t>
  </si>
  <si>
    <t>https://www.medchemexpress.com/minoxidil-sulfate.html</t>
  </si>
  <si>
    <t>HY-10409A</t>
  </si>
  <si>
    <t>Fedratinib (hydrochloride hydrate)</t>
  </si>
  <si>
    <t>TG-101348 (hydrochloride hydrate); SAR 302503 (hydrochloride hydrate)</t>
  </si>
  <si>
    <t>1374744-69-0</t>
  </si>
  <si>
    <t>615.62</t>
  </si>
  <si>
    <t>Apoptosis; JAK</t>
  </si>
  <si>
    <t>Fedratinib hydrochloride hydrate (TG-101348 hydrochloride hydrate) is a potent, selective, ATP-competitive and orally active JAK2 inhibitor with IC50s of 3 nM for both JAK2 and JAK2V617F kinase. Fedratinib hydrochloride hydrate shows 35- and 334-fold selectivity over JAK1 and JAK3, respectively. Fedratinib hydrochloride hydrate induces cancer cell apoptosis and has the potential for myeloproliferative disorders research[1][2].</t>
  </si>
  <si>
    <t>C27H40Cl2N6O4S</t>
  </si>
  <si>
    <t>[H]Cl.[H]O[H].[H]Cl.O=S(C1=CC=CC(NC2=NC(NC3=CC=C(C=C3)OCCN4CCCC4)=NC=C2C)=C1)(NC(C)(C)C)=O</t>
  </si>
  <si>
    <t>DMSO : 250 mg/mL (406.09 mM; Need ultrasonic)</t>
  </si>
  <si>
    <t>66991</t>
  </si>
  <si>
    <t>https://www.medchemexpress.com/fedratinib-hydrochloride-hydrate.html</t>
  </si>
  <si>
    <t>Apoptosis; Epigenetics; JAK/STAT Signaling; Stem Cell/Wnt</t>
  </si>
  <si>
    <t>HY-B1471</t>
  </si>
  <si>
    <t>Fluorometholone acetate</t>
  </si>
  <si>
    <t>3801-06-7</t>
  </si>
  <si>
    <t>418.50</t>
  </si>
  <si>
    <t>Fluorometholone acetate is a synthetic glucocorticoid corticosteroid and a corticosteroid ester. Fluorometholone acetate potently inhibits carbonic anhydrase (CA) with IC50s of 2.18 μM and 17.5 μM for hCA-I and hCA-II, respectively. Fluorometholone acetate has anti-inflammatory effect and has the potential for external ocular inflammation research[1][2][3].</t>
  </si>
  <si>
    <t>C24H31FO5</t>
  </si>
  <si>
    <t>CC([C@@]1(OC(C)=O)CC[C@@]2([H])[C@]3([H])C[C@H](C)C4=CC(C=C[C@]4(C)[C@@]3(F)[C@@H](O)C[C@]12C)=O)=O</t>
  </si>
  <si>
    <t>DMSO : 250 mg/mL (597.37 mM; Need ultrasonic)</t>
  </si>
  <si>
    <t>68308</t>
  </si>
  <si>
    <t>https://www.medchemexpress.com/fluorometholone-acetate.html</t>
  </si>
  <si>
    <t>HY-107339</t>
  </si>
  <si>
    <t>Deserpidine</t>
  </si>
  <si>
    <t>Harmonyl</t>
  </si>
  <si>
    <t>131-01-1</t>
  </si>
  <si>
    <t>578.65</t>
  </si>
  <si>
    <t>Deserpidine (Harmonyl) is an alkaloid isolated from the root of Rauwolfia canescens related to Reserpine. Deserpidine is used as an antihypertensive agent and a tranquilizer. Deserpidine is a competitive angiotensin converting enzyme (ACE) inhibitor. Deserpidine also decreases angiotensin II-induced aldosterone secretion by the adrenal cortex[1][2][3].</t>
  </si>
  <si>
    <t>C32H38N2O8</t>
  </si>
  <si>
    <t>COC([C@H]1[C@@]2([H])C[C@]3([H])C4=C(CCN3C[C@@]2([H])C[C@@H](OC(C5=CC(OC)=C(OC)C(OC)=C5)=O)[C@@H]1OC)C6=CC=CC=C6N4)=O</t>
  </si>
  <si>
    <t>DMSO : 100 mg/mL (172.82 mM; Need ultrasonic)</t>
  </si>
  <si>
    <t>65466</t>
  </si>
  <si>
    <t>https://www.medchemexpress.com/deserpidine.html</t>
  </si>
  <si>
    <t>HY-15284</t>
  </si>
  <si>
    <t>Prasugrel</t>
  </si>
  <si>
    <t>PCR 4099</t>
  </si>
  <si>
    <t>150322-43-3</t>
  </si>
  <si>
    <t>373.44</t>
  </si>
  <si>
    <t>Prasugrel (PCR 4099), a thienopyridine and prodrug, inhibits platelet function. Prasugrel is an orally active and potent P2Y12 receptor antagonist, and inhibits ADP-induced platelet aggregation[1].</t>
  </si>
  <si>
    <t>C20H20FNO3S</t>
  </si>
  <si>
    <t>FC1=CC=CC=C1C(C(C2CC2)=O)N3CCC4=C(C3)C=C(S4)OC(C)=O</t>
  </si>
  <si>
    <t>H2O : &lt; 0.1 mg/mL (insoluble); DMSO : 100 mg/mL (267.78 mM; Need ultrasonic)</t>
  </si>
  <si>
    <t>11678</t>
  </si>
  <si>
    <t>https://www.medchemexpress.com/prasugrel.html</t>
  </si>
  <si>
    <t>HY-N0516</t>
  </si>
  <si>
    <t>Casticin</t>
  </si>
  <si>
    <t>Vitexicarpin</t>
  </si>
  <si>
    <t>479-91-4</t>
  </si>
  <si>
    <t>374.34</t>
  </si>
  <si>
    <t>Casticin is a methyoxylated flavonol isolated from Viticis Fructus, with antimitotic and anti-inflammatory effect. Casticin inhibits the activation of STAT3.</t>
  </si>
  <si>
    <t>C19H18O8</t>
  </si>
  <si>
    <t>O=C1C(OC)=C(C2=CC=C(OC)C(O)=C2)OC3=CC(OC)=C(OC)C(O)=C13</t>
  </si>
  <si>
    <t>DMSO : 250 mg/mL (667.84 mM; Need ultrasonic)</t>
  </si>
  <si>
    <t>67743</t>
  </si>
  <si>
    <t>https://www.medchemexpress.com/Casticin.html</t>
  </si>
  <si>
    <t>HY-W013699</t>
  </si>
  <si>
    <t>Chlorhexidine (diacetate)</t>
  </si>
  <si>
    <t>56-95-1</t>
  </si>
  <si>
    <t>625.55</t>
  </si>
  <si>
    <t>Chlorhexidine diacetate is a biguanide disinfectant with rapid bactericidal activity against both Gram-positive and Gram-negative organism. The antibacterial effect of chlorhexidine diacetate is related to its action on the bacterial cell membrane and to precipitation of intracellular contents[1].</t>
  </si>
  <si>
    <t>C26H38Cl2N10O4</t>
  </si>
  <si>
    <t>N=C(NC1=CC=C(Cl)C=C1)NC(NCCCCCCNC(NC(NC2=CC=C(Cl)C=C2)=N)=N)=N.CC(O)=O.CC(O)=O</t>
  </si>
  <si>
    <t>Ethanol : 55 mg/mL (87.92 mM; Need ultrasonic)</t>
  </si>
  <si>
    <t>78774</t>
  </si>
  <si>
    <t>https://www.medchemexpress.com/chlorhexidine-diacetate.html</t>
  </si>
  <si>
    <t>HY-W018781</t>
  </si>
  <si>
    <t>Benzamidine (hydrochloride)</t>
  </si>
  <si>
    <t>1670-14-0</t>
  </si>
  <si>
    <t>156.61</t>
  </si>
  <si>
    <t>Ser/Thr Protease</t>
  </si>
  <si>
    <t>Benzamidine hydrochloride is an reversible competitive inhibitor of trypsin-like serine proteases, with Kis of 97 μM, 21 μM, 20 μM and 110 μM for uPA, trypsin, tryptase and factor Xa, respectively[1].</t>
  </si>
  <si>
    <t>C7H9ClN2</t>
  </si>
  <si>
    <t>[H]Cl.N=C(C1=CC=CC=C1)N</t>
  </si>
  <si>
    <t>H2O : 50 mg/mL (319.26 mM; Need ultrasonic); DMSO : 100 mg/mL (638.53 mM; Need ultrasonic)</t>
  </si>
  <si>
    <t>67123</t>
  </si>
  <si>
    <t>https://www.medchemexpress.com/benzamidine-hydrochloride.html</t>
  </si>
  <si>
    <t>HY-N2319</t>
  </si>
  <si>
    <t>Dihydroergocristine (mesylate)</t>
  </si>
  <si>
    <t>DHEC (mesylate)</t>
  </si>
  <si>
    <t>24730-10-7</t>
  </si>
  <si>
    <t>707.84</t>
  </si>
  <si>
    <t>Amyloid-β</t>
  </si>
  <si>
    <t>Dihydroergocristine mesylate (DHEC mesylate) is a inhibitor of γ-secretase (GSI), reduces the production of the Alzheimer's disease amyloid-β peptides, binds directly to γ-secretase and Nicastrin with equilibrium dissociation constants (Kd) of 25.7 nM and 9.8 μM, respectively[1].</t>
  </si>
  <si>
    <t>C36H45N5O8S</t>
  </si>
  <si>
    <t>O[C@@]([C@@](CCC1)([H])N1C2=O)(O[C@](NC([C@@H](CN(C)[C@]3([H])C4)C[C@]3([H])C5=C6C4=CNC6=CC=C5)=O)(C(C)C)C7=O)N7[C@H]2CC8=CC=CC=C8.CS(=O)(O)=O</t>
  </si>
  <si>
    <t>H2O : &lt; 0.1 mg/mL (insoluble); DMSO : 50 mg/mL (70.64 mM; Need ultrasonic)</t>
  </si>
  <si>
    <t>78604</t>
  </si>
  <si>
    <t>https://www.medchemexpress.com/dihydroergocristine-mesylate.html</t>
  </si>
  <si>
    <t>HY-A0122</t>
  </si>
  <si>
    <t>Plicamycin</t>
  </si>
  <si>
    <t>Mithramycin A</t>
  </si>
  <si>
    <t>18378-89-7</t>
  </si>
  <si>
    <t>1085.15</t>
  </si>
  <si>
    <t>Plicamycin is a selective specificity protein 1 (Sp1) inhibitor. Plicamycin inhibits the growth of various cancers by decreasing Sp1 protein.</t>
  </si>
  <si>
    <t>C52H76O24</t>
  </si>
  <si>
    <t>O=C([C@H]([C@@]([C@H](OC)C([C@@H](O)[C@H](O)C)=O)([H])C1)O[C@@](O[C@H](C)[C@H]2O)([H])C[C@H]2O[C@@](O[C@H](C)[C@@H]3O)([H])C[C@H]3O[C@@](O[C@H](C)[C@H]4O)([H])C[C@@]4(O)C)C(C1=CC5=CC(O[C@H](O[C@H](C)[C@H]6O)C[C@H]6O[C@@](O[C@H](C)[C@H]7O)([H])C[C@H]7O)=C(C)C(O)=C85)=C8O</t>
  </si>
  <si>
    <t>DMSO : ≥ 100 mg/mL (92.15 mM)</t>
  </si>
  <si>
    <t>66050</t>
  </si>
  <si>
    <t>https://www.medchemexpress.com/Plicamycin.html</t>
  </si>
  <si>
    <t>HY-A0036</t>
  </si>
  <si>
    <t>Bazedoxifene (acetate)</t>
  </si>
  <si>
    <t>TSE-424 (acetate)</t>
  </si>
  <si>
    <t>198481-33-3</t>
  </si>
  <si>
    <t>Bazedoxifene acetate (TSE-424 acetate) is an oral, nonsteroidal selective estrogen receptor modulator (SERM), with IC50s of 23 nM and 99 nM for ERα and ERβ, respectively. Bazedoxifene acetate can be used for the research of osteoporosis. Bazedoxifene acetate also acts as an inhibitor of IL-6/GP130 protein-protein interactions and can be used for the research of pancreatic cancer[1][2].</t>
  </si>
  <si>
    <t>C32H38N2O5</t>
  </si>
  <si>
    <t>CC1=C(C2=CC=C(O)C=C2)N(CC3=CC=C(OCCN4CCCCCC4)C=C3)C5=CC=C(O)C=C51.CC(O)=O</t>
  </si>
  <si>
    <t>DMSO : ≥ 100 mg/mL (188.45 mM); H2O : 1 mg/mL (1.88 mM; Need ultrasonic)</t>
  </si>
  <si>
    <t>26740</t>
  </si>
  <si>
    <t>https://www.medchemexpress.com/Bazedoxifene-acetate.html</t>
  </si>
  <si>
    <t>HY-100490B</t>
  </si>
  <si>
    <t>Rilmenidine (phosphate)</t>
  </si>
  <si>
    <t>85409-38-7</t>
  </si>
  <si>
    <t>278.24</t>
  </si>
  <si>
    <t>Adrenergic Receptor; Apoptosis; Autophagy; Imidazoline Receptor</t>
  </si>
  <si>
    <t>Rilmenidine phosphate, an innovative antihypertensive agent, is an orally active, selective I1 imidazoline receptor agonist. Rilmenidine phosphate is an alpha 2-adrenoceptor agonist. Rilmenidine phosphate induces autophagy. Rilmenidine phosphate acts both centrally by reducing sympathetic overactivity and in the kidney by inhibiting the Na+/H+ antiport. Rilmenidine phosphate modulates proliferation and stimulates the proapoptotic protein Bax thus inducing the perturbation of the mitochondrial pathway and apoptosis in human leukemic K562 cells [1][2][3].</t>
  </si>
  <si>
    <t>C10H19N2O5P</t>
  </si>
  <si>
    <t>O=P(O)(O)O.C1(NC(C2CC2)C3CC3)=NCCO1</t>
  </si>
  <si>
    <t>DMSO : 5 mg/mL (17.97 mM; ultrasonic and warming and heat to 80°C); H2O : 62.5 mg/mL (224.63 mM; Need ultrasonic)</t>
  </si>
  <si>
    <t>80290</t>
  </si>
  <si>
    <t>https://www.medchemexpress.com/rilmenidine-phosphate.html</t>
  </si>
  <si>
    <t>HY-12785</t>
  </si>
  <si>
    <t>Albendazole sulfoxide</t>
  </si>
  <si>
    <t>Ricobendazole; Albendazole oxide</t>
  </si>
  <si>
    <t>54029-12-8</t>
  </si>
  <si>
    <t>281.33</t>
  </si>
  <si>
    <t>Albendazole sulfoxide (Ricobendazole), the main active metabolite of Albendazole, exhibits anti-parasite effect against Echinococcus multilocularis Metacestodes[1].</t>
  </si>
  <si>
    <t>C12H15N3O3S</t>
  </si>
  <si>
    <t>O=C(OC)NC1=NC2=CC=C(S(CCC)=O)C=C2N1</t>
  </si>
  <si>
    <t>DMSO : 25 mg/mL (88.86 mM; Need ultrasonic)</t>
  </si>
  <si>
    <t>63984</t>
  </si>
  <si>
    <t>https://www.medchemexpress.com/albendazole-sulfoxide.html</t>
  </si>
  <si>
    <t>HY-14519A</t>
  </si>
  <si>
    <t>Methotrexate (disodium)</t>
  </si>
  <si>
    <t>Amethopterin (disodium); CL14377 (disodium); WR19039 (disodium)</t>
  </si>
  <si>
    <t>7413-34-5</t>
  </si>
  <si>
    <t>498.40</t>
  </si>
  <si>
    <t>ADC Cytotoxin; Antifolate; Apoptosis; DNA/RNA Synthesis</t>
  </si>
  <si>
    <t>Methotrexate (Amethopterin) disodium, an antimetabolite and antifolate agent, inhibits the enzyme dihydrofolate reductase, thereby preventing the conversion of folic acid into tetrahydrofolate, and inhibiting DNA synthesis. Methotrexate disodium, also an immunosuppressant and antineoplastic agent, is used for the research of rheumatoid arthritis and a number of different cancers (such as acute lymphoblastic leukemia)[1][2][3].</t>
  </si>
  <si>
    <t>C20H20N8Na2O5</t>
  </si>
  <si>
    <t>NC1=NC(N)=C2C(N=CC(CN(C)C3=CC=C(C(N[C@@H](CCC(O[Na])=O)C(O[Na])=O)=O)C=C3)=N2)=N1</t>
  </si>
  <si>
    <t>81188</t>
  </si>
  <si>
    <t>https://www.medchemexpress.com/methotrexate-disodium.html</t>
  </si>
  <si>
    <t>Antibody-drug Conjugate/ADC Related; Apoptosis; Cell Cycle/DNA Damage</t>
  </si>
  <si>
    <t>HY-B2245</t>
  </si>
  <si>
    <t>Estradiol dipropionate</t>
  </si>
  <si>
    <t>113-38-2</t>
  </si>
  <si>
    <t>Estrogen Receptor/ERR; Progesterone Receptor</t>
  </si>
  <si>
    <t>Estradiol dipropionate is a combined estrogen-progesterone, acts as an estrogen and progesterone agonist[1].</t>
  </si>
  <si>
    <t>C[C@@]12[C@@H](OC(CC)=O)CC[C@@]1([H])[C@]3([H])CCC4=C(C=CC(OC(CC)=O)=C4)[C@@]3([H])CC2</t>
  </si>
  <si>
    <t>DMSO : 62.5 mg/mL (162.54 mM; Need ultrasonic)</t>
  </si>
  <si>
    <t>78872</t>
  </si>
  <si>
    <t>https://www.medchemexpress.com/estradiol-dipropionate.html</t>
  </si>
  <si>
    <t>HY-B1761</t>
  </si>
  <si>
    <t>Santonin</t>
  </si>
  <si>
    <t>Alpha-Santonin</t>
  </si>
  <si>
    <t>481-06-1</t>
  </si>
  <si>
    <t>246.30</t>
  </si>
  <si>
    <t>Santonin is an active principle of the plant Artemisia cina, which is formely used to treat worms[1].</t>
  </si>
  <si>
    <t>C15H18O3</t>
  </si>
  <si>
    <t>O=C1[C@@H](C)[C@@](CC[C@@]2(C)C=CC(C(C)=C23)=O)([H])[C@]3([H])O1</t>
  </si>
  <si>
    <t>DMSO : 62.5 mg/mL (253.76 mM; Need ultrasonic)</t>
  </si>
  <si>
    <t>45414</t>
  </si>
  <si>
    <t>https://www.medchemexpress.com/santonin.html</t>
  </si>
  <si>
    <t>HY-B1655</t>
  </si>
  <si>
    <t>Fluspirilene</t>
  </si>
  <si>
    <t>R 6218; Redeptin</t>
  </si>
  <si>
    <t>1841-19-6</t>
  </si>
  <si>
    <t>Fluspirilene is a non-competitive antagonist of L-type calcium channels with an IC50 of 0.03 μM. Fluspirileneis a long-acting injectable depot antipsychotic drug used for schizophrenia.</t>
  </si>
  <si>
    <t>C29H31F2N3O</t>
  </si>
  <si>
    <t>O=C1NCN(C2=CC=CC=C2)C13CCN(CCCC(C4=CC=C(F)C=C4)C5=CC=C(F)C=C5)CC3</t>
  </si>
  <si>
    <t>79039</t>
  </si>
  <si>
    <t>https://www.medchemexpress.com/Fluspirilene.html</t>
  </si>
  <si>
    <t>HY-W010450</t>
  </si>
  <si>
    <t>Thymine</t>
  </si>
  <si>
    <t>65-71-4</t>
  </si>
  <si>
    <t>Thymine is one of the four nucleobases in the nucleic acid of DNA and can be a target for actions of 5-fluorouracil (5-FU) in cancer treatment, with a Km of 2.3 μM.</t>
  </si>
  <si>
    <t>C5H6N2O2</t>
  </si>
  <si>
    <t>O=C1NC(C(C)=CN1)=O</t>
  </si>
  <si>
    <t>DMSO : 100 mg/mL (792.96 mM; Need ultrasonic); H2O : 5 mg/mL (39.65 mM; Need ultrasonic)</t>
  </si>
  <si>
    <t>45843</t>
  </si>
  <si>
    <t>https://www.medchemexpress.com/5-Methylpyrimidine-2,4_1H,3H_-dione.html</t>
  </si>
  <si>
    <t>HY-14282</t>
  </si>
  <si>
    <t>Lanoconazole</t>
  </si>
  <si>
    <t>101530-10-3</t>
  </si>
  <si>
    <t>319.83</t>
  </si>
  <si>
    <t>Lanoconazole is a potent and orally active imidazole antifungal agent, shows a broad spectrum of activity against fungi?in vitro?and?in vivo[1]. Lanoconazole interferes with ergosterol biosynthesis by inhibiting sterol 14-alpha demethylase and blocking fungal membrane ergosterol biosynthesis. Lanoconazole can be used for the investigation of  dermatophytosis and onychomycosis[1][2].</t>
  </si>
  <si>
    <t>C14H10ClN3S2</t>
  </si>
  <si>
    <t>N#C/C(N1C=CN=C1)=C2SC(C(C=CC=C3)=C3Cl)CS\2.[(E)]</t>
  </si>
  <si>
    <t>80526</t>
  </si>
  <si>
    <t>https://www.medchemexpress.com/lanoconazole.html</t>
  </si>
  <si>
    <t>HY-B0640A</t>
  </si>
  <si>
    <t>Epinastine (hydrochloride)</t>
  </si>
  <si>
    <t>WAL801 (hydrochloride)</t>
  </si>
  <si>
    <t>108929-04-0</t>
  </si>
  <si>
    <t>285.77</t>
  </si>
  <si>
    <t>Epinastine hydrochloride (WAL801 hydrochloride) is an antihistamine and mast cell stabilizer. Epinastine hydrochloride is a potent, selective and orally-active histamine H1 receptor antagonist. Epinastine hydrochloride also inhibits IL-8 release and has an antiallergic action[1][2][3].</t>
  </si>
  <si>
    <t>C16H16ClN3</t>
  </si>
  <si>
    <t>NC1=NCC2N1C3=CC=CC=C3CC4=CC=CC=C24.[H]Cl</t>
  </si>
  <si>
    <t>DMSO : 50 mg/mL (174.97 mM; Need ultrasonic)</t>
  </si>
  <si>
    <t>79088</t>
  </si>
  <si>
    <t>https://www.medchemexpress.com/epinastine-hydrochloride.html</t>
  </si>
  <si>
    <t>HY-14806A</t>
  </si>
  <si>
    <t>Teneligliptin (hydrobromide)</t>
  </si>
  <si>
    <t>MP-513 (hydrobromide)</t>
  </si>
  <si>
    <t>906093-29-6</t>
  </si>
  <si>
    <t>628.86</t>
  </si>
  <si>
    <t>Teneligliptin (MP-513) hydrobromide is a potent chemotype prolylthiazolidine-based DPP-4 inhibitor, which competitively inhibits human plasma, rat plasma, and human recombinant DPP-4 in vitro, with IC50s of approximately 1 nM.</t>
  </si>
  <si>
    <t>C22H32.5N6OSBr2.5</t>
  </si>
  <si>
    <t>O=C(N1CSCC1)[C@H]2NC[C@@H](N3CCN(C4=CC(C)=NN4C5=CC=CC=C5)CC3)C2.[2.5 HBr]</t>
  </si>
  <si>
    <t>H2O : ≥ 200 mg/mL (318.04 mM); DMSO : ≥ 100 mg/mL (159.02 mM)</t>
  </si>
  <si>
    <t>11367</t>
  </si>
  <si>
    <t>https://www.medchemexpress.com/Teneligliptin-hydrobromide.html</t>
  </si>
  <si>
    <t>HY-16397A</t>
  </si>
  <si>
    <t>Phenformin (hydrochloride)</t>
  </si>
  <si>
    <t>Phenethylbiguanide hydrochloride</t>
  </si>
  <si>
    <t>834-28-6</t>
  </si>
  <si>
    <t>241.72</t>
  </si>
  <si>
    <t>AMPK; Autophagy</t>
  </si>
  <si>
    <t>Phenformin hydrochloride is an anti-diabetic drug from the biguanide class, can activate AMPK activity.</t>
  </si>
  <si>
    <t>C10H16ClN5</t>
  </si>
  <si>
    <t>NC(NC(NCCC1=CC=CC=C1)=N)=N.Cl</t>
  </si>
  <si>
    <t>DMSO : 1 mg/mL (4.14 mM; ultrasonic and adjust pH to 2 with 1M HCl); DMF : &lt; 1 mg/mL (insoluble); H2O : 12.5 mg/mL (51.71 mM; Need ultrasonic); Ethanol : &lt; 1 mg/mL (insoluble)</t>
  </si>
  <si>
    <t>10549</t>
  </si>
  <si>
    <t>https://www.medchemexpress.com/phenformin-hydrochloride.html</t>
  </si>
  <si>
    <t>HY-17026</t>
  </si>
  <si>
    <t>Gemcitabine</t>
  </si>
  <si>
    <t>LY 188011</t>
  </si>
  <si>
    <t>95058-81-4</t>
  </si>
  <si>
    <t>263.20</t>
  </si>
  <si>
    <t>Apoptosis; Autophagy; DNA/RNA Synthesis; Nucleoside Antimetabolite/Analog</t>
  </si>
  <si>
    <t>Gemcitabine (LY 188011) is a pyrimidine nucleoside analog antimetabolite and an antineoplastic agent. Gemcitabine inhibits DNA synthesis and repair, resulting in autophagyand apoptosis[1][2].</t>
  </si>
  <si>
    <t>C9H11F2N3O4</t>
  </si>
  <si>
    <t>O=C1N(C=CC(N)=N1)[C@H]2C(F)([C@@H]([C@H](O2)CO)O)F</t>
  </si>
  <si>
    <t>DMSO : ≥ 103.3 mg/mL (392.48 mM); Ethanol : 3.33 mg/mL (12.65 mM; Need ultrasonic)</t>
  </si>
  <si>
    <t>39439</t>
  </si>
  <si>
    <t>https://www.medchemexpress.com/Gemcitabine.html</t>
  </si>
  <si>
    <t>HY-A0269</t>
  </si>
  <si>
    <t>Mecillinam</t>
  </si>
  <si>
    <t>Amdinocillin; FL 1060</t>
  </si>
  <si>
    <t>32887-01-7</t>
  </si>
  <si>
    <t>325.43</t>
  </si>
  <si>
    <t>Mecillinam (Amdinocillin), the β-lactam antibiotic, has a broad spectrum of activity against gram-negative organisms[1].</t>
  </si>
  <si>
    <t>C15H23N3O3S</t>
  </si>
  <si>
    <t>O=C([C@@H](C(C)(C)S[C@]1([H])[C@@H]2/N=C/N3CCCCCC3)N1C2=O)O</t>
  </si>
  <si>
    <t>DMSO : 250 mg/mL (768.21 mM; Need ultrasonic)</t>
  </si>
  <si>
    <t>78853</t>
  </si>
  <si>
    <t>https://www.medchemexpress.com/mecillinam.html</t>
  </si>
  <si>
    <t>HY-15656</t>
  </si>
  <si>
    <t>Ceritinib</t>
  </si>
  <si>
    <t>LDK378</t>
  </si>
  <si>
    <t>1032900-25-6</t>
  </si>
  <si>
    <t>558.14</t>
  </si>
  <si>
    <t>Ceritinib (LDK378) is a selective, orally bioavailable, and ATP-competitive ALK tyrosine kinase inhibitor with an IC50 of 200 pM. Ceritinib (LDK378) also inhibits IGF-1R, InsR, and STK22D with IC50 values of 8, 7, and 23 nM, respectively. Ceritinib (LDK378) shows great antitumor potency[1][2].</t>
  </si>
  <si>
    <t>C28H36ClN5O3S</t>
  </si>
  <si>
    <t>CC(C)OC1=CC(C2CCNCC2)=C(C)C=C1NC3=NC=C(Cl)C(NC4=CC=CC=C4S(=O)(C(C)C)=O)=N3</t>
  </si>
  <si>
    <t>DMSO : 5.6 mg/mL (10.03 mM; Need ultrasonic); Ethanol : ≥ 3.33 mg/mL (5.97 mM)</t>
  </si>
  <si>
    <t>19216</t>
  </si>
  <si>
    <t>https://www.medchemexpress.com/LDK378.html</t>
  </si>
  <si>
    <t>HY-108402A</t>
  </si>
  <si>
    <t>Cefodizime (sodium)</t>
  </si>
  <si>
    <t>86329-79-5</t>
  </si>
  <si>
    <t>628.63</t>
  </si>
  <si>
    <t>Cefodizime sodium is a third generation cephalosporin antibiotic with a broad spectrum of antibacterial activity. Cefodizime sodium  has no renal toxic effect, good tolerance and immune regulation activity, and can be used for the research of severe infections of the respiratory and urinary tracts[1][2].</t>
  </si>
  <si>
    <t>C20H18N6Na2O7S4</t>
  </si>
  <si>
    <t>O=C(C(N12)=C(CSC3=NC(C)=C(CC(O[Na])=O)S3)CS[C@]2([H])[C@H](NC(/C(C4=CSC(N)=N4)=N\OC)=O)C1=O)O[Na]</t>
  </si>
  <si>
    <t>DMSO : 62.5 mg/mL (99.42 mM; Need ultrasonic)</t>
  </si>
  <si>
    <t>67184</t>
  </si>
  <si>
    <t>https://www.medchemexpress.com/cefodizime-sodium.html</t>
  </si>
  <si>
    <t>HY-135336A</t>
  </si>
  <si>
    <t>(S)-Verapamil (hydrochloride)</t>
  </si>
  <si>
    <t>(S)-(-)-Verapamil (hydrochloride)</t>
  </si>
  <si>
    <t>36622-28-3</t>
  </si>
  <si>
    <t>491.06</t>
  </si>
  <si>
    <t>Apoptosis; Calcium Channel; Leukotriene Receptor</t>
  </si>
  <si>
    <t>(S)-Verapamil hydrochloride (S(-)-Verapamil hydrochloride) inhibits leukotriene C4 (LTC4) and calcein transport by MRP1. (S)-Verapamil hydrochloride leads to the death of potentially resistant tumor cells[1][2].</t>
  </si>
  <si>
    <t>C27H39ClN2O4</t>
  </si>
  <si>
    <t>COC1=C(OC)C=CC(CCN(C)CCC[C@@](C#N)(C2=CC(OC)=C(OC)C=C2)C(C)C)=C1.Cl</t>
  </si>
  <si>
    <t>DMSO : 200 mg/mL (407.28 mM; Need ultrasonic)</t>
  </si>
  <si>
    <t>81504</t>
  </si>
  <si>
    <t>https://www.medchemexpress.com/s-verapamil-hydrochloride.html</t>
  </si>
  <si>
    <t>Apoptosis; GPCR/G Protein; Membrane Transporter/Ion Channel; Neuronal Signaling</t>
  </si>
  <si>
    <t>HY-103252</t>
  </si>
  <si>
    <t>Monomethyl fumarate</t>
  </si>
  <si>
    <t>2756-87-8</t>
  </si>
  <si>
    <t>130.10</t>
  </si>
  <si>
    <t>Drug Metabolite; GPR109A</t>
  </si>
  <si>
    <t>Monomethyl fumarate, an active metabolite of Dimethyl fumarate (DMF), is a potent GPR109A agonist. Monomethyl fumarate has the potential for multiple neuroprotective pathways and other models of retinal disease[1][2][3].</t>
  </si>
  <si>
    <t>C5H6O4</t>
  </si>
  <si>
    <t>O=C(OC)/C=C/C(O)=O</t>
  </si>
  <si>
    <t>DMSO : 100 mg/mL (768.64 mM; Need ultrasonic)</t>
  </si>
  <si>
    <t>84504</t>
  </si>
  <si>
    <t>https://www.medchemexpress.com/monomethyl-fumarate.html</t>
  </si>
  <si>
    <t>HY-14560C</t>
  </si>
  <si>
    <t>Reboxetine (mesylate)</t>
  </si>
  <si>
    <t>FCE20124 mesylate; PNU155950E mesylate</t>
  </si>
  <si>
    <t>98769-84-7</t>
  </si>
  <si>
    <t>409.50</t>
  </si>
  <si>
    <t>Reboxetine mesylate is a norepinephrine reuptake inhibitor use in the treatment of unipolar depression.
Target: Others
Reboxetine is a drug of the norepinephrine reuptake inhibitor class. Reboxetine dose-dependently and potently inhibits locus coeruleus neuronal firing in rats with ED50 of 191 μg/kg. Reboxetine inhibition of the locus coeruleus neurons is reversible by the α2 antagonist piperoxan (1.5 mg/kg, IV). Reboxetine dose-dependently reverses reserpine-induced blepharospasm and hypothermia in the mouse. Reboxetine is also found to antagonize clonidine-induced hypothermia dose-dependently in mice. Reboxetine reverses reserpine-induced blepharospasm and hypothermia in rats with ED50 of 10 mg/kg and 3 mg/kg (p.o.), respectively [1]. Reboxetine is associated with a markedly lower relapse rate than placebo (22% vs. 56%) and a greater cumulative probability of a maintained response during long-term treatment in patients with recurrent DSM-III-R major depression. Reboxetine effectively prevents recurrence of depressive symptoms following episode resolution [2]. Acute systemic administration of Reboxetine (0.3 mg/kg-20 mg/kg) dose-dependently increases extracellular norepinephrine in the rat frontal cortex while having no effect on extracellular serotonin. Reboxetine (20 mg/kg) also increases extracellular dopamine in the rat frontal cortex. Chronic administration of Reboxetine for 14 days results in elevated basal concentrations of extracellular norepinephrine and dopamine and a greater net increase of extracellular norepinephrine and dopamine, but not serotonin in the rat frontal cortex [3].</t>
  </si>
  <si>
    <t>C20H27NO6S</t>
  </si>
  <si>
    <t>CS(=O)(O)=O.CCOC1=C(C=CC=C1)O[C@]([C@@]2([H])CNCCO2)([H])C3=CC=CC=C3.[relative stereochemistry]</t>
  </si>
  <si>
    <t>H2O : 50 mg/mL (122.10 mM; Need ultrasonic); DMSO : 125 mg/mL (305.25 mM; Need ultrasonic)</t>
  </si>
  <si>
    <t>16383</t>
  </si>
  <si>
    <t>https://www.medchemexpress.com/reboxetine-mesylate.html</t>
  </si>
  <si>
    <t>11983</t>
  </si>
  <si>
    <t>HY-B0352</t>
  </si>
  <si>
    <t>Mirtazapine</t>
  </si>
  <si>
    <t>Org3770; 6-Azamianserin</t>
  </si>
  <si>
    <t>85650-52-8</t>
  </si>
  <si>
    <t>265.35</t>
  </si>
  <si>
    <t>Mirtazapine is a 5-HT receptor inhibitor. Mirtazapine is a potent and orally active noradrenergic and specific serotonergic antidepressant (NaSSA) agent by blocking 5-HT2 and 5-HT3 receptors[1].</t>
  </si>
  <si>
    <t>C17H19N3</t>
  </si>
  <si>
    <t>CN1CC2C3=CC=CC=C3CC4=CC=CN=C4N2CC1</t>
  </si>
  <si>
    <t>H2O : &lt; 0.1 mg/mL (insoluble); DMSO : 50 mg/mL (188.43 mM; Need ultrasonic)</t>
  </si>
  <si>
    <t>16286</t>
  </si>
  <si>
    <t>https://www.medchemexpress.com/mirtazapine.html</t>
  </si>
  <si>
    <t>HY-B1393</t>
  </si>
  <si>
    <t>Dehydrocholic acid</t>
  </si>
  <si>
    <t>81-23-2</t>
  </si>
  <si>
    <t>402.52</t>
  </si>
  <si>
    <t>Dehydrocholic acid is a synthetic bile acid, manufactured by the oxidation of cholic acid. Dehydrocholic acid acts as a hydrocholeretic, increasing bile output to clear increased bile acid load.</t>
  </si>
  <si>
    <t>C24H34O5</t>
  </si>
  <si>
    <t>C[C@H](CCC(O)=O)[C@H]([C@]12C)CC[C@@]1([H])[C@]3([H])C(C[C@]4([H])CC(CC[C@]4(C)[C@@]3([H])CC2=O)=O)=O</t>
  </si>
  <si>
    <t>DMSO : 25 mg/mL (62.11 mM; Need ultrasonic); H2O : &lt; 0.1 mg/mL (insoluble)</t>
  </si>
  <si>
    <t>17597</t>
  </si>
  <si>
    <t>https://www.medchemexpress.com/Dehydrocholic-acid.html</t>
  </si>
  <si>
    <t>HY-W011522</t>
  </si>
  <si>
    <t>Taurolidine</t>
  </si>
  <si>
    <t>19388-87-5</t>
  </si>
  <si>
    <t>284.35</t>
  </si>
  <si>
    <t>Taurolidine is a broad-spectrum antimicrobial for the prevention of central venous catheter-related infections. Taurolidine has a direct and selective antineoplastic effect on brain tumor cells by the induction of apoptosis[1].</t>
  </si>
  <si>
    <t>C7H16N4O4S2</t>
  </si>
  <si>
    <t>O=S1(NCN(CN(CC2)CNS2(=O)=O)CC1)=O</t>
  </si>
  <si>
    <t>DMSO : 62.5 mg/mL (219.80 mM; Need ultrasonic)</t>
  </si>
  <si>
    <t>58340</t>
  </si>
  <si>
    <t>https://www.medchemexpress.com/taurolidine.html</t>
  </si>
  <si>
    <t>HY-Y0946</t>
  </si>
  <si>
    <t>Acetamide</t>
  </si>
  <si>
    <t>60-35-5</t>
  </si>
  <si>
    <t>59.07</t>
  </si>
  <si>
    <t>Acetamide is used primarily as a solvent and a plasticizer.</t>
  </si>
  <si>
    <t>C2H5NO</t>
  </si>
  <si>
    <t>CC(N)=O</t>
  </si>
  <si>
    <t>H2O : 50 mg/mL (846.45 mM; Need ultrasonic)</t>
  </si>
  <si>
    <t>61083</t>
  </si>
  <si>
    <t>https://www.medchemexpress.com/Acetamide.html</t>
  </si>
  <si>
    <t>HY-N0437</t>
  </si>
  <si>
    <t>Progesterone</t>
  </si>
  <si>
    <t>Pregn-4-ene-3,20-dione</t>
  </si>
  <si>
    <t>57-83-0</t>
  </si>
  <si>
    <t>314.46</t>
  </si>
  <si>
    <t>Progesterone is a steroid hormone that regulates the menstrual cycle and is crucial for pregnancy.</t>
  </si>
  <si>
    <t>C21H30O2</t>
  </si>
  <si>
    <t>CC([C@H]1CC[C@@]2([H])[C@]3([H])CCC4=CC(CC[C@]4(C)[C@@]3([H])CC[C@]12C)=O)=O</t>
  </si>
  <si>
    <t>DMSO : 25 mg/mL (79.50 mM; Need ultrasonic); H2O : &lt; 0.1 mg/mL (insoluble)</t>
  </si>
  <si>
    <t>60868</t>
  </si>
  <si>
    <t>https://www.medchemexpress.com/Progesterone.html</t>
  </si>
  <si>
    <t>HY-B1400</t>
  </si>
  <si>
    <t>Diiodohydroxyquinoline</t>
  </si>
  <si>
    <t>Iodoquinol; 5,7-Diiodo-8-hydroxyquinoline; 5,7-Diiodo-8-quinolinol</t>
  </si>
  <si>
    <t>83-73-8</t>
  </si>
  <si>
    <t>396.95</t>
  </si>
  <si>
    <t>Diiodohydroxyquinoline is a topical therapeutic agent, with satisfactory antibacterial properties.</t>
  </si>
  <si>
    <t>C9H5I2NO</t>
  </si>
  <si>
    <t>OC1=C2N=CC=CC2=C(I)C=C1I</t>
  </si>
  <si>
    <t>DMSO : 25 mg/mL (62.98 mM; Need ultrasonic); H2O : &lt; 0.1 mg/mL (insoluble)</t>
  </si>
  <si>
    <t>17609</t>
  </si>
  <si>
    <t>https://www.medchemexpress.com/Diiodohydroxyquinoline.html</t>
  </si>
  <si>
    <t>HY-111613</t>
  </si>
  <si>
    <t>Pinaverium bromide</t>
  </si>
  <si>
    <t>53251-94-8</t>
  </si>
  <si>
    <t>591.42</t>
  </si>
  <si>
    <t>Pinaverium bromide is an L-type calcium channel blocker with selectivity for the gastrointestinal tract, effectively relieves pain, diarrhea and intestinal discomfort, provides good therapeutic efficacies without significant adverse effects on Irritable bowel syndrome (IBS) patients[1].</t>
  </si>
  <si>
    <t>C26H41Br2NO4</t>
  </si>
  <si>
    <t>CC1(C)C2CCC(CCOCC[N+]3(CC4=CC(OC)=C(OC)C=C4Br)CCOCC3)C1C2.[Br-]</t>
  </si>
  <si>
    <t>DMSO : 62.5 mg/mL (105.68 mM; Need ultrasonic)</t>
  </si>
  <si>
    <t>39768</t>
  </si>
  <si>
    <t>https://www.medchemexpress.com/Pinaverium_bromide.html</t>
  </si>
  <si>
    <t>HY-N0880</t>
  </si>
  <si>
    <t>Cinobufotalin</t>
  </si>
  <si>
    <t>1108-68-5</t>
  </si>
  <si>
    <t>458.54</t>
  </si>
  <si>
    <t>Cinobufotalin is a cardiotonic steroids or bufadienolides, is extracted from the skin secretions of the giant toads. Cinobufotalin has been used as a cardiotonic, diuretic and a hemostatic agent, Cinobufotalin is also a potential anti-lung cancer agent[1].</t>
  </si>
  <si>
    <t>C26H34O7</t>
  </si>
  <si>
    <t>C[C@]([C@@H](C(C=C1)=COC1=O)[C@H]2OC(C)=O)(CC[C@@]3([H])[C@@]4([H])CC[C@@]5(O)[C@@]3(CC[C@H](O)C5)C)[C@@]64[C@@H]2O6</t>
  </si>
  <si>
    <t>DMSO : ≥ 35 mg/mL (76.33 mM)</t>
  </si>
  <si>
    <t>64691</t>
  </si>
  <si>
    <t>https://www.medchemexpress.com/Cinobufotalin.html</t>
  </si>
  <si>
    <t>HY-N0583</t>
  </si>
  <si>
    <t>Hydrocortisone</t>
  </si>
  <si>
    <t>Cortisol</t>
  </si>
  <si>
    <t>50-23-7</t>
  </si>
  <si>
    <t>Hydrocortisone (Cortisol) is a steroid hormone or glucocorticoid secreted by the adrenal cortex[1].</t>
  </si>
  <si>
    <t>C21H30O5</t>
  </si>
  <si>
    <t>C[C@@]1([C@@]2(O)C(CO)=O)[C@](CC2)([H])[C@@](CCC3=CC4=O)([H])[C@]([C@]3(CC4)C)([H])[C@@H](O)C1</t>
  </si>
  <si>
    <t>DMSO : ≥ 31 mg/mL (85.53 mM); H2O : &lt; 0.1 mg/mL (insoluble)</t>
  </si>
  <si>
    <t>45506</t>
  </si>
  <si>
    <t>https://www.medchemexpress.com/Hydrocortisone.html</t>
  </si>
  <si>
    <t>HY-N0492</t>
  </si>
  <si>
    <t>α-Lipoic Acid</t>
  </si>
  <si>
    <t>Thioctic acid; (±)-α-Lipoic acid; DL-α-Lipoic acid</t>
  </si>
  <si>
    <t>1077-28-7</t>
  </si>
  <si>
    <t>Apoptosis; Endogenous Metabolite; HIV; Mitochondrial Metabolism; NF-κB</t>
  </si>
  <si>
    <t>α-Lipoic Acid is an antioxidant, which is an essential cofactor of mitochondrial enzyme complexes. α-Lipoic Acid inhibits NF-κB-dependent HIV-1 LTR activation[1][2][3]. α-Lipoic Acid induces endoplasmic reticulum (ER) stress-mediated apoptosis in hepatoma cells[4].</t>
  </si>
  <si>
    <t>O=C(O)CCCCC1SSCC1</t>
  </si>
  <si>
    <t>H2O : &lt; 0.1 mg/mL (insoluble); DMSO : ≥ 100 mg/mL (484.66 mM)</t>
  </si>
  <si>
    <t>31802</t>
  </si>
  <si>
    <t>https://www.medchemexpress.com/_alpha_-Lipoic-Acid.html</t>
  </si>
  <si>
    <t>Anti-infection; Apoptosis; Metabolic Enzyme/Protease; NF-κB</t>
  </si>
  <si>
    <t>HY-W020044</t>
  </si>
  <si>
    <t>DL-alpha-Tocopherol</t>
  </si>
  <si>
    <t>DL-α-Tocopherol</t>
  </si>
  <si>
    <t>10191-41-0</t>
  </si>
  <si>
    <t>430.71</t>
  </si>
  <si>
    <t>Ferroptosis</t>
  </si>
  <si>
    <t>DL-alpha-Tocopherol is a synthetic vitamin E, with antioxidation effect. DL-alpha-Tocopherol protects human skin fibroblasts against the cytotoxic effect of UVB[1].</t>
  </si>
  <si>
    <t>C29H50O2</t>
  </si>
  <si>
    <t>CC1=C2C(CCC(CCCC(C)CCCC(C)CCCC(C)C)(C)O2)=C(C)C(O)=C1C</t>
  </si>
  <si>
    <t>H2O : &lt; 0.1 mg/mL (insoluble); DMSO : 100 mg/mL (232.17 mM; Need ultrasonic)</t>
  </si>
  <si>
    <t>46024</t>
  </si>
  <si>
    <t>https://www.medchemexpress.com/dl-alpha-tocopherol.html</t>
  </si>
  <si>
    <t>HY-N0368</t>
  </si>
  <si>
    <t>Linalool</t>
  </si>
  <si>
    <t>78-70-6</t>
  </si>
  <si>
    <t>Apoptosis; Endogenous Metabolite; iGluR</t>
  </si>
  <si>
    <t>Linalool is natural monoterpene in essential olis of coriander, acts as a competitive antagonist of Nmethyl d-aspartate (NMDA) receptor, with anti-tumor, anti-cardiotoxicity activity[1].Linalool is a PPARα ligand that reduces plasma TG levels and rewires the hepatic transcriptome and plasma metabolome[2].</t>
  </si>
  <si>
    <t>C=CC(O)(C)CC/C=C(C)/C</t>
  </si>
  <si>
    <t>DMSO : ≥ 100 mg/mL (648.30 mM)</t>
  </si>
  <si>
    <t>46051</t>
  </si>
  <si>
    <t>https://www.medchemexpress.com/linalool.html</t>
  </si>
  <si>
    <t>HY-18708</t>
  </si>
  <si>
    <t>Erdafitinib</t>
  </si>
  <si>
    <t>JNJ-42756493</t>
  </si>
  <si>
    <t>1346242-81-6</t>
  </si>
  <si>
    <t>446.54</t>
  </si>
  <si>
    <t>Apoptosis; FGFR</t>
  </si>
  <si>
    <t>Erdafitinib (JNJ-42756493) is a potent and orally available FGFR family inhibitor; inhibits FGFR1/2/3/4 with IC50s of 1.2, 2.5, 3.0 and 5.7 nM, respectively.</t>
  </si>
  <si>
    <t>C25H30N6O2</t>
  </si>
  <si>
    <t>CN1N=CC(C2=NC3=CC(N(C4=CC(OC)=CC(OC)=C4)CCNC(C)C)=CC=C3N=C2)=C1</t>
  </si>
  <si>
    <t>DMSO : ≥ 33 mg/mL (73.90 mM)</t>
  </si>
  <si>
    <t>58488</t>
  </si>
  <si>
    <t>https://www.medchemexpress.com/Erdafitinib.html</t>
  </si>
  <si>
    <t>HY-14144</t>
  </si>
  <si>
    <t>Aclidinium (Bromide)</t>
  </si>
  <si>
    <t>LAS 34273; LAS-W 330</t>
  </si>
  <si>
    <t>320345-99-1</t>
  </si>
  <si>
    <t>564.55</t>
  </si>
  <si>
    <t>Aclidinium Bromide (LAS 34273; LAS-W 330) is a long-acting, inhaled muscarinic antagonist. Aclidinium Bromide has the potential for chronic obstructive pulmonary disease (COPD) research[1][2][3][4].</t>
  </si>
  <si>
    <t>C26H30BrNO4S2</t>
  </si>
  <si>
    <t>O=C(O[C@H]1C[N+]2(CCCOC3=CC=CC=C3)CCC1CC2)C(C4=CC=CS4)(O)C5=CC=CS5.[Br-]</t>
  </si>
  <si>
    <t>DMSO : 33.33 mg/mL (59.04 mM; Need ultrasonic)</t>
  </si>
  <si>
    <t>07141</t>
  </si>
  <si>
    <t>https://www.medchemexpress.com/Aclidinium-Bromide.html</t>
  </si>
  <si>
    <t>HY-B1337</t>
  </si>
  <si>
    <t>Choline (chloride)</t>
  </si>
  <si>
    <t>67-48-1</t>
  </si>
  <si>
    <t>139.62</t>
  </si>
  <si>
    <t>Choline chloride is an organic compound and a quaternary ammonium salt, an acyl group acceptor and choline acetyltransferase substrate, also is an important additive in feed especially for chickens where it accelerates growth.</t>
  </si>
  <si>
    <t>C5H14ClNO</t>
  </si>
  <si>
    <t>OCC[N+](C)(C)C.[Cl-]</t>
  </si>
  <si>
    <t>H2O : ≥ 100 mg/mL (716.23 mM); DMSO : ≥ 140 mg/mL (1002.72 mM)</t>
  </si>
  <si>
    <t>17524</t>
  </si>
  <si>
    <t>https://www.medchemexpress.com/Choline-chloride.html</t>
  </si>
  <si>
    <t>HY-B0136</t>
  </si>
  <si>
    <t>Cefdinir</t>
  </si>
  <si>
    <t>FK-482; CI-983</t>
  </si>
  <si>
    <t>91832-40-5</t>
  </si>
  <si>
    <t>395.41</t>
  </si>
  <si>
    <t>Cefdinir (FK-482) is a semi-synthetic, broad-spectrum antibiotic in the third generation of the cephalosporin class, which is proved to be effective for infections caused by several Gram-negative and Gram-positive bacteria. Cefdinir can be used for the research of common bacterial infections of the ear, sinus, throat, and skin[1][2].</t>
  </si>
  <si>
    <t>C14H13N5O5S2</t>
  </si>
  <si>
    <t>O=C(C(N12)=C(C=C)CS[C@]2([H])[C@H](NC(/C(C3=CSC(N)=N3)=N\O)=O)C1=O)O</t>
  </si>
  <si>
    <t>H2O : 0.67 mg/mL (1.69 mM; Need ultrasonic); DMSO : 33.33 mg/mL (84.29 mM; Need ultrasonic)</t>
  </si>
  <si>
    <t>15943</t>
  </si>
  <si>
    <t>https://www.medchemexpress.com/Cefdinir.html</t>
  </si>
  <si>
    <t>HY-B0330</t>
  </si>
  <si>
    <t>Levofloxacin</t>
  </si>
  <si>
    <t>(-)-Ofloxacin</t>
  </si>
  <si>
    <t>100986-85-4</t>
  </si>
  <si>
    <t>Levofloxacin, a synthetic fluoroquinolone, is an antibacterial agent that inhibits the supercoiling activity of bacterial DNA gyrase, halting DNA replication.
Target: Antibacterial
Levofloxacin reduced bacterial load compared with placebo by 4.9-fold (95% confidence interval, 1.4-25.7; P=0.02) at day 7 but had no effect at any point on any marker of neutrophilic airway inflammation. In patients with a baseline bacterial load of more than 10(6) cfu/mL, levofloxacin treatment was associated with a 26.5% (95% confidence interval, 1.8%-51.3%; P=0.04) greater reduction in the percentage neutrophil count compared with placebo at day 7 [1]. Levofloxacin was found to significantly improve the clinical and microbiological parameters in CP individuals [2]. A 30-day course of levofloxacin does not significantly improve BK viral load reduction or allograft function when used in addition to overall reduction of immunosuppression [3].</t>
  </si>
  <si>
    <t>O=C(C(C1=O)=CN2[C@@H](C)COC3=C(N4CCN(C)CC4)C(F)=CC1=C23)O</t>
  </si>
  <si>
    <t>DMSO : 10 mg/mL (27.67 mM; Need ultrasonic); H2O : 50 mg/mL (138.36 mM; Need ultrasonic)</t>
  </si>
  <si>
    <t>64276</t>
  </si>
  <si>
    <t>https://www.medchemexpress.com/Levofloxacin.html</t>
  </si>
  <si>
    <t>HY-17504</t>
  </si>
  <si>
    <t>Rosuvastatin (Calcium)</t>
  </si>
  <si>
    <t>Rosuvastatin hemicalcium; ZD 4522 Calcium</t>
  </si>
  <si>
    <t>147098-20-2</t>
  </si>
  <si>
    <t>500.57</t>
  </si>
  <si>
    <t>Autophagy; HMG-CoA Reductase (HMGCR); Potassium Channel</t>
  </si>
  <si>
    <t>Rosuvastatin Calcium (Rosuvastatin hemicalcium) is a competitive HMG-CoA reductase inhibitor with an IC50 of 11 nM[1]. Rosuvastatin Calcium potently blocks human ether-a-go-go related gene (hERG) current with an IC50 of 195 nM, delayed cardiac repolarization, and thereby prolonged action potential durations (APDs) and corrected QT interval (QTc) intervals[2]. Rosuvastatin Calcium reduces the expression of the mature hERG and the interaction of heat shock protein 70 (Hsp70) with the hERG protein. Rosuvastatin Calcium is very effective in lowering low-density lipoprotein (LDL) cholesterol, triglycerides, and C-reactive protein levels[3].</t>
  </si>
  <si>
    <t>C22H27Ca0.5FN3O6S</t>
  </si>
  <si>
    <t>O=C([O-])C[C@H](O)C[C@H](O)/C=C/C1=C(C(C)C)N=C(N(C)S(=O)(C)=O)N=C1C2=CC=C(F)C=C2.[0.5Ca2+]</t>
  </si>
  <si>
    <t>H2O : 1 mg/mL (2.00 mM; Need ultrasonic); DMSO : 25 mg/mL (49.94 mM; Need ultrasonic)</t>
  </si>
  <si>
    <t>11967</t>
  </si>
  <si>
    <t>https://www.medchemexpress.com/Rosuvastatin-Calcium.html</t>
  </si>
  <si>
    <t>Autophagy; Membrane Transporter/Ion Channel; Metabolic Enzyme/Protease</t>
  </si>
  <si>
    <t>HY-B0289</t>
  </si>
  <si>
    <t>Erdosteine</t>
  </si>
  <si>
    <t>RV 144</t>
  </si>
  <si>
    <t>84611-23-4</t>
  </si>
  <si>
    <t>249.31</t>
  </si>
  <si>
    <t>Bacterial; NF-κB</t>
  </si>
  <si>
    <t>Erdosteine inhibits lipopolysaccharide (LPS)-induced NF-κB activation[1][2]. Erdosteine has muco-modulatory, anti-bacterial, anti-inflammatory and anti-oxidant effects[3].</t>
  </si>
  <si>
    <t>C8H11NO4S2</t>
  </si>
  <si>
    <t>O=C(O)CSCC(NC(CCS1)C1=O)=O</t>
  </si>
  <si>
    <t>H2O : 6.67 mg/mL (26.75 mM; Need ultrasonic); DMSO : 50 mg/mL (200.55 mM; Need ultrasonic)</t>
  </si>
  <si>
    <t>16011</t>
  </si>
  <si>
    <t>https://www.medchemexpress.com/Erdosteine.html</t>
  </si>
  <si>
    <t>Anti-infection; NF-κB</t>
  </si>
  <si>
    <t>Infection; Metabolic Disease; Inflammation/Immunology</t>
  </si>
  <si>
    <t>HY-17037</t>
  </si>
  <si>
    <t>Pirenzepine (dihydrochloride)</t>
  </si>
  <si>
    <t>LS519</t>
  </si>
  <si>
    <t>29868-97-1</t>
  </si>
  <si>
    <t>424.32</t>
  </si>
  <si>
    <t>Pirenzepine dihydrochloride (LS519) is a selective M1 muscarinic receptor antagonist.</t>
  </si>
  <si>
    <t>C19H23Cl2N5O2</t>
  </si>
  <si>
    <t>O=C1NC2=CC=CN=C2N(C(CN3CCN(C)CC3)=O)C4=CC=CC=C14.[H]Cl.[H]Cl</t>
  </si>
  <si>
    <t>H2O : 75 mg/mL (176.75 mM; Need ultrasonic); DMSO : 25 mg/mL (58.92 mM; Need ultrasonic)</t>
  </si>
  <si>
    <t>38370</t>
  </si>
  <si>
    <t>https://www.medchemexpress.com/Pirenzepine_dihydrochloride.html</t>
  </si>
  <si>
    <t>HY-17568</t>
  </si>
  <si>
    <t>Nonivamide</t>
  </si>
  <si>
    <t>Pelargonic acid vanillylamide; Nonanoic acid vanillylamide; Pseudocapsaicin</t>
  </si>
  <si>
    <t>2444-46-4</t>
  </si>
  <si>
    <t>293.40</t>
  </si>
  <si>
    <t>TRP Channel</t>
  </si>
  <si>
    <t>Nonivamide is a &lt;b&lt;TRPV1 agonist, which exhibits 4d-EC50 value of 5.1 mg/L in static toxicity tests.</t>
  </si>
  <si>
    <t>C17H27NO3</t>
  </si>
  <si>
    <t>CCCCCCCCC(NCC1=CC=C(O)C(OC)=C1)=O</t>
  </si>
  <si>
    <t>DMSO : 100 mg/mL (340.83 mM; Need ultrasonic)</t>
  </si>
  <si>
    <t>26888</t>
  </si>
  <si>
    <t>https://www.medchemexpress.com/Nonivamide.html</t>
  </si>
  <si>
    <t>HY-17580</t>
  </si>
  <si>
    <t>Fidaxomicin</t>
  </si>
  <si>
    <t>OPT-80; PAR-101</t>
  </si>
  <si>
    <t>873857-62-6</t>
  </si>
  <si>
    <t>1058.04</t>
  </si>
  <si>
    <t>Fidaxomicin (OPT-80), a macrocyclic RNA polymerase inhibitor, has a narrow spectrum of activity. Fidaxomicin selectively eradicates pathogenic Clostridium difficile with minimal disruption to the multiple species of bacteria that make up the normal, healthy intestinal flora[1].</t>
  </si>
  <si>
    <t>C52H74Cl2O18</t>
  </si>
  <si>
    <t>O=C(C(C(O)=C(Cl)C(O)=C1Cl)=C1CC)O[C@H]([C@H](O[C@H]2OC/C(C(O[C@](C/C=C3C)([H])[C@H](O)C)=O)=C\C=C\C[C@@H](/C(C)=C\[C@H](CC)[C@@H](O[C@@](OC(C)(C)[C@@H](OC(C(C)C)=O)[C@@H]4O)([H])[C@H]4O)\C(C)=C/3)O)C)[C@@H]([C@@H]2OC)O</t>
  </si>
  <si>
    <t>DMSO : ≥ 33 mg/mL (31.19 mM)</t>
  </si>
  <si>
    <t>23476</t>
  </si>
  <si>
    <t>https://www.medchemexpress.com/Fidaxomicin.html</t>
  </si>
  <si>
    <t>HY-17007</t>
  </si>
  <si>
    <t>Saquinavir</t>
  </si>
  <si>
    <t>Ro 31-8959</t>
  </si>
  <si>
    <t>127779-20-8</t>
  </si>
  <si>
    <t>670.84</t>
  </si>
  <si>
    <t>Saquinavir(Ro 31-8959) is an HIV Protease inhibitor used in antiretroviral therapy. 
IC50 Value: 
Target: HIV Protease
Saquinavir is a protease inhibitor. Proteases are enzymes that cleave protein molecules into smaller fragments. HIV protease is vital for both viral replication within the cell and release of mature viral particles from an infected cell. Saquinavir binds to the active site of the viral protease and prevents cleavage of viral polyproteins, preventing maturation of the virus. Saquinavir inhibits both HIV-1 and HIV-2 proteases.Studies have also looked at Saquinavir as a possible anti-cancer agent.</t>
  </si>
  <si>
    <t>C38H50N6O5</t>
  </si>
  <si>
    <t>O=C(N[C@@H](CC(N)=O)C(N[C@@H](CC1=CC=CC=C1)[C@H](O)CN2[C@H](C(NC(C)(C)C)=O)C[C@@](CCCC3)([H])[C@@]3([H])C2)=O)C4=NC5=CC=CC=C5C=C4</t>
  </si>
  <si>
    <t>DMSO : 100 mg/mL (149.07 mM; Need ultrasonic)</t>
  </si>
  <si>
    <t>05907</t>
  </si>
  <si>
    <t>https://www.medchemexpress.com/Saquinavir.html</t>
  </si>
  <si>
    <t>HY-17034</t>
  </si>
  <si>
    <t>Medetomidine</t>
  </si>
  <si>
    <t>86347-14-0</t>
  </si>
  <si>
    <t>200.28</t>
  </si>
  <si>
    <t>Medetomidine(Domtor) is a potent, highly selective α2-adrenoceptor agonist (Ki values are 1.08 and 1750 nM for α2- and α1-adrenoceptors respectively). 
IC50 value:
Target:  α2-adrenoceptor
Medetomidine displays greater selectivity over α1-adrenoceptors than clonidine and UK 14,304 (1620-, 220- and 300-fold respectively). Medetomidine inhibits twitch response in electrically stimulated mouse vas deferens (pD2 = 9.0). Active in vivo; displays hypotensive, bradycardic, sedative, anxiolytic, hypothermic and analgesic effects.</t>
  </si>
  <si>
    <t>C13H16N2</t>
  </si>
  <si>
    <t>CC(C1=CN=CN1)C2=CC=CC(C)=C2C</t>
  </si>
  <si>
    <t>H2O : &lt; 0.1 mg/mL (insoluble); DMSO : 100 mg/mL (499.30 mM; Need ultrasonic)</t>
  </si>
  <si>
    <t>21349</t>
  </si>
  <si>
    <t>https://www.medchemexpress.com/medetomidine.html</t>
  </si>
  <si>
    <t>HY-16908A</t>
  </si>
  <si>
    <t>Lefamulin (acetate)</t>
  </si>
  <si>
    <t>BC-3781 (acetate)</t>
  </si>
  <si>
    <t>1350636-82-6</t>
  </si>
  <si>
    <t>Lefamulin acetate (BC-3781 acetate) is an orally active antibiotic for community-acquired bacterial pneumonia (CABP)  treatment. Lefamulin acetate (BC-3781 acetate) is the first semi-synthetic pleuromutilin for systemic treatment of bacterial infections in humans. Lefamulin acetate (BC-3781 acetate) inhibits protein synthesis by binding to the peptidyl transferase center of the 50S bacterial ribosome, preventing the binding of transfer RNA for peptide transfer[1].</t>
  </si>
  <si>
    <t>C30H49NO7S</t>
  </si>
  <si>
    <t>CC(O)=O.C[C@@H]1C23[C@](C(CC3)=O)([H])C([C@H](OC(CS[C@H]4[C@@H](C[C@H](N)CC4)O)=O)C[C@](C=C)(C)[C@H]1O)([C@H](C)CC2)C</t>
  </si>
  <si>
    <t>H2O : &lt; 0.1 mg/mL (insoluble); DMSO : ≥ 100 mg/mL (176.12 mM)</t>
  </si>
  <si>
    <t>63241</t>
  </si>
  <si>
    <t>https://www.medchemexpress.com/lefamulin-acetate.html</t>
  </si>
  <si>
    <t>HY-B0314</t>
  </si>
  <si>
    <t>Talc</t>
  </si>
  <si>
    <t>14807-96-6</t>
  </si>
  <si>
    <t>78.10</t>
  </si>
  <si>
    <t>Talc, a naturally occurring mineral composed primarily of magnesium, silicon and oxygen, is used in many cosmetics, from baby powder to blush[1][2].</t>
  </si>
  <si>
    <t>H2O3Si</t>
  </si>
  <si>
    <t>O[Si](O)=O.[0.75 Mg]</t>
  </si>
  <si>
    <t>27483</t>
  </si>
  <si>
    <t>https://www.medchemexpress.com/talc.html</t>
  </si>
  <si>
    <t>HY-17508</t>
  </si>
  <si>
    <t>Clarithromycin</t>
  </si>
  <si>
    <t>81103-11-9</t>
  </si>
  <si>
    <t>747.95</t>
  </si>
  <si>
    <t>Antibiotic; Autophagy; Bacterial; Cytochrome P450</t>
  </si>
  <si>
    <t>Clarithromycin is a macrolide antibiotic and a CYP3A4 inhibitor.
Target: Antibacterial; CYP3A4
Clarithromycin is a macrolide antibiotic used to treat pharyngitis, tonsillitis, acute maxillary sinusitis, acute bacterial exacerbation of chronic bronchitis, pneumonia (especially atypical pneumonias associated with Chlamydophila pneumoniae), skin and skin structure infections. Clarithromycin prevents bacteria from growing by interfering with their protein synthesis. It binds to the subunit 50S of the bacterial ribosome and thus inhibits the translation of peptides. Clarithromycin has similar antimicrobial spectrum as erythromycin, but is more effective against certain Gram-negative bacteria, particularly Legionella pneumophila. Besides this bacteriostatic effect, clarithromycin also has bactericidal effect on certain strains, such as Haemophilus influenzae, Streptococcus pneumoniae and Neisseria gonorrhoeae. Clarithromycin is a CYP3A4 inhibitor. Even low doses of the cytochrome P4503A4 (CYP3A4) inhibitor clarithromycin increase the plasma concentrations and effects of repaglinide. Concomitant use of clarithromycin or other potent inhibitors of CYP3A4 with repaglinide may enhance its blood glucose-lowering effect and increase the risk of hypoglycemia [1, 2].</t>
  </si>
  <si>
    <t>C38H69NO13</t>
  </si>
  <si>
    <t>C[C@@](OC)(C[C@H](C([C@@H]1C)=O)C)[C@@H]([C@H]([C@@H]([C@H](C(O[C@H](CC)[C@@](C)(O)[C@@H]1O)=O)C)O[C@@](O[C@@H](C)[C@@H]2O)([H])C[C@@]2(C)OC)C)O[C@@](O[C@H](C)C[C@@H]3N(C)C)([H])[C@@H]3O</t>
  </si>
  <si>
    <t>DMSO : 33.33 mg/mL (44.56 mM; Need ultrasonic); H2O : &lt; 0.1 mg/mL (insoluble)</t>
  </si>
  <si>
    <t>16542</t>
  </si>
  <si>
    <t>https://www.medchemexpress.com/Clarithromycin.html</t>
  </si>
  <si>
    <t>HY-B0135</t>
  </si>
  <si>
    <t>Furosemide</t>
  </si>
  <si>
    <t>54-31-9</t>
  </si>
  <si>
    <t>330.74</t>
  </si>
  <si>
    <t>Furosemide is a potent and orally active inhibitor of Na+/K+/2Cl-?(NKCC) cotransporter, NKCC1 and NKCC2[1].?Furosemide is also a GABAA?receptors antagonist and displays 100-fold selectivity for?α6-containing receptors than?α1-containing receptors. Furosemide acts as a loop diuretic and used for the study of congestive heart failure, hypertension and edema[2].</t>
  </si>
  <si>
    <t>C12H11ClN2O5S</t>
  </si>
  <si>
    <t>O=C(O)C1=CC(S(=O)(N)=O)=C(Cl)C=C1NCC2=CC=CO2</t>
  </si>
  <si>
    <t>DMSO : ≥ 100 mg/mL (302.35 mM); H2O : 0.1 mg/mL (0.30 mM; Need ultrasonic)</t>
  </si>
  <si>
    <t>16533</t>
  </si>
  <si>
    <t>https://www.medchemexpress.com/furosemide.html</t>
  </si>
  <si>
    <t>HY-B0328</t>
  </si>
  <si>
    <t>Triamcinolone</t>
  </si>
  <si>
    <t>124-94-7</t>
  </si>
  <si>
    <t>394.43</t>
  </si>
  <si>
    <t>Triamcinolone is a long-acting synthetic corticosteroid. Triamcinolone is a corticosteroid hormone receptor agonist and an  anti-inflammatory agent.
Target: Glucocorticoid Receptor
Dimethyl fumarate is an anti-inflammatory. It is indicated for multiple sclerosis patients with relapsing forms and is also being investigated for the treatment of psoriasis. The mechanism of action of dimethyl fumarate in multiple sclerosis is not well understood. It is thought to involve dimethyl fumarate degradation to its active metabolite monomethyl fumarate (MMF) then MMF up-regulates the Nuclear factor (erythroid-derived 2)-like 2 (Nrf2) pathway that is activated in response to oxidative stress [1]. 
The mean duration of follow-up was 40 months. The rate of decline in the FEV1 after bronchodilator use was similar in the 559 participants in the triamcinolone group and the 557 participants in the placebo group (44.2+/-2.9 vs. 47.0+/-3.0 ml per year, P= 0.50). Members of the triamcinolone group had fewer respiratory symptoms during the course of the study (21.1 per 100 person-years vs. 28.2 per 100 person-years, P=0.005) and had fewer visits to a physician because of a respiratory illness (1.2 per 100 person-years vs. 2.1 per 100 person-years, P=0.03). Those taking triamcinolone also had lower airway reactivity in response to methacholine challenge at 9 months and 33 months (P=0.02 for both comparisons) [2].</t>
  </si>
  <si>
    <t>C21H27FO6</t>
  </si>
  <si>
    <t>F[C@@]1([C@]2(C=C3)C)[C@](CCC2=CC3=O)([H])[C@@](C[C@@H](O)[C@]4(O)C(CO)=O)([H])[C@]4(C)C[C@@H]1O</t>
  </si>
  <si>
    <t>H2O : &lt; 0.1 mg/mL (insoluble); DMSO : 100 mg/mL (253.53 mM; Need ultrasonic)</t>
  </si>
  <si>
    <t>22273</t>
  </si>
  <si>
    <t>https://www.medchemexpress.com/Triamcinolone.html</t>
  </si>
  <si>
    <t>HY-17507A</t>
  </si>
  <si>
    <t>Pantoprazole (sodium)</t>
  </si>
  <si>
    <t>BY1023 (sodium); SKF96022 (sodium)</t>
  </si>
  <si>
    <t>138786-67-1</t>
  </si>
  <si>
    <t>405.35</t>
  </si>
  <si>
    <t>Apoptosis; Autophagy; Proton Pump</t>
  </si>
  <si>
    <t>Pantoprazole sodium (BY10232 sodium) is an orally active and potent proton pump inhibitor (PPI)[1]. Pantoprazole sodium, a substituted benzimidazole, is a potent H+/K+-ATPase inhibitor with an IC50 of 6.8 μM. Pantoprazole sodium improves pH stability and has anti-secretory, anti-ulcer activities. Pantoprazole sodium significantly increased tumor growth delay combined with Doxorubicin (HY-15142)[3][4].</t>
  </si>
  <si>
    <t>C16H14F2N3NaO4S</t>
  </si>
  <si>
    <t>O=S(C1=NC2=CC=C(OC(F)F)C=C2[N-]1)CC3=NC=CC(OC)=C3OC.[Na+]</t>
  </si>
  <si>
    <t>H2O : 3.85 mg/mL (9.50 mM; Need ultrasonic); DMSO : ≥ 100 mg/mL (246.70 mM)</t>
  </si>
  <si>
    <t>15449</t>
  </si>
  <si>
    <t>https://www.medchemexpress.com/Pantoprazole-sodium.html</t>
  </si>
  <si>
    <t>Apoptosis; Autophagy; Membrane Transporter/Ion Channel</t>
  </si>
  <si>
    <t>HY-17403</t>
  </si>
  <si>
    <t>Manidipine (dihydrochloride)</t>
  </si>
  <si>
    <t>CV-4093</t>
  </si>
  <si>
    <t>89226-75-5</t>
  </si>
  <si>
    <t>683.62</t>
  </si>
  <si>
    <t>Manidipine dihydrochloride (CV-4093) is a dihydropyridine compound and a calcium channel blocker for Ca2+ current with IC50 of 2.6 nM. 
IC50 value: 2.6 nM
Target: calcium channel
Manidipine dihydrochloride is described to block T-type Ca2+ channels specifically and is also described to have a high selectivity for the vasculature, presenting negligible cardiodepression as compared to other Ca2+ channel antagonists. Manidipine is also described to not significantly affect norepinephrine levels, suggesting a lack of sympathetic activation with this compound. Manidipine reduces pro-inflammatory cytokines secretion in human endothelial cells and macrophages. Manidipine, unlike other third-generation dihydropyridine derived drugs, blocks T-type calcium channels present in the efferent glomerular arterioles, reducing intraglomerular pressure and microalbuminuria.</t>
  </si>
  <si>
    <t>C35H40Cl2N4O6</t>
  </si>
  <si>
    <t>O=C(C1=C(C)NC(C)=C(C(OC)=O)C1C2=CC=CC([N+]([O-])=O)=C2)OCCN3CCN(C(C4=CC=CC=C4)C5=CC=CC=C5)CC3.[H]Cl.[H]Cl</t>
  </si>
  <si>
    <t>DMSO : 50 mg/mL (73.14 mM; Need ultrasonic)</t>
  </si>
  <si>
    <t>https://www.medchemexpress.com/manidipine-dihydrochloride.html</t>
  </si>
  <si>
    <t>HY-15991</t>
  </si>
  <si>
    <t>Tenapanor</t>
  </si>
  <si>
    <t>AZD1722; RDX5791</t>
  </si>
  <si>
    <t>1234423-95-0</t>
  </si>
  <si>
    <t>1145.05</t>
  </si>
  <si>
    <t>Tenapanor is an inhibitor of the Na+/H+ exchanger NHE3 with IC50 values of 5 and 10 nM against human and Rat NHE3, respectively.</t>
  </si>
  <si>
    <t>C50H66Cl4N8O10S2</t>
  </si>
  <si>
    <t>O=C(NCCOCCOCCNS(=O)(C1=CC=CC([C@@H]2CN(C)CC3=C2C=C(Cl)C=C3Cl)=C1)=O)NCCCCNC(NCCOCCOCCNS(=O)(C4=CC=CC([C@@H]5CN(C)CC6=C5C=C(Cl)C=C6Cl)=C4)=O)=O</t>
  </si>
  <si>
    <t>H2O : &lt; 0.1 mg/mL (insoluble); DMSO : 50 mg/mL (43.67 mM; Need ultrasonic)</t>
  </si>
  <si>
    <t>25038</t>
  </si>
  <si>
    <t>https://www.medchemexpress.com/Tenapanor.html</t>
  </si>
  <si>
    <t>HY-B0316</t>
  </si>
  <si>
    <t>Avobenzone</t>
  </si>
  <si>
    <t>70356-09-1</t>
  </si>
  <si>
    <t xml:space="preserve">Avobenzone is an oil soluble ingredient used in sunscreen products to absorb the full spectrum of UVA rays and a dibenzoylmethane derivative.
Target: Others
Avobenzone is an oil soluble ingredient used in sunscreen products to absorb the full spectrum of UVA rays and a dibenzoylmethane derivative. It can degrade faster in light in combination with mineral UV absorbers like zinc oxide and titanium dioxide, though with the right coating of the mineral particles this reaction can be reduced. A manganese doped titanium dioxide may be better than undoped titanium dioxide to improve avobenzone's stability. It reacts with minerals to form colored complexes. Manufacturers of avobenzone, like DSM recommend to include a chelator to prevent this from happening. They also recommend to avoid the inclusion of iron and ferric salts, heavy metals, formaldehyde donors and PABA and PABA esters[1].
</t>
  </si>
  <si>
    <t>C20H22O3</t>
  </si>
  <si>
    <t>O=C(C1=CC=C(C(C)(C)C)C=C1)CC(C2=CC=C(OC)C=C2)=O</t>
  </si>
  <si>
    <t>DMSO : ≥ 50 mg/mL (161.09 mM); H2O : &lt; 0.1 mg/mL (insoluble)</t>
  </si>
  <si>
    <t>16026</t>
  </si>
  <si>
    <t>https://www.medchemexpress.com/Avobenzone.html</t>
  </si>
  <si>
    <t>HY-17392</t>
  </si>
  <si>
    <t>Zalcitabine</t>
  </si>
  <si>
    <t>2',3'-Dideoxycytidine; ddC; Dideoxycytidine</t>
  </si>
  <si>
    <t>7481-89-2</t>
  </si>
  <si>
    <t>Zalcitabine is a potent nucleoside analogue reverse transcriptase inhibitor used in the treatment of HIV infection.</t>
  </si>
  <si>
    <t>C9H13N3O3</t>
  </si>
  <si>
    <t>OC[C@@H]1CC[C@H](N2C(N=C(C=C2)N)=O)O1</t>
  </si>
  <si>
    <t>DMSO : 16.67 mg/mL (78.92 mM; Need ultrasonic and warming)</t>
  </si>
  <si>
    <t>35386</t>
  </si>
  <si>
    <t>https://www.medchemexpress.com/Zalcitabine.html</t>
  </si>
  <si>
    <t>HY-16474</t>
  </si>
  <si>
    <t>Relugolix</t>
  </si>
  <si>
    <t>TAK-385</t>
  </si>
  <si>
    <t>737789-87-6</t>
  </si>
  <si>
    <t>623.63</t>
  </si>
  <si>
    <t>Relugolix (TAK-385)?is a potent, orally active, nonpeptidic gonadotropin-releasing hormone (GnRH) antagonist. Relugolix possesses high affinity and potent antagonistic activity for human receptor (binding IC50=0.33 nM) and monkey receptor (IC50=0.32 nM) compared with TAK-013 (HY-100209)[1]. Relugolix is used for the study of sex-hormone-dependent diseases, such as including endometriosis, uterine fibroids and prostate cancer et al[2].</t>
  </si>
  <si>
    <t>C29H27F2N7O5S</t>
  </si>
  <si>
    <t>O=C(NOC)NC1=CC=C(C(S2)=C(CN(C)C)C(C(N3C4=NN=C(OC)C=C4)=O)=C2N(CC5=C(F)C=CC=C5F)C3=O)C=C1</t>
  </si>
  <si>
    <t>DMSO : 50 mg/mL (80.18 mM; Need ultrasonic)</t>
  </si>
  <si>
    <t>22071</t>
  </si>
  <si>
    <t>https://www.medchemexpress.com/Relugolix.html</t>
  </si>
  <si>
    <t>HY-B0254</t>
  </si>
  <si>
    <t>Glipizide</t>
  </si>
  <si>
    <t>CP 28720; K 4024</t>
  </si>
  <si>
    <t>29094-61-9</t>
  </si>
  <si>
    <t>445.54</t>
  </si>
  <si>
    <t>Glipizide (K 4024; CP 2872)?a potent, orally active and sulfonylurea class anti-diabetic agent and can be used for type 2?diabetes mellitus research but not type 1. Glipizide acts by partially blocking ATP-sensitive potassium?(KATP) channels among β cells of pancreatic islets of Langerhans[1][2].</t>
  </si>
  <si>
    <t>C21H27N5O4S</t>
  </si>
  <si>
    <t>O=C(C1=NC=C(C)N=C1)NCCC2=CC=C(S(=O)(NC(NC3CCCCC3)=O)=O)C=C2</t>
  </si>
  <si>
    <t>DMSO : 50 mg/mL (112.22 mM; Need ultrasonic); H2O : 0.67 mg/mL (1.50 mM; Need ultrasonic)</t>
  </si>
  <si>
    <t>16733</t>
  </si>
  <si>
    <t>https://www.medchemexpress.com/glipizide.html</t>
  </si>
  <si>
    <t>HY-B0162A</t>
  </si>
  <si>
    <t>Ivabradine (hydrochloride)</t>
  </si>
  <si>
    <t>148849-67-6</t>
  </si>
  <si>
    <t>505.05</t>
  </si>
  <si>
    <t>Ivabradine hydrochloride?is an orally bioavailable, hyperpolarization-activated, cyclic nucleotide-gated (HCN) channel blocker.</t>
  </si>
  <si>
    <t>C27H37ClN2O5</t>
  </si>
  <si>
    <t>O=C1N(CCCN(C[C@@H]2C3=CC(OC)=C(OC)C=C3C2)C)CCC4=CC(OC)=C(OC)C=C4C1.Cl</t>
  </si>
  <si>
    <t>DMSO : 25 mg/mL (49.50 mM; Need ultrasonic); H2O : 50 mg/mL (99.00 mM; Need ultrasonic)</t>
  </si>
  <si>
    <t>11537</t>
  </si>
  <si>
    <t>https://www.medchemexpress.com/ivabradine-hydrochloride.html</t>
  </si>
  <si>
    <t>HY-17574</t>
  </si>
  <si>
    <t>Thio-TEPA</t>
  </si>
  <si>
    <t>52-24-4</t>
  </si>
  <si>
    <t>189.22</t>
  </si>
  <si>
    <t>Antibiotic; Bacterial; DNA Alkylator/Crosslinker</t>
  </si>
  <si>
    <t>Thio-TEPA is a DNA alkylating agent, with antitumor activity.</t>
  </si>
  <si>
    <t>C6H12N3PS</t>
  </si>
  <si>
    <t>S=P(N1CC1)(N2CC2)N3CC3</t>
  </si>
  <si>
    <t>DMSO : ≥ 50 mg/mL (264.24 mM); H2O : &lt; 0.1 mg/mL (insoluble)</t>
  </si>
  <si>
    <t>57814</t>
  </si>
  <si>
    <t>https://www.medchemexpress.com/Thio-TEPA.html</t>
  </si>
  <si>
    <t>HY-17009</t>
  </si>
  <si>
    <t>Iguratimod</t>
  </si>
  <si>
    <t>T614</t>
  </si>
  <si>
    <t>123663-49-0</t>
  </si>
  <si>
    <t>374.37</t>
  </si>
  <si>
    <t>Iguratimod is an antirheumatic agent, acts as an inhibitor of COX-2, with an IC50 of 20 μM (7.7 μg/mL), but shows no effect on COX-1. Iguratimod also inhibits macrophage migration inhibitory factor (MIF) with an IC50 of 6.81 μM.</t>
  </si>
  <si>
    <t>C17H14N2O6S</t>
  </si>
  <si>
    <t>O=C1C2=CC(OC3=CC=CC=C3)=C(C=C2OC=C1NC([H])=O)NS(=O)(C)=O</t>
  </si>
  <si>
    <t>DMSO : 33.33 mg/mL (89.03 mM; Need ultrasonic); H2O : &lt; 0.1 mg/mL (insoluble)</t>
  </si>
  <si>
    <t>08007</t>
  </si>
  <si>
    <t>https://www.medchemexpress.com/iguratimod.html</t>
  </si>
  <si>
    <t>HY-17398</t>
  </si>
  <si>
    <t>Mitiglinide (Calcium)</t>
  </si>
  <si>
    <t>KAD-1229; S21403</t>
  </si>
  <si>
    <t>145525-41-3</t>
  </si>
  <si>
    <t>334.44</t>
  </si>
  <si>
    <t>Mitiglinide Calcium (KAD-1229; S21403) is a drug for the treatment of type 2 diabetes; it is a highly selective KATP channel antagonist. 
IC50 value:
Target: KATP channel
Mitiglinide Calcium is a hypoglycemic agent that closes adenosine triphosphate (ATP)-sensitive potassium channels (KATP channel s) in the pancreatic β-islet cells. Mitiglinide stimulates insulin secretion by stimulating Ca2+ influx.</t>
  </si>
  <si>
    <t>C19H24NO3Ca0.5</t>
  </si>
  <si>
    <t>O=C([O-])[C@H](CC(N1C[C@](CCCC2)([H])[C@]2([H])C1)=O)CC3=CC=CC=C3.[0.5Ca2+]</t>
  </si>
  <si>
    <t>DMSO : 5 mg/mL (14.95 mM; Need ultrasonic)</t>
  </si>
  <si>
    <t>09713</t>
  </si>
  <si>
    <t>https://www.medchemexpress.com/Mitiglinide-Calcium.html</t>
  </si>
  <si>
    <t>HY-B0110</t>
  </si>
  <si>
    <t>Gestodene</t>
  </si>
  <si>
    <t>SHB 331; WL 70</t>
  </si>
  <si>
    <t>60282-87-3</t>
  </si>
  <si>
    <t xml:space="preserve">Gestodene(SHB 331;WL 70) is a progestogen hormonal contraceptive.
Target: Estrogen Receptor/ERR
Gestodene is androgenically neutral, meaning that contraceptive pills containing gestodene do not exhibit the androgenic side effects (e.g. acne, hirsutism, weight gain) often associated with second-generation contraceptive pills, such as those containing levonorgestrel. When 40 micrograms of gestodene was taken, six out of seven women did not ovulate, and one out of seven had a cycle with luteal insufficiency. These data indicate that 40 micrograms of gestodene is the borderline dose for inhibition of ovulation. A combination of 75 micrograms gestodene with 30 micrograms ethinyl estradiol was found to inhibit ovulation in ten subjects, and no follicular maturation was noted [1]. gestodene bound with high affinity to the progesterone receptor, as did other synthetic and natural progestogens. However, gestodene did not bind to the estradiol receptor. The relative binding affinities of all tested synthetic and natural ligands showed no organ-specific differences and no differences between neoplastically transformed and normal tissues [2].
Clinical indications: Female contraception
</t>
  </si>
  <si>
    <t>CC[C@@]1([C@]2(O)C#C)[C@](C=C2)([H])[C@@](CCC3=CC4=O)([H])[C@]([C@@]3([H])CC4)([H])CC1</t>
  </si>
  <si>
    <t>DMSO : ≥ 100 mg/mL (322.13 mM)</t>
  </si>
  <si>
    <t>15666</t>
  </si>
  <si>
    <t>https://www.medchemexpress.com/Gestodene.html</t>
  </si>
  <si>
    <t>HY-17573</t>
  </si>
  <si>
    <t>Carbetocin</t>
  </si>
  <si>
    <t>37025-55-1</t>
  </si>
  <si>
    <t>988.16</t>
  </si>
  <si>
    <t>Oxytocin Receptor</t>
  </si>
  <si>
    <t>Carbetocin (Lonactene; Duratocin) is an obstetric drug used to control postpartum hemorrhage and bleeding after giving birth; an agonist at peripheral oxytocin receptors.</t>
  </si>
  <si>
    <t>C45H69N11O12S</t>
  </si>
  <si>
    <t>O=C([C@H](CSCCCC(N[C@H](C1=O)CC2=CC=C(OC)C=C2)=O)NC([C@@H](NC([C@](NC([C@](N1)([H])[C@@H](C)CC)=O)([H])CCC(N)=O)=O)CC(N)=O)=O)N(CCC3)[C@@H]3C(N[C@@H](CC(C)C)C(NCC(N)=O)=O)=O</t>
  </si>
  <si>
    <t>DMSO : ≥ 31 mg/mL (31.37 mM)</t>
  </si>
  <si>
    <t>23196</t>
  </si>
  <si>
    <t>https://www.medchemexpress.com/Carbetocin.html</t>
  </si>
  <si>
    <t>HY-B0319</t>
  </si>
  <si>
    <t>Tioconazole</t>
  </si>
  <si>
    <t>UK-20349</t>
  </si>
  <si>
    <t>65899-73-2</t>
  </si>
  <si>
    <t>387.71</t>
  </si>
  <si>
    <t>Tioconazole (UK-20349) is an antifungal imidazole derivative with broad spectrum activity. Tioconazole has inhibitory active aginst several dermatophytes and several yeasts with MIC50s &lt;3.12 mg/L and &lt;9 mg/L, respectively[1].</t>
  </si>
  <si>
    <t>C16H13Cl3N2OS</t>
  </si>
  <si>
    <t>ClC1=CC=C(C(OCC2=C(Cl)SC=C2)CN3C=CN=C3)C(Cl)=C1</t>
  </si>
  <si>
    <t>H2O : 0.1 mg/mL (0.26 mM; Need ultrasonic); DMSO : ≥ 100 mg/mL (257.92 mM)</t>
  </si>
  <si>
    <t>16021</t>
  </si>
  <si>
    <t>https://www.medchemexpress.com/Tioconazole.html</t>
  </si>
  <si>
    <t>HY-17020A</t>
  </si>
  <si>
    <t>Miglustat (hydrochloride)</t>
  </si>
  <si>
    <t>N-Butyldeoxynojirimycin, Hydrochloride; NB-DNJ hydrochloride; OGT918 hydrochloride</t>
  </si>
  <si>
    <t>210110-90-0</t>
  </si>
  <si>
    <t>255.74</t>
  </si>
  <si>
    <t>Miglustat hydrochloride is an inhibitor of glucosylceramide synthase, primarily to treat Type I Gaucher disease (GD1).
Target: Others
Miglustat is an inhibitor of the ceramide-specific glycosyltransferase, which catalyzes the first step of glycosphingolipid biosynthesis and is currently approved for the oral treatment of type 1 GD [1]. Consumption of a standard high-fat breakfast within 30 minutes before administration of miglustat significantly reduced peak exposure but did not significantly affect the extent of systemic exposure to miglustat. The peak plasma concentration (C(max)) decreased by 36% on average following administration with food. Area under the plasma concentration-time curve (AUC(0-infinity)) showed a modest (14%) decrease with food, but the 90% confidence interval was within the acceptance limit of 80% to 125%. The median (min-max) time to C(max) (t(max)) was prolonged from 2.5 (1.0-4.0) hours in the fasted state to 4.5 (1.5-8.0) hours in the fed state, whereas the apparent terminal half-life was approximately 8 hours and not affected by food [2].</t>
  </si>
  <si>
    <t>C10H22ClNO4</t>
  </si>
  <si>
    <t>O[C@H]1[C@H](O)[C@@H](CO)N(CCCC)C[C@@H]1O.[H]Cl</t>
  </si>
  <si>
    <t>H2O : ≥ 34 mg/mL (132.95 mM)</t>
  </si>
  <si>
    <t>28300</t>
  </si>
  <si>
    <t>https://www.medchemexpress.com/Miglustat-hydrochloride.html</t>
  </si>
  <si>
    <t>HY-B0277</t>
  </si>
  <si>
    <t>Vidarabine</t>
  </si>
  <si>
    <t>Ara-A; Adenine Arabinoside; 9-β-D-Arabinofuranosyladenine</t>
  </si>
  <si>
    <t>5536-17-4</t>
  </si>
  <si>
    <t>Antibiotic; HSV; Nucleoside Antimetabolite/Analog</t>
  </si>
  <si>
    <t>Vidarabine (Ara-A) an antiviral drug which is active against herpes simplex and varicella zoster viruses[1][2]. Vidarabine has IC50s of 9.3 μg/ml for HSV-1 and 11.3 μg/ml for HSV-2[2].</t>
  </si>
  <si>
    <t>O[C@@H]([C@@H]1O)[C@@H](O[C@@H]1CO)N2C(N=CN=C3N)=C3N=C2</t>
  </si>
  <si>
    <t>H2O : &lt; 0.1 mg/mL (insoluble); DMSO : 50 mg/mL (187.10 mM; Need ultrasonic)</t>
  </si>
  <si>
    <t>13894</t>
  </si>
  <si>
    <t>https://www.medchemexpress.com/Vidarabine.html</t>
  </si>
  <si>
    <t>HY-B0164</t>
  </si>
  <si>
    <t>Mizolastine</t>
  </si>
  <si>
    <t>108612-45-9</t>
  </si>
  <si>
    <t>432.49</t>
  </si>
  <si>
    <t xml:space="preserve">Mizolastine is a histamine H1-receptor antagonist with IC50 of 47 nM used in the treatment of hay fever (seasonal allergic rhinitis), hives and other allergic reactions. 
Target: Histamine H1-receptor
Mizolastine is a histamine H1-receptor antagonist with IC50 of 47 nM used in the treatment of hay fever (seasonal allergic rhinitis), hives and other allergic reactions.  It does not prevent the actual release of histamine from mast cells, just prevents it binding to receptors. Side effects can include dry mouth and throat.
Mizolastine has demonstrated antiallergic effects in animals and healthy volunteers and anti-inflammatory activity in animal models. Double-blind trials have shown mizolastine to be significantly more effective than placebo and as effective as other second generation antihistamine agents, such as loratadine or cetirizine, in the management of patients with perennial or seasonal allergic rhinitis and in patients with chronic idiopathic urticaria. Available data also suggest that prophylactic administration of mizolastine is significantly more effective than placebo and as effective as prophylactic terfenadine in delaying the onset of symptoms of seasonal allergic rhinitis. 
</t>
  </si>
  <si>
    <t>C24H25FN6O</t>
  </si>
  <si>
    <t>O=C1NC(N(C2CCN(C3=NC4=CC=CC=C4N3CC5=CC=C(F)C=C5)CC2)C)=NC=C1</t>
  </si>
  <si>
    <t>DMSO : 25 mg/mL (57.80 mM; Need ultrasonic); H2O : &lt; 0.1 mg/mL (insoluble)</t>
  </si>
  <si>
    <t>15957</t>
  </si>
  <si>
    <t>https://www.medchemexpress.com/Mizolastine.html</t>
  </si>
  <si>
    <t>HY-17570</t>
  </si>
  <si>
    <t>Desoximetasone</t>
  </si>
  <si>
    <t>382-67-2</t>
  </si>
  <si>
    <t>Desoximetasone(Topicort) is a medication belonging to the family of medications known as topical corticosteroids; is used for the relief of various skin conditions, including rashes.
IC50 value:
Target: 
When using desoximetasone, some of the medication may be absorbed through the skin and into the bloodstream. Too much absorption can lead to unwanted side effects elsewhere in the body. To keep this problem to a minimum, avoid using large amounts of desoximetasone over large areas, do not use it for extended periods of time, and do not cover it with airtight dressings such as plastic wrap or adhesive bandages unless specifically told to by your doctor.[1] Children may absorb more medication than adults do. Desoximetasone is for use only on the skin and should be kept out of the eyes.</t>
  </si>
  <si>
    <t>F[C@@]1([C@]2(C=C3)C)[C@](CCC2=CC3=O)([H])[C@@](C[C@@H](C)[C@@H]4C(CO)=O)([H])[C@]4(C)C[C@@H]1O</t>
  </si>
  <si>
    <t>DMSO : ≥ 100 mg/mL (265.63 mM); H2O : 0.14 mg/mL (0.37 mM; Need ultrasonic)</t>
  </si>
  <si>
    <t>47110</t>
  </si>
  <si>
    <t>https://www.medchemexpress.com/desoximetasone.html</t>
  </si>
  <si>
    <t>HY-17034B</t>
  </si>
  <si>
    <t>Medetomidine (hydrochloride)</t>
  </si>
  <si>
    <t>MPV785</t>
  </si>
  <si>
    <t>86347-15-1</t>
  </si>
  <si>
    <t>236.74</t>
  </si>
  <si>
    <t>Medetomidine hydrochloride is an agonist of adrenergic alpha-2 receptor, which is used in veterinary medicine for its analgesic and sedative properties.
Target: Adrenergic alpha-2 Receptor
Medetomidine, acting at alpha(2A) adrenoceptors, must be present during the encoding process to decrease discrete cue fear memory; however, its ability to suppress contextual memory is likely the result of blocking the consolidation process [1]. Medetomidine had no analgesic effects in alpha(2A)-adrenoceptor KO mice [2]. Medetomidine was effective in blocking these sympathomimetic actions of cocaine even in all 7 subjects who were homozygous for the Del322-325 polymorphism in the alpha2C AR, a loss-of-function mutation that is highly enriched in blacks [3].</t>
  </si>
  <si>
    <t>C13H17ClN2</t>
  </si>
  <si>
    <t>CC(C1=CN=CN1)C2=CC=CC(C)=C2C.Cl</t>
  </si>
  <si>
    <t xml:space="preserve"> : ≥ 50 mg/mL (211.20 mM)</t>
  </si>
  <si>
    <t>13196</t>
  </si>
  <si>
    <t>https://www.medchemexpress.com/Medetomidine-hydrochloride.html</t>
  </si>
  <si>
    <t>HY-17565</t>
  </si>
  <si>
    <t>Bleomycin (sulfate)</t>
  </si>
  <si>
    <t>9041-93-4</t>
  </si>
  <si>
    <t>1512.62</t>
  </si>
  <si>
    <t>Bleomycin sulfate is a DNA synthesis inhibitor. Bleomycin hydrochloride is a DNA damaging agent. Bleomycin sulfate is an antitumor antibiotic[1].</t>
  </si>
  <si>
    <t>C55H85N17O25S4</t>
  </si>
  <si>
    <t>NC(C[C@H](NC[C@@H](N)C(N)=O)C1=NC(N)=C(C)C(C(N[C@H](C(N[C@@H](C)[C@@H]([C@@H](C)C(N[C@@H](C(NCCC2=NC(C3=NC(C(NCCC[S+](C)C)=O)=CS3)=CS2)=O)[C@H](O)C)=O)O)=O)C(C4=CNC=N4)O[C@@H]5[C@]([H])(O[C@@H]6[C@@H](O)[C@@H](OC(N)=O)[C@H](O)[C@@H](CO)O6)[C@H](O)[C@@H](O)[C@@H](CO)O5)=O)=N1)=O.[O-]S(=O)(O)=O</t>
  </si>
  <si>
    <t>DMF : &lt; 1 mg/mL (insoluble); H2O : 255 mg/mL (168.58 mM; Need ultrasonic and warming); DMSO : 16.67 mg/mL (11.02 mM; Need ultrasonic)</t>
  </si>
  <si>
    <t>64351</t>
  </si>
  <si>
    <t>https://www.medchemexpress.com/Bleomycin-sulfate.html</t>
  </si>
  <si>
    <t>HY-B0256</t>
  </si>
  <si>
    <t>Azathioprine</t>
  </si>
  <si>
    <t>BW 57-322</t>
  </si>
  <si>
    <t>446-86-6</t>
  </si>
  <si>
    <t>277.26</t>
  </si>
  <si>
    <t xml:space="preserve">Azathioprine(Azasan, Imuran; BW 57-322) is a drug that suppresses the immune system and is used in organ transplantation and autoimmune disease. 
Target: 
Azathioprine  is an immunosuppressive antimetabolite pro-drug. It is an imidazolyl derivative of 6-mercaptopurine and many of its biological effects are similar to those of the parent compound. Azathioprine is converted into 6-mercaptopurine in the body where it blocks purine metabolism and DNA synthesis. Thus it most strongly affects proliferating cells, such as the T cells and B cells of the immune system. The main adverse effect of azathioprine is bone marrow suppression, which can be life-threatening, especially in people with a genetic deficiency of the enzyme thiopurine S-methyltransferase. It is also listed by the International Agency for Research on Cancer as a Group 1 carcinogen (carcinogenic to humans) [1-3].
</t>
  </si>
  <si>
    <t>C9H7N7O2S</t>
  </si>
  <si>
    <t>CN1C(SC2=C3N=CNC3=NC=N2)=C([N+]([O-])=O)N=C1</t>
  </si>
  <si>
    <t>DMSO : 50 mg/mL (180.34 mM; Need ultrasonic); H2O : &lt; 0.1 mg/mL (insoluble)</t>
  </si>
  <si>
    <t>15432</t>
  </si>
  <si>
    <t>https://www.medchemexpress.com/Azathioprine.html</t>
  </si>
  <si>
    <t>HY-16513</t>
  </si>
  <si>
    <t>VAL-083</t>
  </si>
  <si>
    <t>Dianhydrodulcitol; Dianhydrogalactitol</t>
  </si>
  <si>
    <t>23261-20-3</t>
  </si>
  <si>
    <t>VAL-083 is an alkylating agent that creates N7 methylation on DNA, with antitumor activity.</t>
  </si>
  <si>
    <t>O[C@H]([C@H](O)[C@]1(OC1)[H])[C@@]2([H])CO2</t>
  </si>
  <si>
    <t>H2O : 50 mg/mL (342.14 mM; Need ultrasonic); DMF : ≥ 100 mg/mL (684.28 mM)</t>
  </si>
  <si>
    <t>08775</t>
  </si>
  <si>
    <t>https://www.medchemexpress.com/val-083.html</t>
  </si>
  <si>
    <t>HY-B0330A</t>
  </si>
  <si>
    <t>Levofloxacin (hydrate)</t>
  </si>
  <si>
    <t>Levofloxacin hemihydrate</t>
  </si>
  <si>
    <t>138199-71-0</t>
  </si>
  <si>
    <t>370.38</t>
  </si>
  <si>
    <t>Levofloxacin hydrate is an antibacterial agent that inhibits the supercoiling activity of bacterial DNA gyrase, halting DNA replication.
Target: Antibacterial
Levofloxacin reduced bacterial load compared with placebo by 4.9-fold (95% confidence interval, 1.4-25.7; P=0.02) at day 7 but had no effect at any point on any marker of neutrophilic airway inflammation. In patients with a baseline bacterial load of more than 10(6) cfu/mL, levofloxacin treatment was associated with a 26.5% (95% confidence interval, 1.8%-51.3%; P=0.04) greater reduction in the percentage neutrophil count compared with placebo at day 7 [1]. Levofloxacin was found to significantly improve the clinical and microbiological parameters in CP individuals [2]. A 30-day course of levofloxacin does not significantly improve BK viral load reduction or allograft function when used in addition to overall reduction of immunosuppression [3].</t>
  </si>
  <si>
    <t>C18H20FN3O4 . 0.5H2O</t>
  </si>
  <si>
    <t>O=C(C(C1=O)=CN2[C@@H](C)COC3=C(N4CCN(C)CC4)C(F)=CC1=C23)O.[0.5H2O]</t>
  </si>
  <si>
    <t>DMSO : 8.33 mg/mL (22.49 mM; Need ultrasonic); H2O : ≥ 50 mg/mL (135.00 mM)</t>
  </si>
  <si>
    <t>38503</t>
  </si>
  <si>
    <t>https://www.medchemexpress.com/Levofloxacin-hydrate.html</t>
  </si>
  <si>
    <t>HY-17443B</t>
  </si>
  <si>
    <t>Sivelestat (sodium tetrahydrate)</t>
  </si>
  <si>
    <t>EI546 (sodium tetrahydrate); LY544349 (sodium tetrahydrate); ONO5046 (sodium tetrahydrate)</t>
  </si>
  <si>
    <t>201677-61-4</t>
  </si>
  <si>
    <t>528.51</t>
  </si>
  <si>
    <t>Sivelestat (EI546) sodium tetrahydrate is a competitive inhibitor of human neutrophil elastase, with an IC50 of 44 nM and a Ki of 200 nM. Sivelestat (EI546) sodium tetrahydrate has the potential for the study of acute lung injury/acute respiratory distress syndrome or disseminated intravascular coagulation in COVID-19[1][2][3][4].</t>
  </si>
  <si>
    <t>C20H29N2NaO11S</t>
  </si>
  <si>
    <t>CC(C)(C)C(OC1=CC=C(S(=O)(NC2=CC=CC=C2C(NCC(O[Na])=O)=O)=O)C=C1)=O.O.O.O.O</t>
  </si>
  <si>
    <t>DMSO : ≥ 100 mg/mL (189.21 mM)</t>
  </si>
  <si>
    <t>13147</t>
  </si>
  <si>
    <t>https://www.medchemexpress.com/Sivelestat-sodium-tetrahydrate.html</t>
  </si>
  <si>
    <t>HY-16503</t>
  </si>
  <si>
    <t>Treosulfan</t>
  </si>
  <si>
    <t>NSC 39069; Treosulphan</t>
  </si>
  <si>
    <t>299-75-2</t>
  </si>
  <si>
    <t>278.30</t>
  </si>
  <si>
    <t>Treosulfan (NSC 39069) is a bifunctional alkylating agent with activity in ovarian cancer and other solid tumor types.</t>
  </si>
  <si>
    <t>C6H14O8S2</t>
  </si>
  <si>
    <t>O[C@H]([C@@H](O)COS(C)(=O)=O)COS(C)(=O)=O</t>
  </si>
  <si>
    <t>H2O : 50 mg/mL (179.66 mM; Need ultrasonic); DMSO : ≥ 100 mg/mL (359.32 mM)</t>
  </si>
  <si>
    <t>15410</t>
  </si>
  <si>
    <t>https://www.medchemexpress.com/Treosulfan.html</t>
  </si>
  <si>
    <t>HY-15789</t>
  </si>
  <si>
    <t>Elbasvir</t>
  </si>
  <si>
    <t>MK-8742</t>
  </si>
  <si>
    <t>1370468-36-2</t>
  </si>
  <si>
    <t>882.02</t>
  </si>
  <si>
    <t>Elbasvir (MK-8742) is a hepatitis C virus nonstructural protein 5A (HCV NS5A) inhibitor with EC50s of 4, 3 and 3 nM against genotype 1a, 1b, and 2a, respectively.</t>
  </si>
  <si>
    <t>C49H55N9O7</t>
  </si>
  <si>
    <t>O=C([C@H](C(C)C)NC(OC)=O)N(CCC1)[C@@H]1C(N2)=NC=C2C(C=C3)=CC4=C3C5=CC6=CC(C7=CN=C([C@H]8N(C([C@H](C(C)C)NC(OC)=O)=O)CCC8)N7)=CC=C6N5[C@H](C9=CC=CC=C9)O4</t>
  </si>
  <si>
    <t>DMSO : ≥ 50 mg/mL (56.69 mM); H2O : &lt; 0.1 mg/mL (insoluble)</t>
  </si>
  <si>
    <t>59696</t>
  </si>
  <si>
    <t>https://www.medchemexpress.com/Elbasvir.html</t>
  </si>
  <si>
    <t>HY-B0269</t>
  </si>
  <si>
    <t>Rifapentine</t>
  </si>
  <si>
    <t>DL 473; Cyclopentylrifampicin</t>
  </si>
  <si>
    <t>61379-65-5</t>
  </si>
  <si>
    <t>877.03</t>
  </si>
  <si>
    <t>Rifapentine (DL 473) is an antibiotic compound used in the treatment of tuberculosis.
Target: Antibacterial
Rifapentine inhibits DNA-dependent RNA polymerase activity in susceptible cells. Specifically, it interacts with bacterial RNA polymerase but does not inhibit the mammalian enzyme. A review of alternative regimens for prevention of active tuberculosis in HIV-negative individuals with latent TB found that a weekly, directly observed regimen of rifapentine with isoniazid for three months was as effective as a daily, self -administered regimen of isoniazid for nine months. But the rifapentine-isoniazid regimen had higher rates of treatment completion and lower rates of hepatotoxicity . However the rates of treatment-limiting adverse events were higher in the rifapentine-isoniazid regimen [1].</t>
  </si>
  <si>
    <t>C47H64N4O12</t>
  </si>
  <si>
    <t>OC(C1=C(C2=O)C(O[C@@]2(O/C=C/[C@@H]([C@H]([C@@]([C@@H]3C)([H])OC(C)=O)C)OC)C)=C(C)C(O)=C1C(O)=C4NC(/C(C)=C\C=C\[C@@H]([C@@H]([C@@H](C)[C@H]3O)O)C)=O)=C4/C=N/N5CCN(C6CCCC6)CC5</t>
  </si>
  <si>
    <t>DMSO : ≥ 50 mg/mL (57.01 mM); H2O : &lt; 0.1 mg/mL (insoluble)</t>
  </si>
  <si>
    <t>16323</t>
  </si>
  <si>
    <t>https://www.medchemexpress.com/rifapentine.html</t>
  </si>
  <si>
    <t>HY-17461</t>
  </si>
  <si>
    <t>Cortisone</t>
  </si>
  <si>
    <t>17-Hydroxy-11-dehydrocorticosterone; Kendall's compound E</t>
  </si>
  <si>
    <t>53-06-5</t>
  </si>
  <si>
    <t>Cortisone is a 21-carbon steroid hormone. Cortisone is one of the main hormones released by the adrenal gland in response to stress. 
Target： 
In chemical structure, it is a corticosteroid closely related to cortisol. It is used to treat a variety of ailments and can be administered intravenously, orally,intraarticularly (into a joint), or transcutaneously. Cortisone suppresses the immune system, thus reducing inflammation and attendant pain and swelling at the site of the injury. Risks exist, in particular in the long-term use of cortisone. Cortisone, a glucocorticoid, and adrenaline are the main hormones released by the body as a reaction to stress. They elevate blood pressure and prepare the body for a fight or flight response.</t>
  </si>
  <si>
    <t>C[C@@]1(C2)[C@](C(CO)=O)(O)CC[C@@]1([H])[C@]3([H])CCC4=CC(CC[C@]4(C)[C@@]3([H])C2=O)=O</t>
  </si>
  <si>
    <t>DMSO : 100 mg/mL (277.44 mM; Need ultrasonic)</t>
  </si>
  <si>
    <t>41853</t>
  </si>
  <si>
    <t>https://www.medchemexpress.com/Cortisone.html</t>
  </si>
  <si>
    <t>HY-128365</t>
  </si>
  <si>
    <t>Neticonazole (hydrochloride)</t>
  </si>
  <si>
    <t>130773-02-3</t>
  </si>
  <si>
    <t>338.90</t>
  </si>
  <si>
    <t>Neticonazole hydrochloride is an imidazole derivative and a potent and long-acting antifungal agent. Neticonazole hydrochloride has anti-infection and anti-cancer effects[1][2][3].</t>
  </si>
  <si>
    <t>C17H23ClN2OS</t>
  </si>
  <si>
    <t>CCCCCOC1=CC=CC=C1/C(N2C=CN=C2)=C\SC.[H]Cl</t>
  </si>
  <si>
    <t>DMSO : 250 mg/mL (737.68 mM; Need ultrasonic)</t>
  </si>
  <si>
    <t>62843</t>
  </si>
  <si>
    <t>https://www.medchemexpress.com/neticonazole-hydrochloride.html</t>
  </si>
  <si>
    <t>HY-B0165A</t>
  </si>
  <si>
    <t>Pravastatin (sodium)</t>
  </si>
  <si>
    <t>CS-514 (sodium)</t>
  </si>
  <si>
    <t>81131-70-6</t>
  </si>
  <si>
    <t>446.51</t>
  </si>
  <si>
    <t>Pravastatin sodium (CS-514 sodium) is an HMG-CoA reductase inhibitor against sterol synthesis with IC50 of 5.6 μM.</t>
  </si>
  <si>
    <t>C23H35NaO7</t>
  </si>
  <si>
    <t>O[C@@H](C[C@@H](O)CC(O[Na])=O)CC[C@@H]([C@H](C=C1)C)[C@@](C1=C[C@@H](O)C2)([H])[C@H]2OC([C@@H](C)CC)=O</t>
  </si>
  <si>
    <t>DMSO : 100 mg/mL (223.96 mM; Need ultrasonic); H2O : ≥ 50 mg/mL (111.98 mM)</t>
  </si>
  <si>
    <t>29645</t>
  </si>
  <si>
    <t>https://www.medchemexpress.com/pravastatin-sodium.html</t>
  </si>
  <si>
    <t>HY-17569</t>
  </si>
  <si>
    <t>Difluprednate</t>
  </si>
  <si>
    <t>23674-86-4</t>
  </si>
  <si>
    <t>508.55</t>
  </si>
  <si>
    <t>Difluprednate(Durezol) is a corticosteroid, approved difluprednate for the treatment of post-operative ocular inflammation and pain.
IC50 value:
Target: 
Difluprednate ophthalmic emulsion 0.05% is also being studied in other ocular inflammatory diseases, including a U.S. Phase 3 study evaluating difluprednate for the treatment of anterior uveitis.</t>
  </si>
  <si>
    <t>C27H34F2O7</t>
  </si>
  <si>
    <t>O=C([C@]([C@]12C)(CC[C@@]1([H])[C@@](C[C@H](F)C3=CC4=O)([H])[C@@](F)([C@]3(C=C4)C)[C@@H](O)C2)OC(CCC)=O)COC(C)=O</t>
  </si>
  <si>
    <t>DMSO : ≥ 44 mg/mL (86.52 mM); H2O : &lt; 0.1 mg/mL (insoluble)</t>
  </si>
  <si>
    <t>34641</t>
  </si>
  <si>
    <t>https://www.medchemexpress.com/Difluprednate.html</t>
  </si>
  <si>
    <t>HY-16478</t>
  </si>
  <si>
    <t>Trifluridine/tipiracil hydrochloride mixture</t>
  </si>
  <si>
    <t>TAS-102</t>
  </si>
  <si>
    <t>733030-01-8</t>
  </si>
  <si>
    <t>435.76</t>
  </si>
  <si>
    <t>Trifluridine-tipiracil hydrochloride mixture (TAS-102) is a novel oral combination drug that consists of an antineoplastic thymidine-based nucleoside analog, trifluorothymidine, and a potent thymidine phosphorylase inhibitor, tipiracil, in a 1:0.5 molar ratio.</t>
  </si>
  <si>
    <t>C10H11F3N2O5 . 1/2C9H11ClN4O2 . 1/2HCl</t>
  </si>
  <si>
    <t>O=C1N([C@H]2C[C@H](O)[C@@H](CO)O2)C=C(C(F)(F)F)C(N1)=O.O=C3N([C@H]4C[C@H](O)[C@@H](CO)O4)C=C(C(F)(F)F)C(N3)=O.O=C5NC(CN6CCCC6=N)=C(Cl)C(N5)=O.Cl</t>
  </si>
  <si>
    <t>DMSO : 2.34 mg/mL (5.37 mM; Need ultrasonic and warming); DMF : 20 mg/mL (45.90 mM; Need ultrasonic); H2O : 50 mg/mL (114.74 mM; Need ultrasonic)</t>
  </si>
  <si>
    <t>36634</t>
  </si>
  <si>
    <t>https://www.medchemexpress.com/TAS-102.html</t>
  </si>
  <si>
    <t>HY-A0142A</t>
  </si>
  <si>
    <t>Dapiprazole (hydrochloride)</t>
  </si>
  <si>
    <t>72822-13-0</t>
  </si>
  <si>
    <t>361.91</t>
  </si>
  <si>
    <t xml:space="preserve">Dapiprazole hydrochloride is a potent α-adrenergic blocking drug, which is used to reverse mydriasis after eye examination.
(1) It inhibits amphetamine toxicity and alcohol and morphine withdrawal syndromes, produces sedation, blocks conditioned avoidance reflexes and reduces the response to noxious stimuli.
(2) The orally administrated daily dose varied from 30 to 90 mg.
</t>
  </si>
  <si>
    <t>C19H28ClN5</t>
  </si>
  <si>
    <t>CC1=CC=CC=C1N2CCN(CCC3=NN=C4CCCCN43)CC2.[H]Cl</t>
  </si>
  <si>
    <t>DMSO : ≥ 31 mg/mL (85.66 mM)</t>
  </si>
  <si>
    <t>21138</t>
  </si>
  <si>
    <t>https://www.medchemexpress.com/Dapiprazole-hydrochloride.html</t>
  </si>
  <si>
    <t>HY-17437A</t>
  </si>
  <si>
    <t>Mefloquine (hydrochloride)</t>
  </si>
  <si>
    <t>Mefloquin hydrochloride</t>
  </si>
  <si>
    <t>51773-92-3</t>
  </si>
  <si>
    <t>414.77</t>
  </si>
  <si>
    <t>Autophagy; Parasite</t>
  </si>
  <si>
    <t>Mefloquine hydrochloride is a quinoline antimalarial drug that is structurally related to the antiarrhythmic agent quinidine. 
IC50 Value: 1 microM ( for K+ channel) [1]
Target: Antiparasitic
Mefloquine is widely used in both the treatment and prophylaxis of Plasmodium falciparum malaria. MQ can induces oxidative stress in vitro. Evidence indicates that reactive oxygen species (ROS) may be used as a therapeutic modality to kill cancer cells [2].
in vitro: Mefloquine inhibitedKvLQT1/minK channel currents with an IC50 value of approximately 1 microM. Mefloquine slowed the activation rate of KvLQT1/minK and more block was evident at lower membrane potentials compared with higher ones.  HERG channel currents were about 6-fold less sensitive to block by mefloquine (IC50 = 5.6 microM). Block of HERG displayed a positive voltage dependence with maximal inhibition obtained at more depolarized potentials [1]. MQ has a highly selective cytotoxicity that inhibits PCa cell growth. MQ-mediated ROS simultaneously downregulated Akt phosphorylation and activated extracellular signal-regulated kinase (ERK), c-Jun N-terminal kinase (JNK) and adenosine monophosphate-activated protein kinase (AMPK) signaling in PC3 cells [2]. 
in vivo:  Pregnant rats were treated orally with AS (15 and 40 mg/kg body weight (bwt)/day), MQ (30 and 80 mg/kg bwt/day) and AS/MQ (15/30 and 40/80 mg/kg bwt/day) on days 9-11 post coitum (pc). The dams were euthanized on day 12 pc and gestational and embryos histological parameters were evaluated [3].
Clinical trial: Activity of Mefloquine Against Urinary Schistosomiasis . Phase 2</t>
  </si>
  <si>
    <t>C17H17ClF6N2O</t>
  </si>
  <si>
    <t>O[C@H]([C@]1([H])NCCCC1)C2=CC(C(F)(F)F)=NC3=C(C(F)(F)F)C=CC=C32.[H]Cl</t>
  </si>
  <si>
    <t>DMSO : ≥ 100 mg/mL (241.10 mM)</t>
  </si>
  <si>
    <t>41990</t>
  </si>
  <si>
    <t>https://www.medchemexpress.com/mefloquine-hydrochloride.html</t>
  </si>
  <si>
    <t>HY-15516</t>
  </si>
  <si>
    <t>Sotagliflozin</t>
  </si>
  <si>
    <t>LX-4211; LP-802034</t>
  </si>
  <si>
    <t>1018899-04-1</t>
  </si>
  <si>
    <t>424.94</t>
  </si>
  <si>
    <t>Sotagliflozin (LX-4211) is a potent dual SGLT2/1 inhibitor. Antidiabetic agents.</t>
  </si>
  <si>
    <t>C21H25ClO5S</t>
  </si>
  <si>
    <t>ClC(C=CC([C@@H]1O[C@H](SC)[C@@H](O)[C@H](O)[C@H]1O)=C2)=C2CC3=CC=C(OCC)C=C3</t>
  </si>
  <si>
    <t>DMSO : ≥ 100 mg/mL (235.33 mM)</t>
  </si>
  <si>
    <t>08805</t>
  </si>
  <si>
    <t>https://www.medchemexpress.com/LX-4211.html</t>
  </si>
  <si>
    <t>HY-17512A</t>
  </si>
  <si>
    <t>Losartan (potassium)</t>
  </si>
  <si>
    <t>DuP-753 (potassium)</t>
  </si>
  <si>
    <t>124750-99-8</t>
  </si>
  <si>
    <t>461.00</t>
  </si>
  <si>
    <t>Losartan potassium (DuP-753 potassium) is an angiotensin II receptor type 1 (AT1) antagonist, competing with the binding of angiotensin II to AT1 with an IC50 of 20 nM.</t>
  </si>
  <si>
    <t>C22H22ClKN6O</t>
  </si>
  <si>
    <t>OCC1=C(Cl)N=C(CCCC)N1CC2=CC=C(C3=CC=CC=C3C4=N[N-]N=N4)C=C2.[K+]</t>
  </si>
  <si>
    <t>DMSO : ≥ 110 mg/mL (238.61 mM); H2O : 33.33 mg/mL (72.30 mM; Need ultrasonic)</t>
  </si>
  <si>
    <t>27213</t>
  </si>
  <si>
    <t>https://www.medchemexpress.com/Losartan-potassium.html</t>
  </si>
  <si>
    <t>HY-40354A</t>
  </si>
  <si>
    <t>Tofacitinib (citrate)</t>
  </si>
  <si>
    <t>Tasocitinib citrate; CP-690550 citrate</t>
  </si>
  <si>
    <t>540737-29-9</t>
  </si>
  <si>
    <t>504.49</t>
  </si>
  <si>
    <t>Apoptosis; Bacterial; Fungal; Influenza Virus; JAK</t>
  </si>
  <si>
    <t>Tofacitinib citrate is an orally available JAK1/2/3 inhibitor with IC50s of 1, 20, and 112 nM, respectively. Tofacitinib citrate has antibacterial, antifungal and antiviral activities.</t>
  </si>
  <si>
    <t>C22H28N6O8</t>
  </si>
  <si>
    <t>O=C(CC#N)N1C[C@H](N(C2=C3C(NC=C3)=NC=N2)C)[C@H](C)CC1.O=C(CC(C(O)=O)(O)CC(O)=O)O</t>
  </si>
  <si>
    <t>DMSO : 41.67 mg/mL (82.60 mM; Need ultrasonic); H2O : 3.33 mg/mL (6.60 mM; Need ultrasonic)</t>
  </si>
  <si>
    <t>62010</t>
  </si>
  <si>
    <t>https://www.medchemexpress.com/Tofacitinib-citrate.html</t>
  </si>
  <si>
    <t>Anti-infection; Apoptosis; Epigenetics; JAK/STAT Signaling; Stem Cell/Wnt</t>
  </si>
  <si>
    <t>HY-17506</t>
  </si>
  <si>
    <t>Azithromycin</t>
  </si>
  <si>
    <t>CP 62993</t>
  </si>
  <si>
    <t>83905-01-5</t>
  </si>
  <si>
    <t>748.98</t>
  </si>
  <si>
    <t>Azithromycin is a macrolide antibiotic useful for the treatment of a number of bacterial infections.</t>
  </si>
  <si>
    <t>C38H72N2O12</t>
  </si>
  <si>
    <t>C[C@@H]([C@@H]([C@@](C(O[C@@H]([C@@](C)(O)[C@@H]1O)CC)=O)([H])C)O[C@@](O[C@@H](C)[C@@H]2O)([H])C[C@@]2(C)OC)[C@H]([C@](O)(C[C@H](CN([C@@H]1C)C)C)C)O[C@@](O[C@H](C)C[C@@H]3N(C)C)([H])[C@@H]3O</t>
  </si>
  <si>
    <t>DMSO : ≥ 100 mg/mL (133.51 mM); H2O : &lt; 0.1 mg/mL (insoluble)</t>
  </si>
  <si>
    <t>14276</t>
  </si>
  <si>
    <t>https://www.medchemexpress.com/Azithromycin.html</t>
  </si>
  <si>
    <t>HY-13071</t>
  </si>
  <si>
    <t>Nestoron</t>
  </si>
  <si>
    <t>ST-1435; Elcometrine</t>
  </si>
  <si>
    <t>7759-35-5</t>
  </si>
  <si>
    <t>Nestoron (ST-1435) is a 19-norprogesterone derivative with high affinity and selectivity for progesterone receptors. Nestoron is a highly selective and potent progestogen that can be used as a hormonal contraceptive[1][2].</t>
  </si>
  <si>
    <t>CC([C@]1(OC(C)=O)[C@@]2([C@]([H])([C@@]3(CCC4=CC(CC[C@@]4([C@]3(CC2)[H])[H])=O)[H])CC1=C)C)=O</t>
  </si>
  <si>
    <t>DMSO : 33.33 mg/mL (89.96 mM; Need ultrasonic)</t>
  </si>
  <si>
    <t>27663</t>
  </si>
  <si>
    <t>https://www.medchemexpress.com/nestoron.html</t>
  </si>
  <si>
    <t>HY-16168A</t>
  </si>
  <si>
    <t>Degarelix</t>
  </si>
  <si>
    <t>214766-78-6</t>
  </si>
  <si>
    <t>1632.26</t>
  </si>
  <si>
    <t>Degarelix is a competitive and reversible gonadotropin-releasing hormone receptor (GnRHR) antagonist.</t>
  </si>
  <si>
    <t>C82H103ClN18O16</t>
  </si>
  <si>
    <t>C[C@H](C(N)=O)NC([C@H]1N(C([C@H](CCCCNC(C)C)NC([C@H](CC(C)C)NC([C@@H](CC2=CC=C(NC(N)=O)C=C2)NC([C@H](CC3=CC=C(NC([C@H](CC(N4)=O)NC4=O)=O)C=C3)NC([C@H](CO)NC([C@@H](CC5=CC=CN=C5)NC([C@@H](CC6=CC=C(Cl)C=C6)NC([C@@H](CC7=CC=C8C=CC=CC8=C7)NC(C)=O)=O)=O)=O)=O)=O)=O)=O)=O)CCC1)=O</t>
  </si>
  <si>
    <t>H2O : 25 mg/mL (15.32 mM; Need ultrasonic); DMSO : 10 mg/mL (6.13 mM; Need ultrasonic)</t>
  </si>
  <si>
    <t>58489</t>
  </si>
  <si>
    <t>https://www.medchemexpress.com/Degarelix.html</t>
  </si>
  <si>
    <t>HY-17364</t>
  </si>
  <si>
    <t>Temozolomide</t>
  </si>
  <si>
    <t>NSC 362856; CCRG 81045; TMZ</t>
  </si>
  <si>
    <t>85622-93-1</t>
  </si>
  <si>
    <t>194.15</t>
  </si>
  <si>
    <t>Temozolomide (NSC 362856) is an oral active DNA alkylating agent that crosses the blood-brain barrier. Temozolomide is also a proautophagic and proapoptotic agent. Temozolomide is effective against tumor cells that are characterized by low levels of O6-alkylguanine DNA alkyltransferase (OGAT) and a functional mismatch repair system. Temozolomide has antitumor and antiangiogenic effects[1][2].</t>
  </si>
  <si>
    <t>C6H6N6O2</t>
  </si>
  <si>
    <t>O=C(C1=C(N2C=N1)N=NN(C)C2=O)N</t>
  </si>
  <si>
    <t>H2O : 2.86 mg/mL (14.73 mM; Need ultrasonic); DMSO : 20.83 mg/mL (107.29 mM; Need ultrasonic)</t>
  </si>
  <si>
    <t>40931</t>
  </si>
  <si>
    <t>https://www.medchemexpress.com/Temozolomide.html</t>
  </si>
  <si>
    <t>HY-16725</t>
  </si>
  <si>
    <t>Lemborexant</t>
  </si>
  <si>
    <t>E-2006</t>
  </si>
  <si>
    <t>1369764-02-2</t>
  </si>
  <si>
    <t>410.42</t>
  </si>
  <si>
    <t>Orexin Receptor (OX Receptor)</t>
  </si>
  <si>
    <t>Lemborexant (E-2006) is a reversible, competitive and orally active dual antagonist of the orexin OX1 and OX2 receptors with IC50 values of 6.1 nM and 2.6 nM, respectively. Lemborexant can be treated insomnia[1].</t>
  </si>
  <si>
    <t>C22H20F2N4O2</t>
  </si>
  <si>
    <t>O=C([C@H]1[C@@](C2=CC=CC(F)=C2)(COC3=CN=C(C)N=C3C)C1)NC4=NC=C(F)C=C4</t>
  </si>
  <si>
    <t>DMSO : 50 mg/mL (121.83 mM; Need ultrasonic)</t>
  </si>
  <si>
    <t>16649</t>
  </si>
  <si>
    <t>https://www.medchemexpress.com/Lemborexant.html</t>
  </si>
  <si>
    <t>HY-17509</t>
  </si>
  <si>
    <t>Deracoxib</t>
  </si>
  <si>
    <t>SC 046; SC 46; SC 59046</t>
  </si>
  <si>
    <t>169590-41-4</t>
  </si>
  <si>
    <t>397.37</t>
  </si>
  <si>
    <t xml:space="preserve">Deracoxib, a selective cyclooxygenase-2 inhibitor, is a non-narcotic, non-steroidal anti-inflammatory drug (NSAID). 
IC50 Value: 70 to 150 uM(inhibition of 3 osteosarcoma cell lines) [1]
Target: COX
in vitro: Concentration of deracoxib required for 50% inhibition of cell viability (IC50) was reached in all 3 osteosarcoma cell lines and ranged from 70 to 150 microM, whereas the IC50 for piroxicam was only reached in the POS cell line at 500 microM. Neither deracoxib nor piroxicam induced sufficient toxicity in fibroblasts to reach an IC50. Exposure of osteosarcoma cells to cytotoxic concentrations of deracoxib and piroxicam did not result in DNA fragmentation [1]. Concomitant treatment of cells with piroxicam and deracoxib resulted in significant induction of apoptosis at lower concentrations and accumulation of cells in the G /G  phase. Significant cytotoxic effects exhibited by the combination of piroxicam and deracoxib against canine mammary carcinoma cells in vitro suggest an attractive approach for the treatment of canine mammary carcinoma [2].
in vivo: Perioperative administration of deracoxib to dogs at 1-2 mg/kg/day for 3 days significantly improves analgesia in the postoperative surgical period after soft tissue surgery [3]. Dogs were treated PO with deracoxib at a dosage of 3 mg/kg/d (1.36 mg/lb/d) as a single-agent treatment for TCC. Tumor response was assessed via radiography, abdominal ultrasonography, and ultrasonographic mapping of urinary bladder masses. Toxic effects of deracoxib administration in dogs were assessed through clinical observations and hematologic and biochemical analyses. 24 dogs for which tumor response was assessed, 4 (17%) had partial remission, 17 (71%) had stable disease, and 3 (13%) had progressive disease; initial response could not be assessed in 2 of 26 dogs. The median survival time was 323 days. Median time to progressive disease was 133 days. Renal, hepatic, and gastrointestinal abnormalities attributed to deracoxib administration were noted in 4% (1/26), 4% (1/26), and 19% (5/26) of dogs, respectively [4]. 
</t>
  </si>
  <si>
    <t>C17H14F3N3O3S</t>
  </si>
  <si>
    <t>O=S(C1=CC=C(N2N=C(C(F)F)C=C2C3=CC=C(OC)C(F)=C3)C=C1)(N)=O</t>
  </si>
  <si>
    <t>DMSO : 50 mg/mL (125.83 mM; Need ultrasonic)</t>
  </si>
  <si>
    <t>12448</t>
  </si>
  <si>
    <t>https://www.medchemexpress.com/deracoxib.html</t>
  </si>
  <si>
    <t>HY-17505</t>
  </si>
  <si>
    <t>Candesartan Cilexetil</t>
  </si>
  <si>
    <t>TCV-116</t>
  </si>
  <si>
    <t>145040-37-5</t>
  </si>
  <si>
    <t>610.66</t>
  </si>
  <si>
    <t>Candesartan Cilexetil (TCV-116) is an angiotensin II receptor antagonist used mainly for the treatment of hypertension.
Target: Type-1 angiotensin II receptor
Candesartan is generally well tolerated and significantly reduced cardiovascular deaths and hospital admissions for heart failure. Ejection fraction or treatment at baseline did not alter these effects [1]. In rats, TCV-116 inhibited the pressor responses to Ang I, Ang II, and Ang III without an effect on the bradykinin (BK)-induced depressor response. In SHR, the antihypertensive effect of TCV-116 (10 mg/kg) was larger than the maximum antihypertensive effect of enalapril and was not intensified by combination with enalapril. TCV-116 is more effective than enalapril in reducing blood pressure in SHR and 1K, 1C-HR, and that the BK- and/or prostaglandin-potentiating effect of enalapril contributes little to its antihypertensive mechanism in SHR [2].</t>
  </si>
  <si>
    <t>C33H34N6O6</t>
  </si>
  <si>
    <t>O=C(C1=C2C(N=C(OCC)N2CC3=CC=C(C4=CC=CC=C4C5=NNN=N5)C=C3)=CC=C1)OC(OC(OC6CCCCC6)=O)C</t>
  </si>
  <si>
    <t>DMSO : ≥ 50 mg/mL (81.88 mM)</t>
  </si>
  <si>
    <t>15456</t>
  </si>
  <si>
    <t>https://www.medchemexpress.com/Candesartan-Cilexetil.html</t>
  </si>
  <si>
    <t>HY-17373</t>
  </si>
  <si>
    <t>Posaconazole</t>
  </si>
  <si>
    <t>SCH 56592</t>
  </si>
  <si>
    <t>171228-49-2</t>
  </si>
  <si>
    <t>700.78</t>
  </si>
  <si>
    <t>Posaconazole is a broad-spectrum, second generation, triazole compound with antifungal activity.</t>
  </si>
  <si>
    <t>C37H42F2N8O4</t>
  </si>
  <si>
    <t>FC1=CC=C([C@@]2(CN3C=NC=N3)C[C@H](COC4=CC=C(N5CCN(C6=CC=C(N7C=NN([C@@H](CC)[C@H](C)O)C7=O)C=C6)CC5)C=C4)CO2)C(F)=C1</t>
  </si>
  <si>
    <t>DMSO : 50 mg/mL (71.35 mM; Need ultrasonic)</t>
  </si>
  <si>
    <t>12329</t>
  </si>
  <si>
    <t>https://www.medchemexpress.com/Posaconazole.html</t>
  </si>
  <si>
    <t>HY-17039</t>
  </si>
  <si>
    <t>Alcaftadine</t>
  </si>
  <si>
    <t>R89674</t>
  </si>
  <si>
    <t>147084-10-4</t>
  </si>
  <si>
    <t>307.39</t>
  </si>
  <si>
    <t>Alcaftadine (R89674) is a histamine H1 receptor antagonist, which is used to prevent eye irritation brought on by allergic conjunctivitis. Alcaftadine is a broad-spectrum antihistamine displaying a high affinity for histamine H1 and H2 receptors and a lower affinity for H4 receptors. Alcaftadine also exhibits modulatory action on immune cell recruitment and mast cell stabilizing effects[1][2].</t>
  </si>
  <si>
    <t>C19H21N3O</t>
  </si>
  <si>
    <t>O=CC1=CN=C2N1CCC3=CC=CC=C3/C2=C4CCN(C)CC\4</t>
  </si>
  <si>
    <t>DMSO : ≥ 40 mg/mL (130.13 mM)</t>
  </si>
  <si>
    <t>16203</t>
  </si>
  <si>
    <t>https://www.medchemexpress.com/Alcaftadine.html</t>
  </si>
  <si>
    <t>HY-17507B</t>
  </si>
  <si>
    <t>Pantoprazole (sodium hydrate)</t>
  </si>
  <si>
    <t>BY1023 (sodium hydrate); SKF96022 (sodium hydrate)</t>
  </si>
  <si>
    <t>164579-32-2</t>
  </si>
  <si>
    <t>432.37</t>
  </si>
  <si>
    <t>Pantoprazole sodium hydrate (BY10232 sodium hydrate) is an orally active and potent proton pump inhibitor (PPI)[1]. Pantoprazole sodium hydrate, a substituted benzimidazole, is a potent H+/K+-ATPase inhibitor with an IC50 of 6.8 μM. Pantoprazole sodium hydrate improves pH stability and has anti-secretory, anti-ulcer activities. Pantoprazole sodium hydrate significantly increased tumor growth delay combined with Doxorubicin (HY-15142)[3][4].</t>
  </si>
  <si>
    <t>C16H17F2N3NaO5.5S</t>
  </si>
  <si>
    <t>O=S(C1=NC2=CC=C(OC(F)F)C=C2N1[Na])CC3=NC=CC(OC)=C3OC.[1.5H2O]</t>
  </si>
  <si>
    <t>56722</t>
  </si>
  <si>
    <t>https://www.medchemexpress.com/Pantoprazole-sodium-hydrate.html</t>
  </si>
  <si>
    <t>HY-17512</t>
  </si>
  <si>
    <t>Losartan</t>
  </si>
  <si>
    <t>DuP-753</t>
  </si>
  <si>
    <t>114798-26-4</t>
  </si>
  <si>
    <t>422.91</t>
  </si>
  <si>
    <t>Losartan is an angiotensin II receptor antagonist, competing with the binding of angiotensin II to AT1 receptors with IC50 of 20 nM.</t>
  </si>
  <si>
    <t>C22H23ClN6O</t>
  </si>
  <si>
    <t>OCC1=C(Cl)N=C(CCCC)N1CC2=CC=C(C3=CC=CC=C3C4=NNN=N4)C=C2</t>
  </si>
  <si>
    <t>DMSO : ≥ 100 mg/mL (236.46 mM)</t>
  </si>
  <si>
    <t>27304</t>
  </si>
  <si>
    <t>https://www.medchemexpress.com/Losartan.html</t>
  </si>
  <si>
    <t>HY-17386</t>
  </si>
  <si>
    <t>Rosiglitazone</t>
  </si>
  <si>
    <t>BRL 49653</t>
  </si>
  <si>
    <t>122320-73-4</t>
  </si>
  <si>
    <t>357.43</t>
  </si>
  <si>
    <t>Autophagy; Ferroptosis; PPAR; TRP Channel</t>
  </si>
  <si>
    <t>Rosiglitazone (BRL 49653) is a selective, orally active PPARγ agonist with EC50s of 30 nM, 100 nM and 60 nM for PPARγ1, PPARγ2, and PPARγ, respectively. Rosiglitazone binds to PPARγ with a Kd of approximately 40 nM. Rosiglitazone is also an activator of TRPC5 (EC50=~30 μM) and an inhibitor of TRPM3[1][2][3][4].</t>
  </si>
  <si>
    <t>C18H19N3O3S</t>
  </si>
  <si>
    <t>O=C(N1)SC(CC2=CC=C(OCCN(C)C3=NC=CC=C3)C=C2)C1=O</t>
  </si>
  <si>
    <t>DMSO : ≥ 110 mg/mL (307.75 mM)</t>
  </si>
  <si>
    <t>09147</t>
  </si>
  <si>
    <t>https://www.medchemexpress.com/Rosiglitazone.html</t>
  </si>
  <si>
    <t>Apoptosis; Autophagy; Cell Cycle/DNA Damage; Membrane Transporter/Ion Channel; Neuronal Signaling</t>
  </si>
  <si>
    <t>HY-16565</t>
  </si>
  <si>
    <t>10-Deacetylbaccatin III</t>
  </si>
  <si>
    <t>32981-86-5</t>
  </si>
  <si>
    <t>544.59</t>
  </si>
  <si>
    <t>10-Deacetylbaccatin-III is an intermediate for taxol analog preparations. 
IC50 value:
Target: 
Taxols have exhibit antitumor agents. Several of these taxols can be synthesized from 10- Deacetylbaccatin-III. 10-Deacetylbaccine III is the fifth intermediate of paclitaxel biosynthesis. The biosynthetic pathway consists of approximately 20 enzymatic steps but is not fully elucidated. 10-Deacetylbaccine III is an antineoplastic agent and an anti-cancer intermediate.</t>
  </si>
  <si>
    <t>C29H36O10</t>
  </si>
  <si>
    <t>CC1=C([C@@H](O)C([C@@]2(C)[C@@]3([H])[C@@](CO4)(OC(C)=O)[C@@]4([H])C[C@@H]2O)=O)C(C)(C)[C@@]([C@H]3OC(C5=CC=CC=C5)=O)(O)C[C@@H]1O</t>
  </si>
  <si>
    <t>DMSO : 50 mg/mL (91.81 mM; Need ultrasonic)</t>
  </si>
  <si>
    <t>15987</t>
  </si>
  <si>
    <t>https://www.medchemexpress.com/10-Deacetylbaccatin-III.html</t>
  </si>
  <si>
    <t>HY-11017</t>
  </si>
  <si>
    <t>Rivastigmine (tartrate)</t>
  </si>
  <si>
    <t>ENA 713; SDZ-ENA 713</t>
  </si>
  <si>
    <t>129101-54-8</t>
  </si>
  <si>
    <t>400.42</t>
  </si>
  <si>
    <t>Rivastigmine tartrate (ENA 713; SDZ-ENA 713) is an orally active and potent cholinesterase (ChE) inhibitor and inhibits butyrylcholinesterase (BChE) and acetylcholinesteras (AChE) with IC50s of 0.037 μM, 4.15 μM, respectively. Rivastigmine tartrate can pass the blood brain barrier (BBB). Rivastigmine tartrate is a parasympathomimetic or cholinergic agent used for the research of mild to moderate dementia of the Alzheimer's type and dementia due to Parkinson's disease[1][2].</t>
  </si>
  <si>
    <t>C18H28N2O8</t>
  </si>
  <si>
    <t>O=C(OC1=CC=CC([C@@H](N(C)C)C)=C1)N(CC)C.O=C(O)[C@H](O)[C@@H](O)C(O)=O</t>
  </si>
  <si>
    <t>H2O : 50 mg/mL (124.87 mM; Need ultrasonic)</t>
  </si>
  <si>
    <t>07194</t>
  </si>
  <si>
    <t>https://www.medchemexpress.com/Rivastigmine-tartrate.html</t>
  </si>
  <si>
    <t>11984</t>
  </si>
  <si>
    <t>HY-102003</t>
  </si>
  <si>
    <t>Rucaparib (Camsylate)</t>
  </si>
  <si>
    <t>1859053-21-6</t>
  </si>
  <si>
    <t>555.66</t>
  </si>
  <si>
    <t>Camsylate</t>
  </si>
  <si>
    <t>Rucaparib Camsylate is an inhibitor of PARP with a Ki of 1.4 nM for PARP1. Rucaparib Camsylate also shows binding affinity to eight other PARP domains[1].</t>
  </si>
  <si>
    <t>C29H34FN3O5S</t>
  </si>
  <si>
    <t>FC1=CC2=C3C(CCNC2=O)=C(C4=CC=C(CNC)C=C4)NC3=C1.O=S(C[C@@]5(C6(C)C)C(C[C@@]6([H])CC5)=O)(O)=O</t>
  </si>
  <si>
    <t>DMSO : 83.33 mg/mL (149.97 mM; Need ultrasonic)</t>
  </si>
  <si>
    <t>43418</t>
  </si>
  <si>
    <t>https://www.medchemexpress.com/Rucaparib_Camsylate.html</t>
  </si>
  <si>
    <t>HY-B0467</t>
  </si>
  <si>
    <t>Amoxicillin (sodium)</t>
  </si>
  <si>
    <t>Amoxycillin (sodium)</t>
  </si>
  <si>
    <t>34642-77-8</t>
  </si>
  <si>
    <t>387.39</t>
  </si>
  <si>
    <t>Amoxicillin sodium (Amoxycillin sodium) is a moderate- spectrum, bacteriolytic, β-lactam antibiotic.
Target: Antibacterial
Amoxicillin Sodium is a moderate-spectrum, bacteriolytic, β-lactam antibiotic in the aminopenicillin family used to treat bacterial infections caused by susceptible Gram-positive and Gram-negative microorganisms. It is usually the drug of choice within the class because it is better-absorbed, following oral administration, than other β-lactam antibiotics. 
Amoxicillin Sodium is susceptible to degradation by β-lactamase-producing bacteria, which are resistant to a narrow spectrum of β-lactam antibiotics, such as penicillin. 
For this reason, it is often combined with clavulanic acid, a β-lactamase inhibitor. This increases effectiveness by reducing its susceptibility to β-lactamase resistance. From Wikipedia.</t>
  </si>
  <si>
    <t>C16H18N3NaO5S</t>
  </si>
  <si>
    <t>O=C([C@@H]1N(C2=O)[C@]([C@@H]2NC([C@@H](C3=CC=C(O)C=C3)N)=O)([H])SC1(C)C)O[Na]</t>
  </si>
  <si>
    <t>DMSO : 10 mg/mL (25.81 mM; Need ultrasonic); H2O : ≥ 100 mg/mL (258.14 mM)</t>
  </si>
  <si>
    <t>23366</t>
  </si>
  <si>
    <t>https://www.medchemexpress.com/Amoxicillin-sodium.html</t>
  </si>
  <si>
    <t>HY-A0153A</t>
  </si>
  <si>
    <t>Cephapirin (sodium)</t>
  </si>
  <si>
    <t>Cefapirin (sodium)</t>
  </si>
  <si>
    <t>24356-60-3</t>
  </si>
  <si>
    <t>445.45</t>
  </si>
  <si>
    <t>Cephapirin sodium (Cefapirin sodium), a semisynthetic cephalosporin antibiotic, is bactericidal against strains of gram-positive and gram-negative bacteria[1].</t>
  </si>
  <si>
    <t>C17H16N3NaO6S2</t>
  </si>
  <si>
    <t>O=C(C(N12)=C(COC(C)=O)CSC2C(NC(CSC3=CC=NC=C3)=O)C1=O)O[Na]</t>
  </si>
  <si>
    <t>46031</t>
  </si>
  <si>
    <t>https://www.medchemexpress.com/cephapirin-sodium.html</t>
  </si>
  <si>
    <t>HY-A0125A</t>
  </si>
  <si>
    <t>Alizapride hydrochloride</t>
  </si>
  <si>
    <t>59338-87-3</t>
  </si>
  <si>
    <t>351.83</t>
  </si>
  <si>
    <t>Alizapride hydrochloride is a dopamine receptor antagonist with prokinetic and antiemetic effects which can also be used in the treatment of nausea and vomiting, including postoperative nausea and vomiting.</t>
  </si>
  <si>
    <t>C16H22ClN5O2</t>
  </si>
  <si>
    <t>O=C(C1=C(OC)C=C(NN=N2)C2=C1)NCC3N(CC=C)CCC3.Cl[H]</t>
  </si>
  <si>
    <t>DMSO : 33.33 mg/mL (94.73 mM; Need ultrasonic); H2O : 100 mg/mL (284.23 mM; Need ultrasonic)</t>
  </si>
  <si>
    <t>28522</t>
  </si>
  <si>
    <t>https://www.medchemexpress.com/Alizapride_hydrochloride.html</t>
  </si>
  <si>
    <t>HY-103315</t>
  </si>
  <si>
    <t>Bepridil hydrochloride</t>
  </si>
  <si>
    <t>CERM 1978</t>
  </si>
  <si>
    <t>68099-86-5</t>
  </si>
  <si>
    <t>403.00</t>
  </si>
  <si>
    <t>Bepridil hydrochloride (CERM 1978) is a calcium channel blocker, with antianginal activity.</t>
  </si>
  <si>
    <t>C24H35ClN2O</t>
  </si>
  <si>
    <t>[H]Cl.CC(C)COCC(N1CCCC1)CN(C2=CC=CC=C2)CC3=CC=CC=C3</t>
  </si>
  <si>
    <t>DMSO : ≥ 150 mg/mL (372.21 mM)</t>
  </si>
  <si>
    <t>32129</t>
  </si>
  <si>
    <t>https://www.medchemexpress.com/Bepridil_hydrochloride.html</t>
  </si>
  <si>
    <t>HY-W008350</t>
  </si>
  <si>
    <t>(+)-Sparteine</t>
  </si>
  <si>
    <t>492-08-0</t>
  </si>
  <si>
    <t>234.38</t>
  </si>
  <si>
    <t>(+)-Sparteine is a natural alkaloid acting as a ganglionic blocking agent. (+)-Sparteine competitively blocks nicotinic ACh receptor in the neurons.</t>
  </si>
  <si>
    <t>[H][C@]12CCCCN1C[C@H]3C[C@@H]2CN4CCCC[C@@]34[H]</t>
  </si>
  <si>
    <t>H2O : 2.86 mg/mL (12.20 mM; Need ultrasonic)</t>
  </si>
  <si>
    <t>40643</t>
  </si>
  <si>
    <t>https://www.medchemexpress.com/__addition__-Sparteine.html</t>
  </si>
  <si>
    <t>HY-B0715</t>
  </si>
  <si>
    <t>Pentoxifylline</t>
  </si>
  <si>
    <t>BL-191; PTX; Oxpentifylline</t>
  </si>
  <si>
    <t>6493-05-6</t>
  </si>
  <si>
    <t>278.31</t>
  </si>
  <si>
    <t>Autophagy; HIV; Phosphodiesterase (PDE)</t>
  </si>
  <si>
    <t>Pentoxifylline is a competitive nonselective phosphodiesterase inhibitor.
Target: PDE
Pentoxifylline is a competitive nonselective phosphodiesterase inhibitor which raises intracellular cAMP, activates PKA, inhibits TNF and leukotriene synthesis, and reduces inflammation and innate immunity. In addition, pentoxifylline improves red blood cell deformability, reduces blood viscosity and decreases the potential for platelet aggregation and thrombus formation. Pentoxifylline is also an antagonist at adenosine 2 receptors [1]. 
Pentoxifylline is generally well tolerated.  Based on the totality of the available evidence, it is possible that pentoxifylline could have a place in the treatment of IC as a means of improving walking distance and as a complimentary treatment assuming all other essential measures such as lifestyle change, exercise and treatment for secondary prevention have been taken into account [2]. Pentoxifylline reduce AST and ALT levels and may improve liver histological scores in patients with NALFD/NASH, but did not appear to affect cytokines. Large, prospective, and well-designed randomized, controlled studies are needed to address this issue [3].</t>
  </si>
  <si>
    <t>C13H18N4O3</t>
  </si>
  <si>
    <t>O=C(N1CCCCC(C)=O)N(C)C2=C(N(C)C=N2)C1=O</t>
  </si>
  <si>
    <t>DMSO : ≥ 2.8 mg/mL (10.06 mM); H2O : 93.3 mg/mL (335.24 mM; Need ultrasonic and warming)</t>
  </si>
  <si>
    <t>34237</t>
  </si>
  <si>
    <t>https://www.medchemexpress.com/Pentoxifylline.html</t>
  </si>
  <si>
    <t>HY-B0518A</t>
  </si>
  <si>
    <t>Naftifine (hydrochloride)</t>
  </si>
  <si>
    <t>65473-14-5</t>
  </si>
  <si>
    <t>323.86</t>
  </si>
  <si>
    <t>Naftifine hydrochloride is a synthetic, broad spectrum, antifungal agent.
Target: Antifungal
Naftifine exhibits an interesting in vitro spectrum of activity against dermatophytes (38 strains; minimal inhibitory concentration (MIC) range 0.1 to 0.2 mg/mL), aspergilli (6 strains; MIC range, 0.8 to 12.5 mg/mL), Sporothrix schenckii (2 strains; MICs, 0.8 and 1.5 mg/mL), and yeasts of the genus Candida (77 strains; MIC range, 1.5 to greater than 100 mg/mL) [1]. The MIC of naftifine for C. albicans Δ63 is 100 mg/L in Sabouraud medium (initial pH 6.5). Naftifine (50 mg/L) gives greater than 99% inhibition of sterol biosynthesis both in whole cells and in cell extracts of C. albicans. The primary action of naftifine appears to be the blocking of fungal squalene epoxidation [2].
Naftifine hydrochloride 2% cream results in clinical cure rate and clinical success rate of 33% and 84% after treatment for 4 weeks, and week 2 efficacy response rates in Naftifine hydrochloride 2% subjects are all lower than at week 4 but are significantly higher than week 2 vehicle-treated counterparts [3]. Naftifine causes interruption of fungal ergosterol synthesis and accumulation of squalene in fungal organisms. Naftifine also has demonstrated anti-inflammatory properties such as a reduction in superoxide production and a reduction in polymorphonuclear leukocyte chemotaxis/endothelial adhesion. Naftifine has shown good efficacy and safety for a variety of conditions and is a useful treatment that provides both antifungal action and relief of inflammatory signs and symptoms. Few adverse events have been noted with naftifine use, the most frequent being mild and transient burning, stinging, or itching in the application area [4].</t>
  </si>
  <si>
    <t>C21H22ClN</t>
  </si>
  <si>
    <t>CN(C/C=C/C1=CC=CC=C1)CC2=CC=CC3=CC=CC=C23.Cl</t>
  </si>
  <si>
    <t>Ethanol : 25 mg/mL (77.19 mM; Need ultrasonic); DMSO : 100 mg/mL (308.78 mM; Need ultrasonic)</t>
  </si>
  <si>
    <t>12904</t>
  </si>
  <si>
    <t>https://www.medchemexpress.com/naftifine-hydrochloride.html</t>
  </si>
  <si>
    <t>HY-A0124A</t>
  </si>
  <si>
    <t>Sapropterin (dihydrochloride)</t>
  </si>
  <si>
    <t>6R-BH4 dihydrochloride; 6R-Tetrahydro-L-biopterin dihydrochloride</t>
  </si>
  <si>
    <t>69056-38-8</t>
  </si>
  <si>
    <t>314.17</t>
  </si>
  <si>
    <t xml:space="preserve">Sapropterin dihydrochloride is a synthetic form of BH4 that is approved for the treatment of BH4 responsive PKU. 
(1) Sapropterin dihydrochloride can stimulate TH and TPH activities leading to improved dopamine and serotonin synthesis despite persistently elevated brain phenylalanine.
(2) Sapropterin dihydrochloride is used to lower blood phenylalanine levels in tetrahydrobiopterin-responsive phenylketonuria in conjunction with a phenylalanine-restricted diet.
</t>
  </si>
  <si>
    <t>C9H17Cl2N5O3</t>
  </si>
  <si>
    <t>O=C1N=C(N)NC2=C1N[C@@H]([C@@H](O)[C@@H](O)C)CN2.[H]Cl.[H]Cl</t>
  </si>
  <si>
    <t>H2O : 125 mg/mL (397.87 mM; Need ultrasonic)</t>
  </si>
  <si>
    <t>59841</t>
  </si>
  <si>
    <t>https://www.medchemexpress.com/Sapropterin-dihydrochloride.html</t>
  </si>
  <si>
    <t>HY-N0677</t>
  </si>
  <si>
    <t>Dehydroandrographolide succinate</t>
  </si>
  <si>
    <t>786593-06-4</t>
  </si>
  <si>
    <t>532.58</t>
  </si>
  <si>
    <t>Dehydroandrographolide succinate, extracted from herbal medicine Andrographis paniculata (Burm f) Nees, is widely used for the treatment of viral pneumonia and viral upper respiratory tract infections because of its immunostimulatory, anti-infective and anti-inflammatory effect[1].</t>
  </si>
  <si>
    <t>C28H36O10</t>
  </si>
  <si>
    <t>O=C(OC[C@]1(C)[C@H](OC(CCC(O)=O)=O)CC[C@@]2(C)[C@H](/C=C/C3=CCOC3=O)C(CC[C@]12[H])=C)CCC(O)=O</t>
  </si>
  <si>
    <t>DMSO : 250 mg/mL (469.41 mM; Need ultrasonic)</t>
  </si>
  <si>
    <t>57174</t>
  </si>
  <si>
    <t>https://www.medchemexpress.com/dehydroandrographolide-succinate.html</t>
  </si>
  <si>
    <t>Infection; Inflammation/Immunology; Cancer</t>
  </si>
  <si>
    <t>HY-B2115</t>
  </si>
  <si>
    <t>Sulfogaiacol</t>
  </si>
  <si>
    <t>1321-14-8</t>
  </si>
  <si>
    <t>242.29</t>
  </si>
  <si>
    <t>Sulfogaiacol is a antitussive agent. Sulfogaiacol is used for acute respiratory tract infections, cough and other conditions.</t>
  </si>
  <si>
    <t>C7H7O5S.K</t>
  </si>
  <si>
    <t>OC1=CC=CC=C1OC.O=S(C)(O[K])=O</t>
  </si>
  <si>
    <t>H2O : ≥ 50 mg/mL (206.36 mM); DMSO : 50 mg/mL (206.36 mM; Need ultrasonic)</t>
  </si>
  <si>
    <t>26079</t>
  </si>
  <si>
    <t>https://www.medchemexpress.com/Sulfogaiacol.html</t>
  </si>
  <si>
    <t>HY-B0191</t>
  </si>
  <si>
    <t>Bimatoprost</t>
  </si>
  <si>
    <t>AGN 192024</t>
  </si>
  <si>
    <t>155206-00-1</t>
  </si>
  <si>
    <t>415.57</t>
  </si>
  <si>
    <t>Bimatoprost is a prostaglandin analog used topically (as eye drops) to control the progression of glaucoma and in the management of ocular hypertension.
Target: Prostaglandin Receptor
Bimatoprost is a prostaglandin analog/prodrug used topically (as eye drops) to control the progression of glaucoma and in the management of ocular hypertension. It reduces intraocular pressure (IOP) by increasing the outflow of aqueous fluid from the eyes. In December 2008, the indication to lengthen eyelashes was approved by the U.S. Food and Drug Administration (FDA); the cosmetic formulation of bimatoprost is sold as Latisse. In 2008-2011, at least three case series suggested that bimatoprost has the ability to reduce adipose (fat) tissue.
Bimatoprost activates prostamide alpha F2 receptors found in the hair follicle to stimulate its growth rate. Research led by Professor Randall and the University of Bradford found that it may also offer a treatment for scalp hair regrowth in trials conducted on samples taken from men undergoing hair transplants. According to Allergan's package labeling, users of its Latisse cosmetic product didn't develop darker irises in clinical studies; however, "patients should be advised about the potential for increased brown iris pigmentation which is likely to be permanent."</t>
  </si>
  <si>
    <t>C25H37NO4</t>
  </si>
  <si>
    <t>O=C(NCC)CCC/C=C\C[C@@H]1[C@@H](/C=C/[C@@H](O)CCC2=CC=CC=C2)[C@H](O)C[C@@H]1O</t>
  </si>
  <si>
    <t>DMSO : ≥ 100 mg/mL (240.63 mM)</t>
  </si>
  <si>
    <t>13245</t>
  </si>
  <si>
    <t>https://www.medchemexpress.com/Bimatoprost.html</t>
  </si>
  <si>
    <t>HY-108411</t>
  </si>
  <si>
    <t>Emedastine</t>
  </si>
  <si>
    <t>87233-61-2</t>
  </si>
  <si>
    <t>302.41</t>
  </si>
  <si>
    <t>Emedastine is an orally active, selective and high affinity histamine H1 receptor antagonist with a Ki value of 1.3 nM. Emedastine is a benzimidazole derivative with potent antiallergic properties and used for allergic rhinitis, allergic skin diseases and allergic conjunctivitis[1][2][3].</t>
  </si>
  <si>
    <t>C17H26N4O</t>
  </si>
  <si>
    <t>CN1CCN(C2=NC3=CC=CC=C3N2CCOCC)CCC1</t>
  </si>
  <si>
    <t>DMSO : 125 mg/mL (413.35 mM; Need ultrasonic); Ethanol : 100 mg/mL (330.68 mM; Need ultrasonic)</t>
  </si>
  <si>
    <t>63123</t>
  </si>
  <si>
    <t>https://www.medchemexpress.com/emedastine.html</t>
  </si>
  <si>
    <t>HY-Y0110</t>
  </si>
  <si>
    <t>2-Naphthol</t>
  </si>
  <si>
    <t>135-19-3</t>
  </si>
  <si>
    <t>144.17</t>
  </si>
  <si>
    <t>2-Naphthol is a metabolite of naphthalene, catalyzed by cytochrome P450 (CYP) isozymes (CYP 1A1, CYP 1A2, CYP 2A1, CYP 2E1 and CYP 2F2).</t>
  </si>
  <si>
    <t>C10H8O</t>
  </si>
  <si>
    <t>OC1=CC=C2C=CC=CC2=C1</t>
  </si>
  <si>
    <t>H2O : 1 mg/mL (6.94 mM; Need ultrasonic); DMSO : ≥ 100 mg/mL (693.63 mM)</t>
  </si>
  <si>
    <t>27525</t>
  </si>
  <si>
    <t>https://www.medchemexpress.com/C.I._37500.html</t>
  </si>
  <si>
    <t>HY-111603</t>
  </si>
  <si>
    <t>Calcium dobesilate</t>
  </si>
  <si>
    <t>20123-80-2</t>
  </si>
  <si>
    <t>418.41</t>
  </si>
  <si>
    <t>Calcium dobesilate, a vasoprotective, is widely used in chronic venous disease, diabetic retinopathy and the symptoms of haemorrhoidal attack in many countries.</t>
  </si>
  <si>
    <t>C12H10CaO10S2</t>
  </si>
  <si>
    <t>O=S(C1=CC(O)=CC=C1O)([O-])=O.O=S(C2=CC(O)=CC=C2O)([O-])=O.[Ca+2]</t>
  </si>
  <si>
    <t>DMSO : 150 mg/mL (358.50 mM; Need ultrasonic)</t>
  </si>
  <si>
    <t>38848</t>
  </si>
  <si>
    <t>https://www.medchemexpress.com/Calcium_dobesilate.html</t>
  </si>
  <si>
    <t>HY-I0508</t>
  </si>
  <si>
    <t>Phthalic acid</t>
  </si>
  <si>
    <t>88-99-3</t>
  </si>
  <si>
    <t>166.13</t>
  </si>
  <si>
    <t>Phthalic acid is the final common metabolite of phthalic acid esters (PAEs). Phthalic acid can be used for the synthesis of synthetic agents, such as isophthalic acid (IPA), and terephthalic acid (TPA). Phthalic acid has applications in the preparation  of phthalate ester plasticizers[1].</t>
  </si>
  <si>
    <t>C8H6O4</t>
  </si>
  <si>
    <t>OC(C1=CC=CC=C1C(O)=O)=O</t>
  </si>
  <si>
    <t>11254</t>
  </si>
  <si>
    <t>https://www.medchemexpress.com/phthalic-acid.html</t>
  </si>
  <si>
    <t>HY-B0555A</t>
  </si>
  <si>
    <t>Nafcillin (sodium monohydrate)</t>
  </si>
  <si>
    <t>7177-50-6</t>
  </si>
  <si>
    <t>454.47</t>
  </si>
  <si>
    <t>Nafcillin sodium monohydrate is a second generation penicillinase-resistant penicillin antibiotic. Nafcillin sodium monohydrate can be used for the research of staphylococcal infections[1][2][3].</t>
  </si>
  <si>
    <t>C21H23N2NaO6S</t>
  </si>
  <si>
    <t>O=C([C@@H]1N(C2=O)[C@]([C@@H]2NC(C(C3=CC=CC=C3C=C4)=C4OCC)=O)([H])SC1(C)C)O[Na].O</t>
  </si>
  <si>
    <t>H2O : 1 mg/mL (2.20 mM; Need ultrasonic); DMSO : 100 mg/mL (220.04 mM; Need ultrasonic)</t>
  </si>
  <si>
    <t>15755</t>
  </si>
  <si>
    <t>https://www.medchemexpress.com/Nafcillin-sodium-monohydrate.html</t>
  </si>
  <si>
    <t>HY-B1122</t>
  </si>
  <si>
    <t>L-Cycloserine</t>
  </si>
  <si>
    <t>(S)-Cycloserine; (S)-4-Amino-3-isoxazolidone</t>
  </si>
  <si>
    <t>339-72-0</t>
  </si>
  <si>
    <t>102.09</t>
  </si>
  <si>
    <t>GABA Receptor; HIV</t>
  </si>
  <si>
    <t>L-Cycloserine ((S)-4-Amino-3-isoxazolidone) irreversibly inhibits GABA pyridoxal 5′-phosphate-dependent aminitransferase in E. coli, as well in the brains of various animals in a time-dependent manner, results in increased levels of gamma-aminobutyric acid (GABA), which is an inhibitory neurotransmitter in vivo.</t>
  </si>
  <si>
    <t>C3H6N2O2</t>
  </si>
  <si>
    <t>O=C1NOC[C@@H]1N</t>
  </si>
  <si>
    <t>H2O : 1 mg/mL (9.80 mM; Need ultrasonic); DMSO : 6.67 mg/mL (65.33 mM; ultrasonic and adjust pH to 5 with HCl)</t>
  </si>
  <si>
    <t>17630</t>
  </si>
  <si>
    <t>https://www.medchemexpress.com/L-Cycloserine.html</t>
  </si>
  <si>
    <t>HY-B0211A</t>
  </si>
  <si>
    <t>Riluzole hydrochloride</t>
  </si>
  <si>
    <t>PK 26124 hydrochloride</t>
  </si>
  <si>
    <t>850608-87-6</t>
  </si>
  <si>
    <t>270.66</t>
  </si>
  <si>
    <t>GABA Receptor; Sodium Channel</t>
  </si>
  <si>
    <t>Riluzole hydrochloride is an anticonvulsant drug and belongs to the family of use-dependent Na+ channel blocker which can also inhibit GABA uptake with an IC50 of 43 μM.</t>
  </si>
  <si>
    <t>C8H6ClF3N2OS</t>
  </si>
  <si>
    <t>NC1=NC2=CC=C(OC(F)(F)F)C=C2S1.Cl</t>
  </si>
  <si>
    <t>H2O : 4.17 mg/mL (15.41 mM; Need ultrasonic); DMSO : 100 mg/mL (369.47 mM; Need ultrasonic)</t>
  </si>
  <si>
    <t>28876</t>
  </si>
  <si>
    <t>https://www.medchemexpress.com/Riluzole_hydrochloride.html</t>
  </si>
  <si>
    <t>HY-A0169A</t>
  </si>
  <si>
    <t>Methyl aminolevulinate (hydrochloride)</t>
  </si>
  <si>
    <t>79416-27-6</t>
  </si>
  <si>
    <t>181.62</t>
  </si>
  <si>
    <t>Methyl aminolevulinate hydrochloride is an agent used as a sensitizer in photodynamic therapy (PDT). Methyl aminolevulinate is a prodrug that can be metabolized to Protoporphyrin IX[1].</t>
  </si>
  <si>
    <t>C6H12ClNO3</t>
  </si>
  <si>
    <t>O=C(OC)CCC(CN)=O.[H]Cl</t>
  </si>
  <si>
    <t>65902</t>
  </si>
  <si>
    <t>https://www.medchemexpress.com/methyl-aminolevulinate-hydrochloride.html</t>
  </si>
  <si>
    <t>HY-14930A</t>
  </si>
  <si>
    <t>Mirodenafil (dihydrochloride)</t>
  </si>
  <si>
    <t>SK-3530 dihydrochloride</t>
  </si>
  <si>
    <t>862189-96-6</t>
  </si>
  <si>
    <t>604.59</t>
  </si>
  <si>
    <t>Mirodenafil dihydrochloride (SK3530 dihydrochloride)  is a phosphodiesterase type 5 (PDE-5) inhibitor developed for the treatment of erectile dysfunction.
Target: PDE5
Mirodenafil is a newly developed oral phosphodiesterase type 5 inhibitor. Mirodenafil, in doses of 50 or 100 mg, significantly improved erectile function and were well tolerated in a representative population of Korean men with broad-spectrum ED of various etiologies and severities [1]. The concurrent administration of mirodenafil with alcohol was not associated with clinically significant hemodynamic changes in these healthy male volunteers in Korea. The pharmacoki-netics of mirodenafil were not significantly altered by this concurrent administration. Mirodenafil administered with alcohol had a tolerability profile comparable to that of mirodenafil alone [2]. In these healthy Korean male volunteers, the coadministration of ketoconazole and rifampicin resulted in significant changes in systemic exposure to mirodenafil [3].</t>
  </si>
  <si>
    <t>C26H39Cl2N5O5S</t>
  </si>
  <si>
    <t>[H]Cl.[H]Cl.O=C1C(N(CC)C=C2CCC)=C2N=C(C3=CC(S(=O)(N4CCN(CCO)CC4)=O)=CC=C3OCCC)N1</t>
  </si>
  <si>
    <t>DMSO : ≥ 100 mg/mL (165.40 mM)</t>
  </si>
  <si>
    <t>12263</t>
  </si>
  <si>
    <t>https://www.medchemexpress.com/Mirodenafil-dihydrochloride.html</t>
  </si>
  <si>
    <t>HY-D0837</t>
  </si>
  <si>
    <t>Imidazole</t>
  </si>
  <si>
    <t>1,3-Diaza-2,4-cyclopentadiene; Glyoxaline</t>
  </si>
  <si>
    <t>288-32-4</t>
  </si>
  <si>
    <t>68.08</t>
  </si>
  <si>
    <t>Imidazole is a planar 5-membered ring. Imidazole is a highly polar compound. Imidazole has been used extensively as a corrosion inhibitor.
Imidazole is incorporated into many important biological molecules. The most pervasive is the amino acid histidine, which has an imidazole side-chain. Imidazole is useful as a buffer in the pH range of 6.2-7.8 One of the applications of imidazole is in the purification of His-tagged proteins in immobilised metal affinity chromatography(IMAC). Imidazole is used to elute tagged proteins bound to Ni ions attached to the surface of beads in the chromatography column. An excess of imidazole is passed through the column, which displaces the His-tag from nickel co-ordination, freeing the His-tagged proteins. Imidazole has become an important part of many pharmaceuticals. Synthetic imidazoles are present in many fungicides and antifungal, antiprotozoal, and antihypertensive medications. Imidazole is part of the theophylline molecule, found in tea leaves and coffee beans, which stimulates the central nervous system. It is present in the anticancer medication mercaptopurine, which combats leukemia by interfering with DNA activities.</t>
  </si>
  <si>
    <t>C3H4N2</t>
  </si>
  <si>
    <t>C1=NC=CN1</t>
  </si>
  <si>
    <t>H2O : ≥ 100 mg/mL (1468.86 mM)</t>
  </si>
  <si>
    <t>40639</t>
  </si>
  <si>
    <t>https://www.medchemexpress.com/Imidazole.html</t>
  </si>
  <si>
    <t>HY-76225</t>
  </si>
  <si>
    <t>Monoammonium glycyrrhizinate hydrate</t>
  </si>
  <si>
    <t>53956-04-0</t>
  </si>
  <si>
    <t>839.96</t>
  </si>
  <si>
    <t>Ammonium</t>
  </si>
  <si>
    <t>Monoammonium glycyrrhizinate hydrate has various pharmacological actions such as anti-inflammatory, antiallergic, antigastriculcer, and antihepatitis activities.</t>
  </si>
  <si>
    <t>C42H65NO16</t>
  </si>
  <si>
    <t>O=C1[C@]([C@](CC2)(C)[C@@]3(C)C([C@]([C@@]4(C)CC3)([H])C[C@@](CC4)(C)C(O)=O)=C1)([H])[C@](CC5)(C)C2C([C@H]5O[C@@H](O[C@H](C(O)=O)[C@H]6O)[C@H](O[C@@H]([C@H](O)[C@@H](O)[C@@H]7O)O[C@@H]7C(O)=O)[C@H]6O)(C)C.N</t>
  </si>
  <si>
    <t>DMSO : ≥ 100 mg/mL (119.05 mM)</t>
  </si>
  <si>
    <t>00374</t>
  </si>
  <si>
    <t>https://www.medchemexpress.com/Monoammonium_glycyrrhizinate_hydrate.html</t>
  </si>
  <si>
    <t>HY-B1828A</t>
  </si>
  <si>
    <t>Spectinomycin (dihydrochloride pentahydrate)</t>
  </si>
  <si>
    <t>Spectinomycin (hydrochloride hydrate)</t>
  </si>
  <si>
    <t>22189-32-8</t>
  </si>
  <si>
    <t>495.35</t>
  </si>
  <si>
    <t>Spectinomycin dihydrochloride pentahydrate is a broad-spectrum aminocyclitol antibiotic that inhibits the growth of a variety of gram-positive and gram-negative organisms.</t>
  </si>
  <si>
    <t>C14H36Cl2N2O12</t>
  </si>
  <si>
    <t>O=C1C[C@@H](C)O[C@@]2([H])O[C@@]3([H])[C@]([C@@H](NC)[C@@H](O)[C@@H](NC)[C@@H]3O)([H])O[C@]21O.[H]Cl.[H]Cl.[5H2O]</t>
  </si>
  <si>
    <t>H2O : ≥ 6.6 mg/mL (13.32 mM)</t>
  </si>
  <si>
    <t>34489</t>
  </si>
  <si>
    <t>https://www.medchemexpress.com/Spectinomycin_dihydrochloride_pentahydrate.html</t>
  </si>
  <si>
    <t>HY-A0057</t>
  </si>
  <si>
    <t>Gabapentin</t>
  </si>
  <si>
    <t>60142-96-3</t>
  </si>
  <si>
    <t>171.24</t>
  </si>
  <si>
    <t>Gabapentin (Neurontin) is a pharmaceutical drug, specifically a GABA analog. It was originally developed to treat epilepsy, and currently is also used to relieve neuropathic pain.
IC50 Value: 140 nM (α2δ subunit of calcium channel) [1]
Target: Calcium Channel
in vitro: Gabapentin, baclofen and CGP 44532 all reduced the electrically stimulated release of [3H]glutamic acid (IC50=20 microM, 0.8 microM and 2 microM, respectively). Gabapentin was without effect on the release of [3H]GABA, whilst baclofen (IC50=8 microM) and CGP 44532 (IC50=1 microM) inhibited [3H]GABA release [2]. A large inhibition of calcium currents by gabapentin was observed in pyramidal neocortical cells (up to 34%). Significantly, the gabapentin-mediated inhibition of calcium currents saturated at particularly low concentrations (around 10 microM), at least in neocortical neurons (IC50 about 4 microM) [3].
in vivo:  Gabapentin produced an anti-allodynic effect over the 7-day period, reducing the expression of pro-inflammatory cytokines but increasing the expression of IL-10 (TNF-α, 316.0 ± 69.7 pg/mL vs 88.8 ± 24.4 pg/mL; IL-1β, 1,212.9 ± 104.5 vs 577.4 ± 97.1 pg/mL; IL-6, 254.0 ± 64.8 pg/mL vs 125.5 ± 44.1 pg/mL; IL-10, 532.1 ± 78.7 pg/mL vs 918.9 ± 63.1 pg/mL). The suppressive effect of gabapentin on pro-inflammatory cytokine expression was partially blocked by the anti-IL-10 antibody [4].
Toxicity:  No new safety signals or adverse event trends relating to GEn exposure were identified [5].
Clinical trial: N/A</t>
  </si>
  <si>
    <t>C9H17NO2</t>
  </si>
  <si>
    <t>O=C(O)CC1(CN)CCCCC1</t>
  </si>
  <si>
    <t>H2O : 50 mg/mL (291.99 mM; Need ultrasonic); DMSO : 1 mg/mL (5.84 mM; Need ultrasonic)</t>
  </si>
  <si>
    <t>27943</t>
  </si>
  <si>
    <t>https://www.medchemexpress.com/Gabapentin.html</t>
  </si>
  <si>
    <t>HY-B0480</t>
  </si>
  <si>
    <t>Brompheniramine (maleate)</t>
  </si>
  <si>
    <t>(±)-Brompheniramine (maleate)</t>
  </si>
  <si>
    <t>980-71-2</t>
  </si>
  <si>
    <t>435.31</t>
  </si>
  <si>
    <t>Brompheniramine ((±)-Brompheniramine) maleate is a potent and orally active antihistamine?agent of the?propylamine class. Brompheniramine maleate has anticholinergic, antidepressant and sedative properties and can be used for the research of common cold?and?allergic rhinitis, et al[1].</t>
  </si>
  <si>
    <t>C20H23BrN2O4</t>
  </si>
  <si>
    <t>O=C(O)/C=C\C(O)=O.CN(C)CCC(C1=CC=CC=N1)C2=CC=C(Br)C=C2</t>
  </si>
  <si>
    <t>DMSO : 100 mg/mL (229.72 mM; Need ultrasonic)</t>
  </si>
  <si>
    <t>16767</t>
  </si>
  <si>
    <t>https://www.medchemexpress.com/Brompheniramine-maleate.html</t>
  </si>
  <si>
    <t>HY-B0135A</t>
  </si>
  <si>
    <t>Furosemide (sodium)</t>
  </si>
  <si>
    <t>41733-55-5</t>
  </si>
  <si>
    <t>352.73</t>
  </si>
  <si>
    <t>Furosemide sodium is a potent and orally active inhibitor of Na+/K+/2Cl-?(NKCC) cotransporter, NKCC1 and NKCC2[1].?Furosemide sodium is also a GABAA?receptors antagonist and displays 100-fold selectivity for?α6-containing receptors than?α1-containing receptors. Furosemide sodium acts as a loop diuretic and used for the study of congestive heart failure, hypertension and edema[2].</t>
  </si>
  <si>
    <t>C12H10ClN2NaO5S</t>
  </si>
  <si>
    <t>O=C(C1=CC(S(=O)(N)=O)=C(C=C1NCC2=CC=CO2)Cl)O[Na]</t>
  </si>
  <si>
    <t>DMSO : ≥ 150 mg/mL (425.25 mM)</t>
  </si>
  <si>
    <t>41001</t>
  </si>
  <si>
    <t>https://www.medchemexpress.com/Furosemide-sodium.html</t>
  </si>
  <si>
    <t>HY-B0909</t>
  </si>
  <si>
    <t>Triflupromazine (hydrochloride)</t>
  </si>
  <si>
    <t>1098-60-8</t>
  </si>
  <si>
    <t>388.88</t>
  </si>
  <si>
    <t>Triflupromazine hydrochloride is an antipsychotic medication, which are Dopamine D1/D2 receptor antagonists.</t>
  </si>
  <si>
    <t>C18H20ClF3N2S</t>
  </si>
  <si>
    <t>FC(C(C=C1N2CCCN(C)C)=CC=C1SC3=C2C=CC=C3)(F)F.[H]Cl</t>
  </si>
  <si>
    <t>DMSO : 100 mg/mL (257.15 mM; Need ultrasonic)</t>
  </si>
  <si>
    <t>18942</t>
  </si>
  <si>
    <t>https://www.medchemexpress.com/Triflupromazine-hydrochloride.html</t>
  </si>
  <si>
    <t>HY-B0944</t>
  </si>
  <si>
    <t>Pidotimod</t>
  </si>
  <si>
    <t>121808-62-6</t>
  </si>
  <si>
    <t>244.27</t>
  </si>
  <si>
    <t>Pidotimod is an immunostimulant, a synthetic dipeptide with immunomodulatory properties, also able to increase the concentration of salivary IgA directed against bacteria.</t>
  </si>
  <si>
    <t>C9H12N2O4S</t>
  </si>
  <si>
    <t>O=C([C@H]1N(C([C@H](CC2)NC2=O)=O)CSC1)O</t>
  </si>
  <si>
    <t>DMSO : 100 mg/mL (409.38 mM; Need ultrasonic)</t>
  </si>
  <si>
    <t>17660</t>
  </si>
  <si>
    <t>https://www.medchemexpress.com/Pidotimod.html</t>
  </si>
  <si>
    <t>HY-W004544</t>
  </si>
  <si>
    <t>o-Phenanthroline</t>
  </si>
  <si>
    <t>1,10-Phenanthroline</t>
  </si>
  <si>
    <t>66-71-7</t>
  </si>
  <si>
    <t>180.21</t>
  </si>
  <si>
    <t>o-Phenanthroline (1,10-Phenanthroline), a metal chelator, prevents the induction of chromosomal aberrations in streptozotocin-treated cells. o-Phenanthroline (1,10-Phenanthroline) forms a red chelate with Fe2+ that absorbs maximally at 510 nm[1].</t>
  </si>
  <si>
    <t>C12H8N2</t>
  </si>
  <si>
    <t>C12=C(N=CC=C3)C3=CC=C1C=CC=N2</t>
  </si>
  <si>
    <t>DMSO : 100 mg/mL (554.91 mM; Need ultrasonic); H2O : 2 mg/mL (11.10 mM; Need ultrasonic); Ethanol : 50 mg/mL (277.45 mM; Need ultrasonic)</t>
  </si>
  <si>
    <t>44625</t>
  </si>
  <si>
    <t>https://www.medchemexpress.com/o-phenanthroline.html</t>
  </si>
  <si>
    <t>HY-14885A</t>
  </si>
  <si>
    <t>Eliglustat (hemitartrate)</t>
  </si>
  <si>
    <t>Genz-112638; Eliglustat tartrate</t>
  </si>
  <si>
    <t>928659-70-5</t>
  </si>
  <si>
    <t>959.17</t>
  </si>
  <si>
    <t>Eliglustat hemitartrate is an specific, potent and orally active glucocerebroside synthase inhibitor with an IC50 of 24 nM.</t>
  </si>
  <si>
    <t>C50H78N4O14</t>
  </si>
  <si>
    <t>CCCCCCCC(N[C@H](CN1CCCC1)[C@@H](C2=CC=C(OCCO3)C3=C2)O)=O.CCCCCCCC(N[C@H](CN4CCCC4)[C@@H](C5=CC=C(OCCO6)C6=C5)O)=O.O=C(O)[C@H](O)[C@@H](O)C(O)=O</t>
  </si>
  <si>
    <t>H2O : ≥ 50 mg/mL (52.13 mM); DMSO : 110 mg/mL (114.68 mM; Need ultrasonic)</t>
  </si>
  <si>
    <t>24886</t>
  </si>
  <si>
    <t>https://www.medchemexpress.com/Eliglustat-hemitartrate.html</t>
  </si>
  <si>
    <t>HY-B2174</t>
  </si>
  <si>
    <t>Ethacridine (lactate)</t>
  </si>
  <si>
    <t>Acrinol</t>
  </si>
  <si>
    <t>1837-57-6</t>
  </si>
  <si>
    <t>343.38</t>
  </si>
  <si>
    <t>Ethacridine lactate is a poly(ADP-ribose) glycohydrolase (PARG) inhibitor.</t>
  </si>
  <si>
    <t>C18H21N3O4</t>
  </si>
  <si>
    <t>CC(O)C(O)=O.NC1=CC2=NC3=CC=C(OCC)C=C3C(N)=C2C=C1</t>
  </si>
  <si>
    <t>DMSO : ≥ 100 mg/mL (291.22 mM)</t>
  </si>
  <si>
    <t>26075</t>
  </si>
  <si>
    <t>https://www.medchemexpress.com/Ethacridine_lactate.html</t>
  </si>
  <si>
    <t>HY-B0099</t>
  </si>
  <si>
    <t>Edaravone</t>
  </si>
  <si>
    <t>MCI-186</t>
  </si>
  <si>
    <t>89-25-8</t>
  </si>
  <si>
    <t>174.20</t>
  </si>
  <si>
    <t>Apoptosis; MMP</t>
  </si>
  <si>
    <t>Edaravone is a strong novel free radical scavenger, and inhibits MMP-9-related brain hemorrhage in rats treated with tissue plasminogen activator.</t>
  </si>
  <si>
    <t>C10H10N2O</t>
  </si>
  <si>
    <t>O=C1N(C2=CC=CC=C2)N=C(C)C1</t>
  </si>
  <si>
    <t>DMSO : 125 mg/mL (717.57 mM; Need ultrasonic)</t>
  </si>
  <si>
    <t>36185</t>
  </si>
  <si>
    <t>https://www.medchemexpress.com/Edaravone.html</t>
  </si>
  <si>
    <t>HY-B1135</t>
  </si>
  <si>
    <t>Benzbromarone</t>
  </si>
  <si>
    <t>3562-84-3</t>
  </si>
  <si>
    <t>424.08</t>
  </si>
  <si>
    <t>Apoptosis; Xanthine Oxidase</t>
  </si>
  <si>
    <t xml:space="preserve">Benzbromarone is a highly effective and well tolerated non-competitive inhibitor of xanthine oxidase, used as an uricosuric agent, used in the treatment of gout.
</t>
  </si>
  <si>
    <t>C17H12Br2O3</t>
  </si>
  <si>
    <t>O=C(C1=CC(Br)=C(O)C(Br)=C1)C2=C(CC)OC3=CC=CC=C23</t>
  </si>
  <si>
    <t>DMSO : ≥ 100 mg/mL (235.80 mM)</t>
  </si>
  <si>
    <t>17682</t>
  </si>
  <si>
    <t>https://www.medchemexpress.com/Benzbromarone.html</t>
  </si>
  <si>
    <t>HY-107212</t>
  </si>
  <si>
    <t>Selamectin</t>
  </si>
  <si>
    <t>220119-17-5</t>
  </si>
  <si>
    <t>769.96</t>
  </si>
  <si>
    <t>Chloride Channel; Parasite; P-glycoprotein</t>
  </si>
  <si>
    <t>Selamectin, a semi-synthetic macrocyclic lactone, is a potent parasiticide and anthelminthic. Selamectin activates glutamate-gated chloride channels in neurons and pharyngeal muscles to prevent heartworm, Lymphatic filariae, and nematode infection. Selamectin is also a potent P-glycoprotein substrate and a P-glycoprotein inhibitor with an IC50 of 120 nM[1][2].</t>
  </si>
  <si>
    <t>C43H63NO11</t>
  </si>
  <si>
    <t>O[C@@]12[C@@]3([H])/C(C(C)=C[C@@]1([H])C(O[C@]4([H])C[C@]5(O[C@@](C/C=C(C)/[C@@H](O[C@@]6([H])C[C@@H]([C@@H](O)[C@H](C)O6)OC)[C@@H](C)/C=C/C=C2\CO3)([H])C4)O[C@H](C7CCCCC7)[C@@H](C)CC5)=O)=N\O</t>
  </si>
  <si>
    <t>DMSO : ≥ 100 mg/mL (129.88 mM); H2O : &lt; 0.1 mg/mL (insoluble)</t>
  </si>
  <si>
    <t>26396</t>
  </si>
  <si>
    <t>https://www.medchemexpress.com/Selamectin.html</t>
  </si>
  <si>
    <t>HY-18342</t>
  </si>
  <si>
    <t>Diflunisal</t>
  </si>
  <si>
    <t>MK-647</t>
  </si>
  <si>
    <t>22494-42-4</t>
  </si>
  <si>
    <t>250.20</t>
  </si>
  <si>
    <t>Diflunisal (MK-647) is a salicylate derivative with nonsteroidal anti-inflammatory and uricosuric properties, which is used alone as an analgesic and in rheumatoid arthritis patients. The mechanism of action of diflunisal is as a Cyclooxygenase (COX) Inhibitor.</t>
  </si>
  <si>
    <t>C13H8F2O3</t>
  </si>
  <si>
    <t>O=C(C1=CC(C2=CC=C(F)C=C2F)=CC=C1O)O</t>
  </si>
  <si>
    <t>DMSO : 50 mg/mL (199.84 mM; Need ultrasonic)</t>
  </si>
  <si>
    <t>29693</t>
  </si>
  <si>
    <t>https://www.medchemexpress.com/Diflunisal.html</t>
  </si>
  <si>
    <t>HY-B0317A</t>
  </si>
  <si>
    <t>Amlodipine (maleate)</t>
  </si>
  <si>
    <t>88150-47-4</t>
  </si>
  <si>
    <t>524.95</t>
  </si>
  <si>
    <t xml:space="preserve">Amlodipine maleate is a long-acting calcium channel blocker.
Target: Calcium Channel
Amlodipine is a dihydropyridine calcium antagonist (calcium ion antagonist or slow-channel blocker) that inhibits the movement of calcium ions into vascular smooth muscle cells and cardiac muscle cells. Experimental data suggest amlodipine binds to both dihydropyridine and nondihydropyridine binding sites. The contractile processes of cardiac muscle and vascular smooth muscle are dependent upon the movement of extracellular calcium ions into these cells through specific ion channels. Amlodipine inhibits calcium ion influx across cell membranes selectively, with a greater effect on vascular smooth muscle cells than on cardiac muscle cells. Negative inotropic effects, or decreased heart muscle contractility, can be detected in vitro, but such effects have not been seen in intact animals at therapeutic doses. Serum calcium concentration is not affected by amlodipine. Within the physiologic pH range, amlodipine is an ionized compound (pKa = 8.6), and its interaction with the calcium channel receptor is characterized by a gradual rate of association and dissociation with the receptor binding site, resulting in a gradual onset of effect. Amlodipine is a peripheral arterial vasodilator that acts directly on vascular smooth muscle to cause a reduction in peripheral vascular resistance and reduction in blood pressure. From Wikipedia.
</t>
  </si>
  <si>
    <t>C24H29ClN2O9</t>
  </si>
  <si>
    <t>O=C(C1=C(COCCN)NC(C)=C(C(OC)=O)C1C2=CC=CC=C2Cl)OCC.OC(/C=C\C(O)=O)=O</t>
  </si>
  <si>
    <t>DMSO : 120 mg/mL (228.59 mM; Need ultrasonic)</t>
  </si>
  <si>
    <t>15582</t>
  </si>
  <si>
    <t>https://www.medchemexpress.com/Amlodipine-maleate.html</t>
  </si>
  <si>
    <t>HY-B0371A</t>
  </si>
  <si>
    <t>Terazosin (hydrochloride dihydrate)</t>
  </si>
  <si>
    <t>70024-40-7</t>
  </si>
  <si>
    <t>459.92</t>
  </si>
  <si>
    <t>Terazosin hydrochloride dihydrate is a quinazoline derivative and a competitive and orally active α1-adrenoceptor antagonist. Terazosin hydrochloride dihydrate works by relaxing blood vessels and the opening of the bladder. Terazosin hydrochloride dihydrate has the potential for benign prostatic hyperplasia (BPH) and high blood pressure treatment[1][2][3].</t>
  </si>
  <si>
    <t>C19H30ClN5O6</t>
  </si>
  <si>
    <t>O=C(N1CCN(C2=NC(N)=C3C=C(OC)C(OC)=CC3=N2)CC1)C4OCCC4.O.Cl.O</t>
  </si>
  <si>
    <t>DMSO : 50 mg/mL (108.71 mM; Need ultrasonic); H2O : 12.5 mg/mL (27.18 mM; Need ultrasonic)</t>
  </si>
  <si>
    <t>15959</t>
  </si>
  <si>
    <t>https://www.medchemexpress.com/Terazosin-hydrochloride-dihydrate.html</t>
  </si>
  <si>
    <t>Endocrinology; Metabolic Disease</t>
  </si>
  <si>
    <t>HY-B0686</t>
  </si>
  <si>
    <t>Eptifibatide</t>
  </si>
  <si>
    <t>188627-80-7</t>
  </si>
  <si>
    <t>831.96</t>
  </si>
  <si>
    <t>Eptifibatide is a cyclic heptapeptide, acts as a competitive antagonist for the activated platelet glycoprotein IIb/IIIa receptor, with anti-platelet activity[1].</t>
  </si>
  <si>
    <t>C35H49N11O9S2</t>
  </si>
  <si>
    <t>O=C(N(CCC1)[C@]1([H])C(N[C@@H](CSSCCC2=O)C(N)=O)=O)[C@](NC([C@@H](NC(CNC([C@@H](N2)CCCCNC(N)=N)=O)=O)CC(O)=O)=O)([H])CC3=CNC4=CC=CC=C34</t>
  </si>
  <si>
    <t>DMSO : 50 mg/mL (60.10 mM; Need ultrasonic); H2O : 10 mg/mL (12.02 mM; Need ultrasonic)</t>
  </si>
  <si>
    <t>16208</t>
  </si>
  <si>
    <t>https://www.medchemexpress.com/Eptifibatide.html</t>
  </si>
  <si>
    <t>HY-B0091</t>
  </si>
  <si>
    <t>Adapalene</t>
  </si>
  <si>
    <t>CD271</t>
  </si>
  <si>
    <t>106685-40-9</t>
  </si>
  <si>
    <t>412.52</t>
  </si>
  <si>
    <t>Adapalene(CD-271; Differin), a synthetic retinoid, is a retinoic acid receptor agonist (RAR).
Target: Retinoic acid receptor agonist (RAR)
Adapalene is a third-generation topical retinoid primarily used in the treatment of mild-moderate acne and is also used (off-label) to treat keratosis pilaris as well as other skin conditions. Adapalene is possibly more effective than tretinoin 0.025% gel in the treatment of acne vulgaris [1].
Thirty-six rats of either sex were divided into six groups (two control groups, and an etodolac, indomethacin, tretinoin and adapalene group) of six animals each. Each group was given different drugs or chemicals. The inhibitory activities of the drugs were determined on carrageenan-induced rat-paw oedema. The inhibition rate (53.48%) in the tretinoin group was found to be higher thanadapalene and controls (P &lt; 0.05). Adapalene was found to have an inhibition rate of 10.28%, and when compared with the other groups, was found to have no statistically significant anti-inflammatory activity [2].</t>
  </si>
  <si>
    <t>C28H28O3</t>
  </si>
  <si>
    <t>COC1=C(C23CC4CC(C3)CC(C2)C4)C=C(C5=CC6=C(C=C(C(O)=O)C=C6)C=C5)C=C1</t>
  </si>
  <si>
    <t>DMSO : 20 mg/mL (48.48 mM; Need ultrasonic); H2O : &lt; 0.1 mg/mL (insoluble)</t>
  </si>
  <si>
    <t>11824</t>
  </si>
  <si>
    <t>https://www.medchemexpress.com/adapalene.html</t>
  </si>
  <si>
    <t>HY-B1444</t>
  </si>
  <si>
    <t>Isoconazole (nitrate)</t>
  </si>
  <si>
    <t>24168-96-5</t>
  </si>
  <si>
    <t>479.14</t>
  </si>
  <si>
    <t>Antibiotic; Bacterial; Fungal</t>
  </si>
  <si>
    <t>Isoconazole nitrate is a broad-spectrum antimicrobial agent with a highly effective antimycotic and gram-positive antibacterial activity, a rapid rate of absorption and low systemic exposure potential. 
 Isoconazole nitrate is effective against pathogens involved in dermatomycoses, with minimum inhibitory concentrations well below the concentration of ISN in skin and hair follicles.</t>
  </si>
  <si>
    <t>C18H15Cl4N3O4</t>
  </si>
  <si>
    <t>ClC1=C(COC(C2=CC=C(Cl)C=C2Cl)CN3C=CN=C3)C(Cl)=CC=C1.O[N+]([O-])=O</t>
  </si>
  <si>
    <t>DMSO : 100 mg/mL (208.71 mM; Need ultrasonic)</t>
  </si>
  <si>
    <t>18560</t>
  </si>
  <si>
    <t>https://www.medchemexpress.com/Isoconazole-nitrate.html</t>
  </si>
  <si>
    <t>HY-B0431A</t>
  </si>
  <si>
    <t>Phenoxybenzamine (hydrochloride)</t>
  </si>
  <si>
    <t>63-92-3</t>
  </si>
  <si>
    <t>340.29</t>
  </si>
  <si>
    <t>Phenoxybenzamine hydrochloride is a selective antagonist of both α-adrenoceptor and calmodulin that is commonly used for the treatment of hypertension, specifically caused by pheochromocytoma.</t>
  </si>
  <si>
    <t>C18H23Cl2NO</t>
  </si>
  <si>
    <t>CC(COC1=CC=CC=C1)N(CCCl)CC2=CC=CC=C2.Cl</t>
  </si>
  <si>
    <t>DMSO : 100 mg/mL (293.87 mM; Need ultrasonic); H2O : &lt; 0.1 mg/mL (insoluble)</t>
  </si>
  <si>
    <t>16621</t>
  </si>
  <si>
    <t>https://www.medchemexpress.com/phenoxybenzamine-hydrochloride.html</t>
  </si>
  <si>
    <t>HY-B0364A</t>
  </si>
  <si>
    <t>Dyclonine (hydrochloride)</t>
  </si>
  <si>
    <t>Dyclocaine hydrochloride</t>
  </si>
  <si>
    <t>536-43-6</t>
  </si>
  <si>
    <t>325.87</t>
  </si>
  <si>
    <t>Dyclonine hydrochloride (Dyclocaine hydrochloride) is an effective component of Runhou tablets. Dyclonine hydrochloride has significant bactericidal and fungicidal activity[1][2].</t>
  </si>
  <si>
    <t>C18H28ClNO2</t>
  </si>
  <si>
    <t>O=C(C1=CC=C(OCCCC)C=C1)CCN2CCCCC2.Cl</t>
  </si>
  <si>
    <t>DMSO : ≥ 25 mg/mL (76.72 mM); H2O : 50 mg/mL (153.44 mM; Need ultrasonic)</t>
  </si>
  <si>
    <t>14744</t>
  </si>
  <si>
    <t>https://www.medchemexpress.com/dyclonine-hydrochloride.html</t>
  </si>
  <si>
    <t>HY-B1117</t>
  </si>
  <si>
    <t>Cefoxitin (sodium)</t>
  </si>
  <si>
    <t>MK-306</t>
  </si>
  <si>
    <t>33564-30-6</t>
  </si>
  <si>
    <t>449.43</t>
  </si>
  <si>
    <t>Cefoxitin sodium (MK-306) is a cephamycin antibiotic, often grouped with the second generation cephalosporins, acts by interfering with cell wall synthesis, its activity spectrum includes a broad range of gram-negative and gram-positive bacteria.</t>
  </si>
  <si>
    <t>C16H16N3NaO7S2</t>
  </si>
  <si>
    <t>O=C(C(N12)=C(COC(N)=O)CS[C@]2([H])[C@@](NC(CC3=CC=CS3)=O)(OC)C1=O)O[Na]</t>
  </si>
  <si>
    <t>DMSO : ≥ 100 mg/mL (222.50 mM); H2O : ≥ 100 mg/mL (222.50 mM)</t>
  </si>
  <si>
    <t>18295</t>
  </si>
  <si>
    <t>https://www.medchemexpress.com/Cefoxitin-sodium.html</t>
  </si>
  <si>
    <t>HY-N0091</t>
  </si>
  <si>
    <t>Hypoxanthine</t>
  </si>
  <si>
    <t>Purin-6-ol; Sarcine</t>
  </si>
  <si>
    <t>68-94-0</t>
  </si>
  <si>
    <t>Hypoxanthine, a purine derivative, is a potential free radical generator and could be used as an indicator of hypoxia.</t>
  </si>
  <si>
    <t>O=C1NC=NC2=C1N=CN2</t>
  </si>
  <si>
    <t>DMSO : 10 mg/mL (73.47 mM; Need ultrasonic)</t>
  </si>
  <si>
    <t>33550</t>
  </si>
  <si>
    <t>https://www.medchemexpress.com/Hypoxanthine.html</t>
  </si>
  <si>
    <t>HY-N2011</t>
  </si>
  <si>
    <t>Octyl gallate</t>
  </si>
  <si>
    <t>n-Octyl gallate; Stabilizer GA 8</t>
  </si>
  <si>
    <t>1034-01-1</t>
  </si>
  <si>
    <t>Bacterial; HSV; Influenza Virus; Reactive Oxygen Species</t>
  </si>
  <si>
    <t>Octyl gallate (Progallin O) is widely used as a food additive, with antimicrobial and antioxidant activity[1][2]. Octyl gallate (Progallin O) shows selective and sensitive fluorescent property[2]. Octyl gallate shows a marked antiviral effect against HSV-1, vesicular stomatitis virus (VSV) and poliovirus[3].</t>
  </si>
  <si>
    <t>O=C(OCCCCCCCC)C1=CC(O)=C(O)C(O)=C1</t>
  </si>
  <si>
    <t>DMSO : 125 mg/mL (442.74 mM; Need ultrasonic)</t>
  </si>
  <si>
    <t>41211</t>
  </si>
  <si>
    <t>https://www.medchemexpress.com/octyl-gallate.html</t>
  </si>
  <si>
    <t>Anti-infection; Immunology/Inflammation; Metabolic Enzyme/Protease; NF-κB</t>
  </si>
  <si>
    <t>HY-B0931</t>
  </si>
  <si>
    <t>Citiolone</t>
  </si>
  <si>
    <t>1195-16-0</t>
  </si>
  <si>
    <t>159.21</t>
  </si>
  <si>
    <t>Citiolone is a derivative of the amino acid cysteine, used in liver therapy.</t>
  </si>
  <si>
    <t>C6H9NO2S</t>
  </si>
  <si>
    <t>CC(NC(CCS1)C1=O)=O</t>
  </si>
  <si>
    <t>DMSO : ≥ 50 mg/mL (314.05 mM)</t>
  </si>
  <si>
    <t>17123</t>
  </si>
  <si>
    <t>https://www.medchemexpress.com/Citiolone.html</t>
  </si>
  <si>
    <t>HY-B0578</t>
  </si>
  <si>
    <t>Loxoprofen</t>
  </si>
  <si>
    <t>68767-14-6</t>
  </si>
  <si>
    <t>Loxoprofen is a non-steroidal anti-inflammatory agent with analgesic and anti-pyretic properties. Loxoprofen sodium is a nonselective COX inhibitor with IC50s of 6.5 and 13.5 μM for COX-1 and COX-2, respectively[1][2].</t>
  </si>
  <si>
    <t>O=C1C(CCC1)CC2=CC=C(C(C)C(O)=O)C=C2</t>
  </si>
  <si>
    <t>DMSO : ≥ 100 mg/mL (406.01 mM)</t>
  </si>
  <si>
    <t>13146</t>
  </si>
  <si>
    <t>https://www.medchemexpress.com/Loxoprofen.html</t>
  </si>
  <si>
    <t>HY-B0688</t>
  </si>
  <si>
    <t>Dapsone</t>
  </si>
  <si>
    <t>4,4′-Diaminodiphenyl sulfone; DDS</t>
  </si>
  <si>
    <t>80-08-0</t>
  </si>
  <si>
    <t>248.30</t>
  </si>
  <si>
    <t>Antibiotic; Bacterial; Parasite; Reactive Oxygen Species</t>
  </si>
  <si>
    <t>Dapsone is a potent, blood-brain penetrant and orally active antibiotic, has?bacteriostatic, antimycobacterial and antiprotozoal activities. Dapsone is used for dermatologic disorder research, such as leprosy, dermatitis herpetiformis, acne vulgaris et al[1][2].</t>
  </si>
  <si>
    <t>C12H12N2O2S</t>
  </si>
  <si>
    <t>O=S(C1=CC=C(N)C=C1)(C2=CC=C(N)C=C2)=O</t>
  </si>
  <si>
    <t>DMSO : 100 mg/mL (402.74 mM; Need ultrasonic)</t>
  </si>
  <si>
    <t>16760</t>
  </si>
  <si>
    <t>https://www.medchemexpress.com/dapsone.html</t>
  </si>
  <si>
    <t>HY-108293</t>
  </si>
  <si>
    <t>Promestriene</t>
  </si>
  <si>
    <t>39219-28-8</t>
  </si>
  <si>
    <t>Promestriene is a synthetic diethyl-ether of estradiol and a locally effective estrogen. Promestriene has an efficient action on vaginal atrophy while it is minimally absorbed[1][2].</t>
  </si>
  <si>
    <t>C[C@@]12[C@@H](OC)CC[C@@]1([H])[C@]3([H])CCC4=C(C=CC(OCCC)=C4)[C@@]3([H])CC2</t>
  </si>
  <si>
    <t>DMSO : 20 mg/mL (60.88 mM; Need ultrasonic)</t>
  </si>
  <si>
    <t>64028</t>
  </si>
  <si>
    <t>https://www.medchemexpress.com/promestriene.html</t>
  </si>
  <si>
    <t>HY-100471</t>
  </si>
  <si>
    <t>Esaxerenone</t>
  </si>
  <si>
    <t>CS-3150; XL-550</t>
  </si>
  <si>
    <t>1632006-28-0</t>
  </si>
  <si>
    <t>466.47</t>
  </si>
  <si>
    <t>Esaxerenone is a novel, highly potent and selective non-steroidal mineralocorticoid receptor antagonist.</t>
  </si>
  <si>
    <t>C22H21F3N2O4S</t>
  </si>
  <si>
    <t>O=C(C1=CN(CCO)C(C2=CC=CC=C2C(F)(F)F)=C1C)NC3=CC=C(S(=O)(C)=O)C=C3</t>
  </si>
  <si>
    <t>DMSO : ≥ 125 mg/mL (267.97 mM)</t>
  </si>
  <si>
    <t>33127</t>
  </si>
  <si>
    <t>https://www.medchemexpress.com/Esaxerenone.html</t>
  </si>
  <si>
    <t>HY-B0194A</t>
  </si>
  <si>
    <t>Tizanidine (hydrochloride)</t>
  </si>
  <si>
    <t>64461-82-1</t>
  </si>
  <si>
    <t>290.17</t>
  </si>
  <si>
    <t>Tizanidine hydrochloride is an α2-adrenergic receptor agonist and inhibits neurotransmitter release from CNS noradrenergic neurons.
Target: α2-adrenergic receptor
Tizanidine is a drug that is used as a muscle relaxant. It is a centrally acting α2 adrenergic agonist. It is used to treat the spasms, cramping, and tightness of muscles caused by medical problems such as multiple sclerosis, ALS, spastic diplegia, back pain, or certain other injuries to the spine or central nervous system. It is also prescribed off-label for migraine headaches, as a sleep aid, and as an anticonvulsant. It is also prescribed for some symptoms of fibromyalgia.
Tizanidine has been found to be as effective as other antispasmodic drugs and has superior tolerability to that of baclofen and diazepam. Tizanidine can be very strong even at the 2 mg dose and may cause hypotension, so caution is advised when it is used in patients who have a history of orthostatic hypotension, or when switching from gel cap to tablet form and vice versa. Tizanidine can occasionally cause liver damage, generally the hepatocellular type. Clinical trials show that up to 5% of patients treated with tizanidine had elevated liver function test values, though symptoms disappeared upon withdrawal of the drug. Care should be used when first beginning treatment with tizanidine with regular liver tests for the first 6 months of treatment.</t>
  </si>
  <si>
    <t>C9H9Cl2N5S</t>
  </si>
  <si>
    <t>ClC1=C(NC2=NCCN2)C3=NSN=C3C=C1.Cl</t>
  </si>
  <si>
    <t>H2O : 20 mg/mL (68.93 mM; Need ultrasonic)</t>
  </si>
  <si>
    <t>16116</t>
  </si>
  <si>
    <t>https://www.medchemexpress.com/Tizanidine-hydrochloride.html</t>
  </si>
  <si>
    <t>HY-16749A</t>
  </si>
  <si>
    <t>Pexidartinib (hydrochloride)</t>
  </si>
  <si>
    <t>PLX-3397 (hydrochloride)</t>
  </si>
  <si>
    <t>2040295-03-0</t>
  </si>
  <si>
    <t>454.28</t>
  </si>
  <si>
    <t>Apoptosis; c-Fms; c-Kit</t>
  </si>
  <si>
    <t>Pexidartinib hydrochloride (PLX-3397 hydrochloride) is a potent, orally active, selective, and ATP-competitive colony stimulating factor 1 receptor (CSF1R or M-CSFR) and c-Kit inhibitor, with IC50s of 20 and 10 nM, respectively. Pexidartinib hydrochloride exhibits 10- to 100-fold selectivity for c-Kit and CSF1R over other related kinases. Pexidartinib hydrochloride induces cell apoptosis and has anti-cancer activity[1].</t>
  </si>
  <si>
    <t>C20H16Cl2F3N5</t>
  </si>
  <si>
    <t>FC(C1=CC=C(CNC2=NC=C(CC3=CNC4=NC=C(Cl)C=C43)C=C2)C=N1)(F)F.Cl</t>
  </si>
  <si>
    <t>DMSO : 60 mg/mL (132.08 mM; Need ultrasonic)</t>
  </si>
  <si>
    <t>40773</t>
  </si>
  <si>
    <t>https://www.medchemexpress.com/pexidartinib-hydrochloride.html</t>
  </si>
  <si>
    <t>HY-B1345</t>
  </si>
  <si>
    <t>Piroctone olamine</t>
  </si>
  <si>
    <t>Piroctone ethanolamine</t>
  </si>
  <si>
    <t>68890-66-4</t>
  </si>
  <si>
    <t>Olamine</t>
  </si>
  <si>
    <t xml:space="preserve">Piroctone olamine is a pyridine derivate. It is known to have a fungicidal effect. </t>
  </si>
  <si>
    <t>C16H30N2O3</t>
  </si>
  <si>
    <t>O=C1C=C(C)C=C(CC(C)CC(C)(C)C)N1O.NCCO</t>
  </si>
  <si>
    <t>DMSO : 11.11 mg/mL (37.23 mM; Need ultrasonic)</t>
  </si>
  <si>
    <t>26147</t>
  </si>
  <si>
    <t>https://www.medchemexpress.com/Piroctone_olamine.html</t>
  </si>
  <si>
    <t>HY-B2121</t>
  </si>
  <si>
    <t>6-Methoxy-2-naphthoic acid</t>
  </si>
  <si>
    <t>Naproxen impurity O</t>
  </si>
  <si>
    <t>2471-70-7</t>
  </si>
  <si>
    <t>202.21</t>
  </si>
  <si>
    <t>6-Methoxy-2-naphthoic acid is an NMDA receptor modulator extracted from patent WO 2012019106 A2.</t>
  </si>
  <si>
    <t>C12H10O3</t>
  </si>
  <si>
    <t>O=C(C1=CC=C2C=C(OC)C=CC2=C1)O</t>
  </si>
  <si>
    <t>DMSO : 60 mg/mL (296.72 mM; Need ultrasonic and warming)</t>
  </si>
  <si>
    <t>28489</t>
  </si>
  <si>
    <t>https://www.medchemexpress.com/6-Methoxy-2-naphthoic_acid.html</t>
  </si>
  <si>
    <t>HY-19569</t>
  </si>
  <si>
    <t>Upadacitinib</t>
  </si>
  <si>
    <t>ABT-494</t>
  </si>
  <si>
    <t>1310726-60-3</t>
  </si>
  <si>
    <t>380.37</t>
  </si>
  <si>
    <t>Upadacitinib (ABT-494) is a potent, orally active and selective Janus kinase 1 (JAK1) inhibitor (IC50=43 nM). Upadacitinib (ABT-494) displays approximately 74 fold selective for JAK1 over JAK2 (200 nM) in cellular assays dependent on specific, relevant cytokines. Upadacitinib (ABT-494) is used in development for the treatment of several autoimmune disorders[1][2].</t>
  </si>
  <si>
    <t>C17H19F3N6O</t>
  </si>
  <si>
    <t>O=C(N1C[C@@H](CC)[C@@H](C2=CN=C3C=NC(NC=C4)=C4N32)C1)NCC(F)(F)F</t>
  </si>
  <si>
    <t>DMSO : ≥ 22 mg/mL (57.84 mM); H2O : &lt; 0.1 mg/mL (insoluble)</t>
  </si>
  <si>
    <t>62149</t>
  </si>
  <si>
    <t>https://www.medchemexpress.com/Upadacitinib.html</t>
  </si>
  <si>
    <t>HY-I0626</t>
  </si>
  <si>
    <t>Cytosine</t>
  </si>
  <si>
    <t>71-30-7</t>
  </si>
  <si>
    <t>111.10</t>
  </si>
  <si>
    <t>Cytosine is one of the four main bases found in DNA and RNA. Cytosine modifications exhibit circadian oscillations that are involved in epigenetic diversity and aging[1][2].</t>
  </si>
  <si>
    <t>C4H5N3O</t>
  </si>
  <si>
    <t>O=C1NC=CC(N)=N1</t>
  </si>
  <si>
    <t>DMSO : 16.67 mg/mL (150.05 mM; Need ultrasonic)</t>
  </si>
  <si>
    <t>46558</t>
  </si>
  <si>
    <t>https://www.medchemexpress.com/6-Aminopyrimidin-2_1H_-one.html</t>
  </si>
  <si>
    <t>HY-B0551A</t>
  </si>
  <si>
    <t>Doxapram (hydrochloride hydrate)</t>
  </si>
  <si>
    <t>7081-53-0</t>
  </si>
  <si>
    <t>432.98</t>
  </si>
  <si>
    <t xml:space="preserve">Doxapram hydrochloride hydrate inhibits TASK-1, TASK-3, TASK-1/TASK-3 heterodimeric channel function with EC50 of 410 nM, 37 μM, 9 μM, respectively.
Target: Potassium Channel
Doxapram is a respiratory stimulant. Doxapram (15-150 microM) also evoked 3H overflow in a concentration dependent manner, and doxapram-evoked release was inhibited by the Ca2+ channel blocker nifedipine (5 microM). Analysis of released tritiated compounds suggested that doxapram preferentially stimulated the release of dopamine. Our results indicate that the mechanism of action of doxapram shares similarities with that of hypoxia in the carotid body [1]. Doxapram (1-100 microM) caused rapid, reversible and dose-dependent inhibitions of K+ currents recorded in type I cells (IC50 approximately 13 microM). doxapram was also seen to directly inhibit Ca(2+)-independent K+ currents. Doxapram was a more potent inhibitor of the Ca(2+)-activated K+ currents recorded under control conditions. Doxapram (10 microM) was without effect on L-type Ca2+ channel currents recorded under conditions where K+ channel activity was minimized and was also without significant effect on K+ currents recorded in the neuronal cell line NG-108 15, suggesting a selective effect on carotid body type I cells. The effects of doxapram on type I cells show similarities to those of the physiological stimuli of the carotid body, suggesting that doxapram may share a similar mechanism of action in stimulating the intact organ [2].
</t>
  </si>
  <si>
    <t>C24H33ClN2O3</t>
  </si>
  <si>
    <t>O=C1N(CC)CC(CCN2CCOCC2)C1(C3=CC=CC=C3)C4=CC=CC=C4.Cl.O</t>
  </si>
  <si>
    <t>DMSO : ≥ 55 mg/mL (127.03 mM)</t>
  </si>
  <si>
    <t>12591</t>
  </si>
  <si>
    <t>https://www.medchemexpress.com/doxapram-hydrochloride-hydrate.html</t>
  </si>
  <si>
    <t>HY-B1150</t>
  </si>
  <si>
    <t>Clofoctol</t>
  </si>
  <si>
    <t>37693-01-9</t>
  </si>
  <si>
    <t>365.34</t>
  </si>
  <si>
    <t>Clofoctol is a bacteriostatic antibiotic. It is used in the treatment of respiratory tract and ear, nose and throat infections caused by Gram-positive bacteria. It is only functional against Gram-positive bacteria, It penetrates into human lung tissue.</t>
  </si>
  <si>
    <t>C21H26Cl2O</t>
  </si>
  <si>
    <t>OC1=CC=C(C(C)(C)CC(C)(C)C)C=C1CC2=CC=C(Cl)C=C2Cl</t>
  </si>
  <si>
    <t>DMSO : ≥ 100 mg/mL (273.72 mM); H2O : &lt; 0.1 mg/mL (insoluble)</t>
  </si>
  <si>
    <t>18977</t>
  </si>
  <si>
    <t>https://www.medchemexpress.com/Clofoctol.html</t>
  </si>
  <si>
    <t>HY-B0537B</t>
  </si>
  <si>
    <t>Pentamidine (isethionate)</t>
  </si>
  <si>
    <t>MP-601205 (isethionate)</t>
  </si>
  <si>
    <t>140-64-7</t>
  </si>
  <si>
    <t>592.68</t>
  </si>
  <si>
    <t>Antibiotic; Bacterial; Fungal; Parasite; Phosphatase</t>
  </si>
  <si>
    <t>Isethionate</t>
  </si>
  <si>
    <t>Pentamidine isethionate (MP-601205 isethionate) is an antimicrobial agent and interferes with DNA biosynthetics. Pentamidine isethionate inhibits parasite Leishmania infantum with an IC50 of 2.5 μM. Pentamidine isethionate is a potent and selective protein tyrosine phosphatases (PTPases) and phosphatase of regenerating liver (PRL) inhibitor. Pentamidine isethionate has the potential for Gambian trypanosomiasis, antimony-resistant leishmaniasis, and Pneumocystis carinii pneumonia treatment. Antitumor and antibacterial activities[1][2][3][4].</t>
  </si>
  <si>
    <t>C23H36N4O10S2</t>
  </si>
  <si>
    <t>N=C(C1=CC=C(OCCCCCOC2=CC=C(C(N)=N)C=C2)C=C1)N.OCCS(=O)(O)=O.OCCS(=O)(O)=O</t>
  </si>
  <si>
    <t>H2O : 100 mg/mL (168.73 mM; Need ultrasonic); DMSO : 100 mg/mL (168.73 mM; Need ultrasonic)</t>
  </si>
  <si>
    <t>15792</t>
  </si>
  <si>
    <t>https://www.medchemexpress.com/Pentamidine-isethionate.html</t>
  </si>
  <si>
    <t>HY-10020</t>
  </si>
  <si>
    <t>Varenicline (Hydrochloride)</t>
  </si>
  <si>
    <t>CP 526555 hydrochloride</t>
  </si>
  <si>
    <t>230615-23-3</t>
  </si>
  <si>
    <t>Varenicline Hydrochloride (CP 526555 hydrochloride) is a high affinity, selective α4β2 nicotine acetylcholine receptor (nAChR) partial agonist and full α7 nAChR agonist[1][2][3]. Varenicline Hydrochloride is also a potent partial agonist of α6β2 nAChR in striatum of rats with a Ki value of 0.12 nM[4].</t>
  </si>
  <si>
    <t>C13H14ClN3</t>
  </si>
  <si>
    <t>C1(C2CC3CNC2)=C3C=C(N=CC=N4)C4=C1.Cl</t>
  </si>
  <si>
    <t>DMSO : ≥ 2.5 mg/mL (10.09 mM)</t>
  </si>
  <si>
    <t>23798</t>
  </si>
  <si>
    <t>https://www.medchemexpress.com/Varenicline-Hydrochloride.html</t>
  </si>
  <si>
    <t>HY-B2179</t>
  </si>
  <si>
    <t>Cloperastine fendizoate</t>
  </si>
  <si>
    <t>85187-37-7</t>
  </si>
  <si>
    <t>Cloperastine fendizoate inhibits the hERG K+ currents in a concentration-dependent manner with an IC50 value of 27 nM.</t>
  </si>
  <si>
    <t>C40H38ClNO5</t>
  </si>
  <si>
    <t>O=C(O)C1=CC=CC=C1C(C2=CC(C3=CC=CC=C3)=C(O)C=C2)=O.ClC4=CC=C(C(C5=CC=CC=C5)OCCN6CCCCC6)C=C4</t>
  </si>
  <si>
    <t>DMSO : 10 mg/mL (15.43 mM; Need ultrasonic)</t>
  </si>
  <si>
    <t>26262</t>
  </si>
  <si>
    <t>https://www.medchemexpress.com/Cloperastine_fendizoate.html</t>
  </si>
  <si>
    <t>HY-15461A</t>
  </si>
  <si>
    <t>Ertugliflozin L-pyroglutamic acid</t>
  </si>
  <si>
    <t>PF-04971729 L-pyroglutamic acid</t>
  </si>
  <si>
    <t>1210344-83-4</t>
  </si>
  <si>
    <t>566.00</t>
  </si>
  <si>
    <t>Ertugliflozin L-pyroglutamic acid (PF-04971729 L-pyroglutamic acid) is a potent, selective and orally active inhibitor of the sodium-dependent glucose cotransporter 2 (SGLT2), with an IC50 of 0.877 nM for h-SGLT2[1]. Has the potential for the treatment of type 2 diabetes mellitus[2].</t>
  </si>
  <si>
    <t>C27H32ClNO10</t>
  </si>
  <si>
    <t>ClC1=CC=C([C@]23O[C@@](CO)(CO3)[C@@H](O)[C@H](O)[C@H]2O)C=C1CC4=CC=C(OCC)C=C4.O=C5CC[C@@H](C(O)=O)N5</t>
  </si>
  <si>
    <t>DMSO : ≥ 125 mg/mL (220.85 mM)</t>
  </si>
  <si>
    <t>37713</t>
  </si>
  <si>
    <t>https://www.medchemexpress.com/Ertugliflozin_L-pyroglutamic_acid.html</t>
  </si>
  <si>
    <t>HY-B1381</t>
  </si>
  <si>
    <t>Cefixime</t>
  </si>
  <si>
    <t>FR-17027; FK-027; CL-284635</t>
  </si>
  <si>
    <t>79350-37-1</t>
  </si>
  <si>
    <t>453.45</t>
  </si>
  <si>
    <t>Cefixime is an antibiotic and a third generation cephalosporin antibiotic, useful for the treatment of a number of bacterial infections.</t>
  </si>
  <si>
    <t>C16H15N5O7S2</t>
  </si>
  <si>
    <t>O=C(C(N12)=C(C=C)CS[C@]2([H])[C@H](NC(/C(C3=CSC(N)=N3)=N\OCC(O)=O)=O)C1=O)O</t>
  </si>
  <si>
    <t>DMSO : 100 mg/mL (220.53 mM; Need ultrasonic)</t>
  </si>
  <si>
    <t>17505</t>
  </si>
  <si>
    <t>https://www.medchemexpress.com/Cefixime.html</t>
  </si>
  <si>
    <t>HY-B1119</t>
  </si>
  <si>
    <t>Triclosan</t>
  </si>
  <si>
    <t>3380-34-5</t>
  </si>
  <si>
    <t>289.54</t>
  </si>
  <si>
    <t>Antibiotic; Autophagy; Bacterial; Fungal</t>
  </si>
  <si>
    <t>Triclosan is an antibacterial and antifungal agent found in consumer products, including soaps, detergents, toys, and surgical cleaning treatments.</t>
  </si>
  <si>
    <t>C12H7Cl3O2</t>
  </si>
  <si>
    <t>OC1=CC(Cl)=CC=C1OC2=CC=C(Cl)C=C2Cl</t>
  </si>
  <si>
    <t>DMSO : ≥ 100 mg/mL (345.38 mM); H2O : &lt; 0.1 mg/mL (insoluble)</t>
  </si>
  <si>
    <t>17541</t>
  </si>
  <si>
    <t>https://www.medchemexpress.com/Triclosan.html</t>
  </si>
  <si>
    <t>HY-B0552</t>
  </si>
  <si>
    <t>Dibucaine</t>
  </si>
  <si>
    <t>Cinchocaine</t>
  </si>
  <si>
    <t>85-79-0</t>
  </si>
  <si>
    <t>343.46</t>
  </si>
  <si>
    <t>Dibucaine (Cinchocaine) is a sodium channel inhibitor. Dibucaine is a potent SChE inhibitor[1][2].</t>
  </si>
  <si>
    <t>C20H29N3O2</t>
  </si>
  <si>
    <t>O=C(C1=CC(OCCCC)=NC2=CC=CC=C12)NCCN(CC)CC</t>
  </si>
  <si>
    <t>DMSO : ≥ 36 mg/mL (104.82 mM)</t>
  </si>
  <si>
    <t>17055</t>
  </si>
  <si>
    <t>https://www.medchemexpress.com/Dibucaine.html</t>
  </si>
  <si>
    <t>HY-B1127</t>
  </si>
  <si>
    <t>Betamipron</t>
  </si>
  <si>
    <t>N-Benzoyl-β-alanine</t>
  </si>
  <si>
    <t>3440-28-6</t>
  </si>
  <si>
    <t>193.20</t>
  </si>
  <si>
    <t>Betamipron is a chemical compound which is used together with Panipenem to inhibit Panipenem uptake into the renal tubule and prevent nephrotoxicity.</t>
  </si>
  <si>
    <t>C10H11NO3</t>
  </si>
  <si>
    <t>O=C(O)CCNC(C1=CC=CC=C1)=O</t>
  </si>
  <si>
    <t>DMSO : ≥ 43 mg/mL (222.57 mM)</t>
  </si>
  <si>
    <t>17262</t>
  </si>
  <si>
    <t>https://www.medchemexpress.com/Betamipron.html</t>
  </si>
  <si>
    <t>HY-14852A</t>
  </si>
  <si>
    <t>Tafamidis meglumine</t>
  </si>
  <si>
    <t>Fx-1006A</t>
  </si>
  <si>
    <t>951395-08-7</t>
  </si>
  <si>
    <t>503.33</t>
  </si>
  <si>
    <t>Tafamidis meglumine (Fx-1006A) is a potent and selective transthyretin (TTR) stabilizer, shows comparable potency and efficacy to the mutumant homotetramers V30M-TTR, V122I-TTR and wild type WT-TTR, with EC50s of 2.7-3.2 μM. Tafamidis meglumine inhibits amyloidogenesis[1].</t>
  </si>
  <si>
    <t>C21H24Cl2N2O8</t>
  </si>
  <si>
    <t>O=C(C1=CC=C2N=C(C3=CC(Cl)=CC(Cl)=C3)OC2=C1)O.O[C@@H]([C@@H]([C@@H](CO)O)O)[C@@H](O)CNC</t>
  </si>
  <si>
    <t>H2O : &lt; 0.1 mg/mL (insoluble); DMSO : 12.5 mg/mL (24.83 mM; Need ultrasonic)</t>
  </si>
  <si>
    <t>38672</t>
  </si>
  <si>
    <t>https://www.medchemexpress.com/Tafamidis_meglumine.html</t>
  </si>
  <si>
    <t>HY-B1908</t>
  </si>
  <si>
    <t>Midecamycin</t>
  </si>
  <si>
    <t>SF-837; Antibiotic SF-837</t>
  </si>
  <si>
    <t>35457-80-8</t>
  </si>
  <si>
    <t>813.97</t>
  </si>
  <si>
    <t>Midecamycin, an acetoxy-substituted macrolide antibiotic, is tested against gram-positive and gram-negative bacteria.</t>
  </si>
  <si>
    <t>C41H67NO15</t>
  </si>
  <si>
    <t>O[C@H]1[C@](O[C@H](C)[C@@H](O[C@@](O[C@@H](C)[C@@H]2OC(CC)=O)([H])C[C@]2(O)C)[C@@H]1N(C)C)([H])O[C@@H]([C@H](C[C@H]([C@H](/C=C/C=C/C3)O)C)CC=O)[C@H]([C@](CC(O[C@@H]3C)=O)([H])OC(CC)=O)OC</t>
  </si>
  <si>
    <t>DMSO : ≥ 36 mg/mL (44.23 mM)</t>
  </si>
  <si>
    <t>22018</t>
  </si>
  <si>
    <t>https://www.medchemexpress.com/Midecamycin.html</t>
  </si>
  <si>
    <t>HY-B1897A</t>
  </si>
  <si>
    <t>Menadione bisulfite (sodium)</t>
  </si>
  <si>
    <t>Menadione sodium bisulfite; Vitamin K3 sodium bisulfite</t>
  </si>
  <si>
    <t>130-37-0</t>
  </si>
  <si>
    <t>276.24</t>
  </si>
  <si>
    <t>Menadione bisulfite (sodium) is used as an agent to induce acute oxidative stress, and to function as a plant-defense activator against several pathogens.</t>
  </si>
  <si>
    <t>C11H9NaO5S</t>
  </si>
  <si>
    <t>O=S(C(CC(C1=C2C=CC=C1)=O)(C)C2=O)(O[Na])=O</t>
  </si>
  <si>
    <t>DMSO : 100 mg/mL (362.00 mM; Need ultrasonic); H2O : ≥ 100 mg/mL (362.00 mM)</t>
  </si>
  <si>
    <t>22683</t>
  </si>
  <si>
    <t>https://www.medchemexpress.com/Menadione-bisulfite-sodium.html</t>
  </si>
  <si>
    <t>HY-I0383</t>
  </si>
  <si>
    <t>Canagliflozin (hemihydrate)</t>
  </si>
  <si>
    <t>JNJ 28431754 (hemihydrate)</t>
  </si>
  <si>
    <t>928672-86-0</t>
  </si>
  <si>
    <t>453.52</t>
  </si>
  <si>
    <t>Canagliflozin hemihydrate (JNJ28431754 hemihydrate) is a selective SGLT2 inhibitor with IC50s of 2 nM, 3.7 nM, and 4.4 nM for mSGLT2, rSGLT2, and hSGLT2 in CHOK cells, respectively[1].</t>
  </si>
  <si>
    <t>C24H26FO5.5S</t>
  </si>
  <si>
    <t>CC1=CC=C([C@H]2[C@H](O)[C@@H](O)[C@H](O)[C@@H](CO)O2)C=C1CC3=CC=C(C4=CC=C(F)C=C4)S3.[0.5H2O]</t>
  </si>
  <si>
    <t>DMSO : ≥ 100 mg/mL (220.50 mM)</t>
  </si>
  <si>
    <t>11989</t>
  </si>
  <si>
    <t>https://www.medchemexpress.com/Canagliflozin-hemihydrate.html</t>
  </si>
  <si>
    <t>HY-B0358A</t>
  </si>
  <si>
    <t>Flunarizine (dihydrochloride)</t>
  </si>
  <si>
    <t>30484-77-6</t>
  </si>
  <si>
    <t>477.42</t>
  </si>
  <si>
    <t>Calcium Channel; Dopamine Receptor; Sodium Channel</t>
  </si>
  <si>
    <t>Flunarizine dihydrochloride is a potent dual Na+/Ca2+ channel (T-type) blocker. Flunarizine dihydrochloride is a D2 dopamine receptor antagonist. Flunarizine dihydrochloride, a diphenylpiperazine derivative, has the potential for peripheral vessels dilator and migraine prophylaxis[1][2][3].</t>
  </si>
  <si>
    <t>C26H28Cl2F2N2</t>
  </si>
  <si>
    <t>FC1=CC=C(C(N2CCN(C/C=C/C3=CC=CC=C3)CC2)C4=CC=C(F)C=C4)C=C1.Cl.Cl</t>
  </si>
  <si>
    <t>H2O : 1 mg/mL (2.09 mM; Need ultrasonic); DMSO : 50 mg/mL (104.73 mM; Need ultrasonic)</t>
  </si>
  <si>
    <t>16246</t>
  </si>
  <si>
    <t>https://www.medchemexpress.com/Flunarizine-dihydrochloride.html</t>
  </si>
  <si>
    <t>HY-B0933</t>
  </si>
  <si>
    <t>Gadoteridol</t>
  </si>
  <si>
    <t>SQ-32692; Gd-HP-DO3A</t>
  </si>
  <si>
    <t>120066-54-8</t>
  </si>
  <si>
    <t>557.68</t>
  </si>
  <si>
    <t>Gadoteridol is a gadolinium-based MRI contrast agent, used in the imaging of the central nervous system.</t>
  </si>
  <si>
    <t>C17H28GdN4O7</t>
  </si>
  <si>
    <t>CC1O[Gd+3]2([N]3(CC4)CC5=O)([N]6(CC7)CC([O-]2)=O)([N]47CC8=O)([O-]8)([O-]5)[N](CC6)(CC3)C1</t>
  </si>
  <si>
    <t>H2O : ≥ 280 mg/mL (502.08 mM)</t>
  </si>
  <si>
    <t>36926</t>
  </si>
  <si>
    <t>https://www.medchemexpress.com/Gadoteridol.html</t>
  </si>
  <si>
    <t>HY-B2223</t>
  </si>
  <si>
    <t>Thiamine nitrate</t>
  </si>
  <si>
    <t>Vitamin B1 nitrate</t>
  </si>
  <si>
    <t>532-43-4</t>
  </si>
  <si>
    <t>327.36</t>
  </si>
  <si>
    <t>Thiamine nitrate is an essential vitamin which can enhance normal neuronal actives.</t>
  </si>
  <si>
    <t>C12H17N5O4S</t>
  </si>
  <si>
    <t>CC1=C(CCO)SC=[N+]1CC2=CN=C(C)N=C2N.[O-][N+]([O-])=O</t>
  </si>
  <si>
    <t>DMSO : 15 mg/mL (45.82 mM; Need ultrasonic and warming)</t>
  </si>
  <si>
    <t>26199</t>
  </si>
  <si>
    <t>https://www.medchemexpress.com/Thiamine_nitrate.html</t>
  </si>
  <si>
    <t>HY-B1046</t>
  </si>
  <si>
    <t>Clofazimine</t>
  </si>
  <si>
    <t>2030-63-9</t>
  </si>
  <si>
    <t>473.40</t>
  </si>
  <si>
    <t>Clofazimine is a fat-soluble iminophenazine dye, has a marked anti-inflammatory effect, has been used in combination with other antimycobacterial drugs to treat AIDS and Crohn's disease.</t>
  </si>
  <si>
    <t>C27H22Cl2N4</t>
  </si>
  <si>
    <t>CC(/N=C1C(NC2=CC=C(Cl)C=C2)=CC3=NC4=C(C=CC=C4)N(C5=CC=C(Cl)C=C5)C3=C/1)C</t>
  </si>
  <si>
    <t>DMSO : 6.25 mg/mL (13.20 mM; Need ultrasonic); H2O : &lt; 0.1 mg/mL (insoluble)</t>
  </si>
  <si>
    <t>32027</t>
  </si>
  <si>
    <t>https://www.medchemexpress.com/Clofazimine.html</t>
  </si>
  <si>
    <t>HY-70050C</t>
  </si>
  <si>
    <t>Alosetron (Hydrochloride)</t>
  </si>
  <si>
    <t>GR 68755C; GR 68755 (Hydrochloride); GR 68755X (Hydrochloride)</t>
  </si>
  <si>
    <t>122852-69-1</t>
  </si>
  <si>
    <t>330.81</t>
  </si>
  <si>
    <t>Alosetron Hydrochloride (GR 68755 Hydrochloride) is a Serotonin 5HT3-receptor antagonist that is used in treatment of irritable bowel syndrome.
IC50 Value: 
Target: 5-HT Receptor
Alosetron has an antagonist action on the 5-HT3 receptors of the enteric nervous system of the gastrointestinal tract. While being a 5-HT3 antagonist like ondansetron, it is not classified or approved as an antiemetic. Since stimulation of 5-HT3 receptors is positively correlated with gastrointestinal motility, alosetron's 5-HT3 antagonism slows the movement of fecal matter through the large intestine, increasing the extent to which water is absorbed, and decreasing the moisture and volume of the remaining waste products. From Wikipedia.</t>
  </si>
  <si>
    <t>C17H19ClN4O</t>
  </si>
  <si>
    <t>O=C(C(C1=C2C=CC=C1)=C(N2C)CC3)N3CC4=C(NC=N4)C.[H]Cl</t>
  </si>
  <si>
    <t>H2O : 50 mg/mL (151.14 mM; Need ultrasonic)</t>
  </si>
  <si>
    <t>08636</t>
  </si>
  <si>
    <t>https://www.medchemexpress.com/alosetron-hydrochloride.html</t>
  </si>
  <si>
    <t>HY-15258A</t>
  </si>
  <si>
    <t>Lesinurad (sodium)</t>
  </si>
  <si>
    <t>RDEA-594 sodium</t>
  </si>
  <si>
    <t>1151516-14-1</t>
  </si>
  <si>
    <t>426.26</t>
  </si>
  <si>
    <t>Lesinurad sodium is a URAT1 and OAT inhibitor, is determined to be a substrate for the kidney transporters OAT1 and OAT3 with Km values of 0.85 and 2 μM, respectively.</t>
  </si>
  <si>
    <t>C17H13BrN3NaO2S</t>
  </si>
  <si>
    <t>O=C(O[Na])CSC1=NN=C(Br)N1C2=C3C=CC=CC3=C(C4CC4)C=C2</t>
  </si>
  <si>
    <t>DMSO : ≥ 26 mg/mL (61.00 mM)</t>
  </si>
  <si>
    <t>18688</t>
  </si>
  <si>
    <t>https://www.medchemexpress.com/Lesinurad-sodium.html</t>
  </si>
  <si>
    <t>HY-B0346</t>
  </si>
  <si>
    <t>Propylthiouracil</t>
  </si>
  <si>
    <t>6-n-Propylthiouracil; 6-Propyl-2-thiouracil; PTU</t>
  </si>
  <si>
    <t>51-52-5</t>
  </si>
  <si>
    <t>170.23</t>
  </si>
  <si>
    <t xml:space="preserve">Propylthiouracil(6-Propyl-2-thiouracil) is a thyroperoxidase and 5'-deiodinase inhibitor. 
Target: Thyroperoxidase (TPO)
Propylthiouracil (PTU) is a thiouracil-derived drug used to treat hyperthyroidism (including Graves' disease) by decreasing the amount of thyroid hormone produced by the thyroid gland [1]. The antithyroid drug 6-propylthiouracil (PTU) was shown to have an unexpectedly prolonged inhibitory effect on iodination in the thyroid glands of rats. Eighteen hours after injection of a relatively small dose, iodination in the thyroid remained inhibited by more than 90% [2]. PTU inhibits the enzyme thyroperoxidase, which normally acts in thyroid hormone synthesis by oxidizing the anion iodide (I-) to iodine (I0), facilitating iodine's addition to tyrosine residues on the hormone precursor thyroglobulin. This is one of the essential steps in the formation of thyroxine (T4). PTU does not inhibit the action of the sodium-dependent iodide transporter located on follicular cells' basolateral membranes. Inhibition of this step requires competitive inhibitors, such as perchlorate and thiocyanate. From Wikipedia.
</t>
  </si>
  <si>
    <t>C7H10N2OS</t>
  </si>
  <si>
    <t>O=C(C=C(CCC)N1)NC1=S</t>
  </si>
  <si>
    <t>DMSO : ≥ 100 mg/mL (587.44 mM); H2O : &lt; 0.1 mg/mL (insoluble)</t>
  </si>
  <si>
    <t>16249</t>
  </si>
  <si>
    <t>https://www.medchemexpress.com/Propylthiouracil.html</t>
  </si>
  <si>
    <t>HY-B0390</t>
  </si>
  <si>
    <t>Mestranol</t>
  </si>
  <si>
    <t>72-33-3</t>
  </si>
  <si>
    <t>Mestranol is the 3-methyl ether of ethinylestradiol. It was the estrogen used in many of the first oral contraceptives.
Target: Estrogen Receptor/ERR
Mestranol is absorbed very rapidly from the digestive tract and maximum plasma levels are attained in 1-4 hours, the majority at 1-2 hours. Detectable levels of mestranol are present 24 hours postingestion in 58% of subjects after a 50 μg dose and in 79% after a 100 μg dose. At all dose levels, highest plasma mestranol levels and area under the curve of plasma levels (AUC) occurred in Sri Lankan women, and lowest plasma levels in Nigerian women, even when corrected for body surface differences [1].</t>
  </si>
  <si>
    <t>C[C@@]1([C@]2(O)C#C)[C@](CC2)([H])[C@@](CCC3=C4C=CC(OC)=C3)([H])[C@]4([H])CC1</t>
  </si>
  <si>
    <t>DMSO : 33.33 mg/mL (107.37 mM; Need ultrasonic); H2O : &lt; 0.1 mg/mL (insoluble)</t>
  </si>
  <si>
    <t>17005</t>
  </si>
  <si>
    <t>https://www.medchemexpress.com/mestranol.html</t>
  </si>
  <si>
    <t>HY-B0285B</t>
  </si>
  <si>
    <t>Amiloride hydrochloride dihydrate</t>
  </si>
  <si>
    <t>MK-870 hydrochloride dihydrate</t>
  </si>
  <si>
    <t>17440-83-4</t>
  </si>
  <si>
    <t>302.12</t>
  </si>
  <si>
    <t>Apoptosis; Sodium Channel; TRP Channel</t>
  </si>
  <si>
    <t>Amiloride hydrochloride dihydrate (MK-870 hydrochloride dihydrate)  is an inhibitor of both epithelial sodium channel (ENaC[1]) and urokinase-type plasminogen activator receptor (uTPA[2]). Amiloride hydrochloride dihydrate is a blocker of polycystin-2 (PC2; TRPP2[3]) channel.</t>
  </si>
  <si>
    <t>C6H13Cl2N7O3</t>
  </si>
  <si>
    <t>O=C(C1=NC(Cl)=C(N)N=C1N)NC(N)=N.[H]Cl.O.O</t>
  </si>
  <si>
    <t>DMSO : 100 mg/mL (330.99 mM; Need ultrasonic and warming); H2O : 2 mg/mL (6.62 mM; Need ultrasonic)</t>
  </si>
  <si>
    <t>27510</t>
  </si>
  <si>
    <t>https://www.medchemexpress.com/Amiloride_hydrochloride_dihydrate.html</t>
  </si>
  <si>
    <t>Apoptosis; Membrane Transporter/Ion Channel; Neuronal Signaling</t>
  </si>
  <si>
    <t>11985</t>
  </si>
  <si>
    <t>HY-B1724</t>
  </si>
  <si>
    <t>Perflubron</t>
  </si>
  <si>
    <t>Perfluorooctyl bromide; PFOB</t>
  </si>
  <si>
    <t>423-55-2</t>
  </si>
  <si>
    <t>498.96</t>
  </si>
  <si>
    <t>Perflubron(1-Bromoheptadecafluorooctane;Heptadecafluorooctyl bromide; Perfluorooctyl bromide) is a contrast medium for magnetic resonance imaging and sonography. Perflubron (1-Bromoheptadecafluorooctane;Heptadecafluorooctyl bromide; Perfluorooctyl bromide) can be emulsified with egg phospholipids (EYP) and shows exceptionally fast excretion characteristics[1][2].</t>
  </si>
  <si>
    <t>C8BrF17</t>
  </si>
  <si>
    <t>FC(F)(F)C(F)(F)C(F)(F)C(F)(F)C(F)(F)C(F)(F)C(F)(F)C(F)(Br)F</t>
  </si>
  <si>
    <t>58453</t>
  </si>
  <si>
    <t>https://www.medchemexpress.com/perflubron.html</t>
  </si>
  <si>
    <t>HY-B1206</t>
  </si>
  <si>
    <t>Neostigmine (methyl sulfate)</t>
  </si>
  <si>
    <t>51-60-5</t>
  </si>
  <si>
    <t>334.39</t>
  </si>
  <si>
    <t>Methylsulfate</t>
  </si>
  <si>
    <t>Neostigmine methyl sulfate is a reversible inhibitor of acetylcholinesterase, can not cross the blood-brain barrier.</t>
  </si>
  <si>
    <t>C13H22N2O6S</t>
  </si>
  <si>
    <t>C[N+](C)(C)C1=CC=CC(OC(N(C)C)=O)=C1.O=S(OC)([O-])=O</t>
  </si>
  <si>
    <t>DMSO : ≥ 100 mg/mL (299.05 mM); H2O : 100 mg/mL (299.05 mM; Need ultrasonic)</t>
  </si>
  <si>
    <t>17458</t>
  </si>
  <si>
    <t>https://www.medchemexpress.com/Neostigmine-methyl-sulfate.html</t>
  </si>
  <si>
    <t>HY-B2244</t>
  </si>
  <si>
    <t>Tacrine hydrochloride hydrate</t>
  </si>
  <si>
    <t>206658-92-6</t>
  </si>
  <si>
    <t>252.74</t>
  </si>
  <si>
    <t>Tacrine hydrochloride hydrate is an inhibitor of both acetyl (AChE) and butyryl-cholinestrase (BChE) with IC50s of 31 nM and 25.6 nM, respectively.</t>
  </si>
  <si>
    <t>C13H17ClN2O</t>
  </si>
  <si>
    <t>NC1=C(CCCC2)C2=NC3=CC=CC=C31.[H]Cl.O</t>
  </si>
  <si>
    <t>DMSO : 32 mg/mL (126.61 mM; Need ultrasonic and warming)</t>
  </si>
  <si>
    <t>61697</t>
  </si>
  <si>
    <t>https://www.medchemexpress.com/Tacrine_hydrochloride_hydrate.html</t>
  </si>
  <si>
    <t>HY-B2194</t>
  </si>
  <si>
    <t>γ-Oryzanol</t>
  </si>
  <si>
    <t>11042-64-1</t>
  </si>
  <si>
    <t>602.89</t>
  </si>
  <si>
    <t>DNA Methyltransferase</t>
  </si>
  <si>
    <t>γ-Oryzanol is a potent DNA methyltransferases (DNMTs) inhibitor in the striatum of mice. γ-Oryzanol significantly inhibits the activities of DNMT1 (IC50=3.2 μM), DNMT3a (IC50=22.3 μM).</t>
  </si>
  <si>
    <t>C40H58O4</t>
  </si>
  <si>
    <t>C[C@@H]([C@@]1([H])CC[C@]2(C)[C@]1(C)CCC34C2CCC5[C@@]3(CC[C@H](OC(/C=C/C6=CC(OC)=C(O)C=C6)=O)C5(C)C)C4)CC/C=C(C)\C</t>
  </si>
  <si>
    <t>H2O : &lt; 0.1 mg/mL (insoluble); DMSO : 62.5 mg/mL (103.67 mM; Need ultrasonic)</t>
  </si>
  <si>
    <t>32990</t>
  </si>
  <si>
    <t>https://www.medchemexpress.com/_gamma_-Oryzanol.html</t>
  </si>
  <si>
    <t>HY-N0767</t>
  </si>
  <si>
    <t>Isoorientin</t>
  </si>
  <si>
    <t>Homoorientin</t>
  </si>
  <si>
    <t>4261-42-1</t>
  </si>
  <si>
    <t xml:space="preserve">Isoorientin is a potent inhibitor of COX-2 with an IC50 value of 39 μM. </t>
  </si>
  <si>
    <t>OC1=C(C2=O)C(OC(C3=CC(O)=C(O)C=C3)=C2)=CC(O)=C1[C@@H]([C@@H]([C@@H](O)[C@@H]4O)O)O[C@@H]4CO</t>
  </si>
  <si>
    <t>DMSO : ≥ 100 mg/mL (223.03 mM)</t>
  </si>
  <si>
    <t>25753</t>
  </si>
  <si>
    <t>https://www.medchemexpress.com/Isoorientin.html</t>
  </si>
  <si>
    <t>HY-B1167</t>
  </si>
  <si>
    <t>Ajmaline</t>
  </si>
  <si>
    <t>Cardiorythmine; (+)-Ajmaline</t>
  </si>
  <si>
    <t>4360-12-7</t>
  </si>
  <si>
    <t>Ajmaline (Cardiorythmine) is a sodium channel blocking, class 1A anti-arrhythmic agent.  Ajmaline blocks HERG currents with an IC50 of 1 μM in HEK cells and 42.3 μM in Xenopus oocytes. Ajmaline can be used for the research of the ventricular tachyarrhythmia[1][2].</t>
  </si>
  <si>
    <t>CN1C2=CC=CC=C2[C@@]34[C@]1([H])[C@@](C[C@H]5[C@H](CC)[C@H]6O)([H])[N@]6[C@]([H])([C@H]5[C@H]4O)C3</t>
  </si>
  <si>
    <t>DMSO : ≥ 100 mg/mL (306.34 mM)</t>
  </si>
  <si>
    <t>24016</t>
  </si>
  <si>
    <t>https://www.medchemexpress.com/Ajmaline.html</t>
  </si>
  <si>
    <t>HY-10227</t>
  </si>
  <si>
    <t>Bortezomib</t>
  </si>
  <si>
    <t>PS-341; LDP-341; NSC 681239</t>
  </si>
  <si>
    <t>179324-69-7</t>
  </si>
  <si>
    <t>384.24</t>
  </si>
  <si>
    <t>Apoptosis; Autophagy; NF-κB; Proteasome</t>
  </si>
  <si>
    <t>Bortezomib (PS-341) is a reversible and selective proteasome inhibitor, and potently inhibits 20S proteasome (Ki=0.6 nM) by targeting a threonine residue. Bortezomib disrupts the cell cycle, induces apoptosis, and inhibits NF-κB. Bortezomib is the first proteasome inhibitor anticancer agent. Anti-cancer activity[1][2].</t>
  </si>
  <si>
    <t>C19H25BN4O4</t>
  </si>
  <si>
    <t>OB(O)[C@H](CC(C)C)NC([C@@H](NC(C1=NC=CN=C1)=O)CC2=CC=CC=C2)=O</t>
  </si>
  <si>
    <t>DMSO : ≥ 83.3 mg/mL (216.79 mM)</t>
  </si>
  <si>
    <t>45613</t>
  </si>
  <si>
    <t>https://www.medchemexpress.com/Bortezomib.html</t>
  </si>
  <si>
    <t>Apoptosis; Autophagy; Metabolic Enzyme/Protease; NF-κB</t>
  </si>
  <si>
    <t>HY-B0434</t>
  </si>
  <si>
    <t>Ribavirin</t>
  </si>
  <si>
    <t>ICN-1229</t>
  </si>
  <si>
    <t>36791-04-5</t>
  </si>
  <si>
    <t>Antibiotic; HCV; RSV</t>
  </si>
  <si>
    <t>Ribavirin (ICN-1229) is an antiviral agent against a broad spectrum of viruses including HCV, HIVl, and RSV.</t>
  </si>
  <si>
    <t>O[C@H]1[C@H](N2N=C(C(N)=O)N=C2)O[C@H](CO)[C@H]1O</t>
  </si>
  <si>
    <t>H2O : 100 mg/mL (409.50 mM; Need ultrasonic); DMSO : 100 mg/mL (409.50 mM; Need ultrasonic)</t>
  </si>
  <si>
    <t>https://www.medchemexpress.com/ribavirin.html</t>
  </si>
  <si>
    <t>HY-17495A</t>
  </si>
  <si>
    <t>Carteolol hydrochloride</t>
  </si>
  <si>
    <t>OPC-1085 hydrochloride</t>
  </si>
  <si>
    <t>51781-21-6</t>
  </si>
  <si>
    <t>328.83</t>
  </si>
  <si>
    <t>Carteolol hydrochloride (OPC-1085 hydrochloride) is a non-selective beta blocker used to treat glaucoma.</t>
  </si>
  <si>
    <t>C16H25ClN2O3</t>
  </si>
  <si>
    <t>O=C1NC2=C(C(OCC(O)CNC(C)(C)C)=CC=C2)CC1.Cl</t>
  </si>
  <si>
    <t>DMSO : 60 mg/mL (182.47 mM; Need ultrasonic)</t>
  </si>
  <si>
    <t>14572</t>
  </si>
  <si>
    <t>https://www.medchemexpress.com/Carteolol-hydrochloride.html</t>
  </si>
  <si>
    <t>HY-17503A</t>
  </si>
  <si>
    <t>Metoprolol (Succinate)</t>
  </si>
  <si>
    <t>98418-47-4</t>
  </si>
  <si>
    <t>652.82</t>
  </si>
  <si>
    <t xml:space="preserve">Metoprolol Succinate (Toprol XL) is a selective β1 receptor blocker used in treatment of several diseases of the cardiovascular system, especially hypertension.
IC50 value:
Target: β1 receptor
</t>
  </si>
  <si>
    <t>C34H56N2O10</t>
  </si>
  <si>
    <t>OC(CNC(C)C)COC1=CC=C(CCOC)C=C1.OC(CNC(C)C)COC2=CC=C(CCOC)C=C2.OC(CCC(O)=O)=O</t>
  </si>
  <si>
    <t>DMSO : 16.67 mg/mL (25.54 mM; Need ultrasonic)</t>
  </si>
  <si>
    <t>13192</t>
  </si>
  <si>
    <t>https://www.medchemexpress.com/Metoprolol-Succinate.html</t>
  </si>
  <si>
    <t>HY-B0934</t>
  </si>
  <si>
    <t>Ethylparaben</t>
  </si>
  <si>
    <t>Ethyl parahydroxybenzoate; Ethyl 4-hydroxybenzoate</t>
  </si>
  <si>
    <t>120-47-8</t>
  </si>
  <si>
    <t>Ethylparaben  is the ethyl ester of p-hydroxybenzoic acid, used as an antifungal preservative. and food additive</t>
  </si>
  <si>
    <t>O=C(OCC)C1=CC=C(O)C=C1</t>
  </si>
  <si>
    <t>DMSO : 100 mg/mL (601.79 mM; Need ultrasonic)</t>
  </si>
  <si>
    <t>17334</t>
  </si>
  <si>
    <t>https://www.medchemexpress.com/Ethylparaben.html</t>
  </si>
  <si>
    <t>HY-Z0478</t>
  </si>
  <si>
    <t>(-)-Limonene</t>
  </si>
  <si>
    <t>(S)-(-)-Limonene</t>
  </si>
  <si>
    <t>5989-54-8</t>
  </si>
  <si>
    <t>(-)-Limonene ((S)-(-)-Limonene) is a monoterpene found in many pine-needle oils and in turpentine. (-)-Limonene can induce a mild bronchoconstrictive effect[1].</t>
  </si>
  <si>
    <t>CC1=CC[C@@H](C(C)=C)CC1</t>
  </si>
  <si>
    <t>H2O : 50 mg/mL (367.03 mM; Need ultrasonic); DMSO : 100 mg/mL (734.05 mM; Need ultrasonic)</t>
  </si>
  <si>
    <t>46023</t>
  </si>
  <si>
    <t>https://www.medchemexpress.com/_S_-_-_-Limonene.html</t>
  </si>
  <si>
    <t>HY-B0500</t>
  </si>
  <si>
    <t>Alverine (citrate)</t>
  </si>
  <si>
    <t>NSC 35459</t>
  </si>
  <si>
    <t>5560-59-8</t>
  </si>
  <si>
    <t>473.56</t>
  </si>
  <si>
    <t>Alverine citrate is a 5-HT1A receptor antagonist, with an IC50 of 101 nM.</t>
  </si>
  <si>
    <t>C26H35NO7</t>
  </si>
  <si>
    <t>CCN(CCCC1=CC=CC=C1)CCCC2=CC=CC=C2.O=C(CC(C(O)=O)(O)CC(O)=O)O</t>
  </si>
  <si>
    <t>DMSO : 100 mg/mL (211.17 mM; Need ultrasonic)</t>
  </si>
  <si>
    <t>14900</t>
  </si>
  <si>
    <t>https://www.medchemexpress.com/Alverine-citrate.html</t>
  </si>
  <si>
    <t>HY-B0485</t>
  </si>
  <si>
    <t>Fluocinonide</t>
  </si>
  <si>
    <t>356-12-7</t>
  </si>
  <si>
    <t>494.52</t>
  </si>
  <si>
    <t>Fluocinonide (Vanos) is a potent glucocorticoid steroid used topically as anti-inflammatory agent for the treatment of skin disorders.
Target: Glucocorticoid Receptor
Fluocinonide is a potent glucocorticoid steroid used topically as an anti-inflammatory agent for the treatment of skin disorders such as eczema and seborrhoeic dermatitis. Fluocinonide ranks as a "high-potency" topical corticosteroid. Minimal amounts should be used for a minimal length of time to avoid the occurrence of adverse effects. Fluocinonide should not be used if infection is present. Fluocinonide is used in veterinary medicine. It is a treatment for allergies in dogs. Natural systemic cortisol concentrations can be suppressed for weeks after one week of topical exposure. From Wikipedia.</t>
  </si>
  <si>
    <t>C26H32F2O7</t>
  </si>
  <si>
    <t>O=C([C@]([C@@]1([H])C[C@@]2([H])[C@@](C[C@H](F)C3=CC4=O)([H])[C@@](F)([C@]3(C=C4)C)[C@@H](O)C5)(OC(C)(C)O1)[C@]25C)COC(C)=O</t>
  </si>
  <si>
    <t>DMSO : 100 mg/mL (202.22 mM; Need ultrasonic); H2O : &lt; 0.1 mg/mL (insoluble)</t>
  </si>
  <si>
    <t>27135</t>
  </si>
  <si>
    <t>https://www.medchemexpress.com/Fluocinonide.html</t>
  </si>
  <si>
    <t>HY-B1062</t>
  </si>
  <si>
    <t>Dexchlorpheniramine (maleate)</t>
  </si>
  <si>
    <t>S-(+)-Chlorpheniramine maleate salt</t>
  </si>
  <si>
    <t>2438-32-6</t>
  </si>
  <si>
    <t>390.86</t>
  </si>
  <si>
    <t>Dexchlorpheniramine maleate is an antihistamine, with anticholinergic properties, used to treat allergic conditions.</t>
  </si>
  <si>
    <t>C20H23ClN2O4</t>
  </si>
  <si>
    <t>O=C(O)/C=C\C(O)=O.CN(C)CC[C@H](C1=NC=CC=C1)C2=CC=C(Cl)C=C2</t>
  </si>
  <si>
    <t>DMSO : ≥ 100 mg/mL (255.85 mM); H2O : ≥ 100 mg/mL (255.85 mM)</t>
  </si>
  <si>
    <t>23432</t>
  </si>
  <si>
    <t>https://www.medchemexpress.com/Dexchlorpheniramine-maleate.html</t>
  </si>
  <si>
    <t>HY-B0640</t>
  </si>
  <si>
    <t>Epinastine</t>
  </si>
  <si>
    <t>WAL801</t>
  </si>
  <si>
    <t>80012-43-7</t>
  </si>
  <si>
    <t>Epinastine (WAL801) is an antihistamine and mast cell stabilizer. Epinastine is a potent, selective and orally-active histamine H1 receptor antagonist. Epinastine also inhibits IL-8 release and has an antiallergic action[1][2][3][4].</t>
  </si>
  <si>
    <t>C16H15N3</t>
  </si>
  <si>
    <t>NC1=NCC2N1C3=CC=CC=C3CC4=CC=CC=C24</t>
  </si>
  <si>
    <t>DMSO : ≥ 50 mg/mL (200.55 mM); H2O : &lt; 0.1 mg/mL (insoluble)</t>
  </si>
  <si>
    <t>14697</t>
  </si>
  <si>
    <t>https://www.medchemexpress.com/epinastine.html</t>
  </si>
  <si>
    <t>HY-B1804</t>
  </si>
  <si>
    <t>Tricaprilin</t>
  </si>
  <si>
    <t>Trioctanoin; Glyceryl trioctanoate</t>
  </si>
  <si>
    <t>538-23-8</t>
  </si>
  <si>
    <t>470.68</t>
  </si>
  <si>
    <t>Tricaprilin (Trioctanoin) is used in study for patients with mild to moderate Alzheimer's disease and has a role as an anticonvulsant and a plant metabolite[1][2].</t>
  </si>
  <si>
    <t>C27H50O6</t>
  </si>
  <si>
    <t>CCCCCCCC(OCC(OC(CCCCCCC)=O)COC(CCCCCCC)=O)=O</t>
  </si>
  <si>
    <t>DMSO : 41.67 mg/mL (88.53 mM; Need ultrasonic)</t>
  </si>
  <si>
    <t>42897</t>
  </si>
  <si>
    <t>https://www.medchemexpress.com/tricaprilin.html</t>
  </si>
  <si>
    <t>HY-32329</t>
  </si>
  <si>
    <t>Setiptiline</t>
  </si>
  <si>
    <t>Org-8282</t>
  </si>
  <si>
    <t>57262-94-9</t>
  </si>
  <si>
    <t>261.36</t>
  </si>
  <si>
    <t>Setiptiline (Org-8282) is a serotonin receptor antagonist. Setiptiline is a tetracyclic antidepressant (TeCA) which acts as a noradrenergic and specific serotonergic antidepressant (NaSSA). Setiptiline acts as a norepinephrine reuptake inhibitor, α2-adrenergic receptor antagonist, and serotonin receptor antagonist, likely at the 5-HT2A, 5-HT2C, and/or 5-HT3 subtypes, as well as an H1 receptor inverse agonist/antihistamine.</t>
  </si>
  <si>
    <t>C19H19N</t>
  </si>
  <si>
    <t>CN1CC2=C(CC1)C3=CC=CC=C3CC4=C2C=CC=C4</t>
  </si>
  <si>
    <t>DMSO : 25 mg/mL (95.65 mM; Need ultrasonic); H2O : &lt; 0.1 mg/mL (insoluble)</t>
  </si>
  <si>
    <t>01116</t>
  </si>
  <si>
    <t>https://www.medchemexpress.com/Setiptiline.html</t>
  </si>
  <si>
    <t>HY-14649</t>
  </si>
  <si>
    <t>Retinoic acid</t>
  </si>
  <si>
    <t>Vitamin A acid; all-trans-Retinoic acid; ATRA</t>
  </si>
  <si>
    <t>302-79-4</t>
  </si>
  <si>
    <t>300.44</t>
  </si>
  <si>
    <t>Autophagy; Endogenous Metabolite; PPAR; RAR/RXR</t>
  </si>
  <si>
    <t>Retinoic acid is a metabolite of vitamin A that plays important roles in cell growth, differentiation, and organogenesis. Retinoic acid is a natural agonist of RAR nuclear receptors, with IC50s of 14 nM for RARα/β/γ. Retinoic acid bind to PPARβ/δ with Kd of 17 nM. Retinoic acid acts as an inhibitor of transcription factor Nrf2 through activation of retinoic acid receptor alpha.</t>
  </si>
  <si>
    <t>C20H28O2</t>
  </si>
  <si>
    <t>CC1(C)C(/C=C/C(C)=C/C=C/C(C)=C/C(O)=O)=C(C)CCC1</t>
  </si>
  <si>
    <t>H2O : &lt; 0.1 mg/mL (insoluble); DMSO : ≥ 50 mg/mL (166.42 mM)</t>
  </si>
  <si>
    <t>60032</t>
  </si>
  <si>
    <t>https://www.medchemexpress.com/Retinoic-acid.html</t>
  </si>
  <si>
    <t>HY-17399</t>
  </si>
  <si>
    <t>Racecadotril</t>
  </si>
  <si>
    <t>Acetorphan</t>
  </si>
  <si>
    <t>81110-73-8</t>
  </si>
  <si>
    <t>385.48</t>
  </si>
  <si>
    <t>Racecadotril (acetorphan), a potent enkephalinase inhibitor (IC50= 4.5 uM), protects endogenous enkephalins from degradation. 
IC50 value: 4.5 uM
Target: Enkephalinase
Racecadotril is a peripherally acting enkephalinase inhibitor with an IC50 of 4.5 uM. Unlike other medications used to treat diarrhea, which reduce intestinal motility, Racecadotril has an antisecretory effect-it reduces the secretion of water and electrolytes into the intestine. A small randomized controlled trial found Racecadotril to significantly reduce the duration and volume of watery diarrhea in children when given as an adjunct to oral rehydration therapy.</t>
  </si>
  <si>
    <t>C21H23NO4S</t>
  </si>
  <si>
    <t>O=C(OCC1=CC=CC=C1)CNC(C(CSC(C)=O)CC2=CC=CC=C2)=O</t>
  </si>
  <si>
    <t>DMSO : ≥ 100 mg/mL (259.42 mM); H2O : &lt; 0.1 mg/mL (insoluble)</t>
  </si>
  <si>
    <t>14560</t>
  </si>
  <si>
    <t>https://www.medchemexpress.com/Racecadotril.html</t>
  </si>
  <si>
    <t>HY-B1128A</t>
  </si>
  <si>
    <t>Cefamandole (sodium)</t>
  </si>
  <si>
    <t>Cephamandole sodium</t>
  </si>
  <si>
    <t>30034-03-8</t>
  </si>
  <si>
    <t>484.48</t>
  </si>
  <si>
    <t>Cefamandole Sodium Salt is a second-generation broad-spectrum cephalosporin antibiotic.</t>
  </si>
  <si>
    <t>C18H17N6NaO5S2</t>
  </si>
  <si>
    <t>O=C(C(N12)=C(CSC3=NN=NN3C)CS[C@]2([H])[C@H](NC([C@H](O)C4=CC=CC=C4)=O)C1=O)O[Na]</t>
  </si>
  <si>
    <t>H2O : 33.33 mg/mL (68.80 mM; Need ultrasonic); DMSO : 50 mg/mL (103.20 mM; Need ultrasonic)</t>
  </si>
  <si>
    <t>46438</t>
  </si>
  <si>
    <t>https://www.medchemexpress.com/Cefamandole-sodium.html</t>
  </si>
  <si>
    <t>HY-B1671</t>
  </si>
  <si>
    <t>(+)-Kavain</t>
  </si>
  <si>
    <t>500-64-1</t>
  </si>
  <si>
    <t>230.26</t>
  </si>
  <si>
    <t>Calcium Channel; GABA Receptor; Sodium Channel</t>
  </si>
  <si>
    <t>(+)-Kavain, a main kavalactone extracted from Piper methysticum, has anticonvulsive properties, attenuating vascular smooth muscle contraction through interactions with voltage-dependent Na+ and Ca2+ channels[1]. (+)-Kavain is shown to bind at the α4β2δ GABAA receptor and potentiate GABA efficacy[2]. (+)-Kavain is used as a treatment for inflammatory diseases, its anti-inflammatory action has been widely studied[4].</t>
  </si>
  <si>
    <t>C14H14O3</t>
  </si>
  <si>
    <t>O=C1C=C(OC)C[C@H](/C=C/C2=CC=CC=C2)O1</t>
  </si>
  <si>
    <t>DMSO : 50 mg/mL (217.15 mM; Need ultrasonic)</t>
  </si>
  <si>
    <t>45662</t>
  </si>
  <si>
    <t>https://www.medchemexpress.com/__addition__-Kavain.html</t>
  </si>
  <si>
    <t>HY-B0482</t>
  </si>
  <si>
    <t>Acemetacin</t>
  </si>
  <si>
    <t>TVX 1322</t>
  </si>
  <si>
    <t>53164-05-9</t>
  </si>
  <si>
    <t>415.82</t>
  </si>
  <si>
    <t>Acemetacin (TVX 1322) is a non-steroidal anti-inflammatory drug and a glycolic acid ester of indometacin that is a cyclooxygenase inhibitor.</t>
  </si>
  <si>
    <t>C21H18ClNO6</t>
  </si>
  <si>
    <t>O=C(OCC(O)=O)CC1=C(C)N(C(C2=CC=C(Cl)C=C2)=O)C3=C1C=C(OC)C=C3</t>
  </si>
  <si>
    <t>DMSO : 100 mg/mL (240.49 mM; Need ultrasonic); H2O : &lt; 0.1 mg/mL (insoluble)</t>
  </si>
  <si>
    <t>17145</t>
  </si>
  <si>
    <t>https://www.medchemexpress.com/acemetacin.html</t>
  </si>
  <si>
    <t>HY-W012788</t>
  </si>
  <si>
    <t>Maltol</t>
  </si>
  <si>
    <t>118-71-8</t>
  </si>
  <si>
    <t>Maltol, a type of aromatic compound, exists in high concentrations in red ginseng. Maltol is a potent antioxidative agent and typically is used to enhance flavor and preserve food[1].</t>
  </si>
  <si>
    <t>O=C1C(O)=C(C)OC=C1</t>
  </si>
  <si>
    <t>DMSO : 100 mg/mL (792.96 mM; Need ultrasonic); H2O : 7.69 mg/mL (60.98 mM; Need ultrasonic)</t>
  </si>
  <si>
    <t>36538</t>
  </si>
  <si>
    <t>https://www.medchemexpress.com/maltol.html</t>
  </si>
  <si>
    <t>HY-B1802A</t>
  </si>
  <si>
    <t>Tosufloxacin (tosylate hydrate)</t>
  </si>
  <si>
    <t>A-61827 tosylate hydrate</t>
  </si>
  <si>
    <t>1400591-39-0</t>
  </si>
  <si>
    <t>594.56</t>
  </si>
  <si>
    <t>Tosufloxacin (tosylate hydrate) is a fluoroquinolone antibacterial agent. Tosufloxacin (tosylate hydrate) is effective against Gram-positive and Gram-negative aerobic bacteria, anaerobic bacteria and Chlamydia trachomatis. Tosufloxacin (tosylate hydrate) is also a bacterial Topo (DNA gyrase, topoisomerase)) inhibitor.</t>
  </si>
  <si>
    <t>C26H25F3N4O7S</t>
  </si>
  <si>
    <t>CC1=CC=C(S(=O)(O)=O)C=C1.O=C(C2=CN(C3=CC=C(F)C=C3F)C4=C(C=C(F)C(N5CC(N)CC5)=N4)C2=O)O.O</t>
  </si>
  <si>
    <t>DMSO : 12.5 mg/mL (21.02 mM; Need ultrasonic); H2O : &lt; 0.1 mg/mL (insoluble)</t>
  </si>
  <si>
    <t>21113</t>
  </si>
  <si>
    <t>https://www.medchemexpress.com/Tosufloxacin-tosylate-hydrate.html</t>
  </si>
  <si>
    <t>HY-I0021</t>
  </si>
  <si>
    <t>Bepotastine</t>
  </si>
  <si>
    <t>125602-71-3</t>
  </si>
  <si>
    <t>388.89</t>
  </si>
  <si>
    <t>Bepotastine is an orally active second-generation histamine H1 receptor antagonist. Bepotastine has the potential for allergic rhinitis and urticaria/pruritus treatment[1][2].</t>
  </si>
  <si>
    <t>C21H25ClN2O3</t>
  </si>
  <si>
    <t>O=C(O)CCCN1CCC(O[C@@H](C2=CC=C(Cl)C=C2)C3=CC=CC=N3)CC1</t>
  </si>
  <si>
    <t>DMSO : 100 mg/mL (257.14 mM; Need ultrasonic)</t>
  </si>
  <si>
    <t>04654</t>
  </si>
  <si>
    <t>https://www.medchemexpress.com/bepotastine.html</t>
  </si>
  <si>
    <t>HY-14654</t>
  </si>
  <si>
    <t>Aspirin</t>
  </si>
  <si>
    <t>Acetylsalicylic Acid; ASA</t>
  </si>
  <si>
    <t>50-78-2</t>
  </si>
  <si>
    <t>Autophagy; COX; Mitophagy; Virus Protease</t>
  </si>
  <si>
    <t>Aspirin is a non-selective and irreversible inhibitor of COX-1 and COX-2 with IC50s of 5 and 210 μg/mL.</t>
  </si>
  <si>
    <t>OC(C1=C(OC(C)=O)C=CC=C1)=O</t>
  </si>
  <si>
    <t>DMSO : 100 mg/mL (555.06 mM; Need ultrasonic); H2O : 0.1 mg/mL (0.56 mM; Need ultrasonic)</t>
  </si>
  <si>
    <t>16326</t>
  </si>
  <si>
    <t>https://www.medchemexpress.com/aspirin.html</t>
  </si>
  <si>
    <t>HY-B2191</t>
  </si>
  <si>
    <t>Sodium gualenate</t>
  </si>
  <si>
    <t>Guaiazulenesulfonate sodium</t>
  </si>
  <si>
    <t>6223-35-4</t>
  </si>
  <si>
    <t>300.35</t>
  </si>
  <si>
    <t>Sodium gualenate (Guaiazulenesulfonate sodium) is a hydrophilic derivative of guaiazulene with excellent anti-inflammatory and wound-healing effects mainly used for the treatment of duodenal ulcer, gastric ulcer and gastritis.</t>
  </si>
  <si>
    <t>C15H17NaO3S</t>
  </si>
  <si>
    <t>O=S(C1=C2C(C)=CC=C(C(C)C)C=C2C(C)=C1)(O[Na])=O</t>
  </si>
  <si>
    <t>DMSO : 30 mg/mL (99.88 mM; Need ultrasonic and warming)</t>
  </si>
  <si>
    <t>26787</t>
  </si>
  <si>
    <t>https://www.medchemexpress.com/Sodium_gualenate.html</t>
  </si>
  <si>
    <t>HY-B0416</t>
  </si>
  <si>
    <t>Gallamine Triethiodide</t>
  </si>
  <si>
    <t>65-29-2</t>
  </si>
  <si>
    <t>891.53</t>
  </si>
  <si>
    <t>Gallamine Triethiodide is a synthetic nondepolarizing blocking drug.
Target: mAChR
Gallamine triethiodide is a non-depolarising muscle relaxant. It acts by combining with the cholinergic receptor sites in muscle and competitively blocking the transmitter action of acetylcholine. Gallamine triethiodide has a parasympatholytic effect on the cardiac vagus nerve which causes tachycardia and occasionally hypertension. Very high doses cause histamine release. Gallamine triethiodide is commonly used to stabilize muscle contractions during surgical procedures.</t>
  </si>
  <si>
    <t>C30H60I3N3O3</t>
  </si>
  <si>
    <t>CC[N+](CC)(CC)CCOC(C(OCC[N+](CC)(CC)CC)=CC=C1)=C1OCC[N+](CC)(CC)CC.[I-].[I-].[I-]</t>
  </si>
  <si>
    <t>H2O : ≥ 30 mg/mL (33.65 mM)</t>
  </si>
  <si>
    <t>28416</t>
  </si>
  <si>
    <t>https://www.medchemexpress.com/Gallamine-Triethiodide.html</t>
  </si>
  <si>
    <t>HY-N0255</t>
  </si>
  <si>
    <t>alpha-Hederin</t>
  </si>
  <si>
    <t>α-Hederin</t>
  </si>
  <si>
    <t>27013-91-8</t>
  </si>
  <si>
    <t>750.96</t>
  </si>
  <si>
    <t>alpha-Hederin (α-Hederin) is a water-soluble pentacyclic triterpenoid saponin, possessing several biological properties such as antispasmodic, moliscicidic, anthelmithic and inhibiting cell proliferation，</t>
  </si>
  <si>
    <t>C41H66O12</t>
  </si>
  <si>
    <t>OC[C@@]1(C)[C@]2([H])CC[C@@]3(C)[C@]4(C)CC[C@@]5(C(O)=O)CCC(C)(C)C[C@@]5([H])C4=CC[C@]3([H])[C@@]2(C)CC[C@@H]1O[C@]6([H])OC[C@H](O)[C@H](O)[C@H]6O[C@@]7([H])[C@H](O)[C@H](O)[C@@H](O)[C@H](C)O7</t>
  </si>
  <si>
    <t>H2O : &lt; 0.1 mg/mL (insoluble); DMSO : ≥ 100 mg/mL (133.16 mM)</t>
  </si>
  <si>
    <t>25728</t>
  </si>
  <si>
    <t>https://www.medchemexpress.com/alpha-Hederin.html</t>
  </si>
  <si>
    <t>HY-70013</t>
  </si>
  <si>
    <t>Abiraterone</t>
  </si>
  <si>
    <t>CB-7598</t>
  </si>
  <si>
    <t>154229-19-3</t>
  </si>
  <si>
    <t>349.51</t>
  </si>
  <si>
    <t>Abiraterone is a potent and irreversible CYP17A1 inhibitor with antiandrogen activity, which inhibits both the 17α-hydroxylase and 17,20-lyase activity of the cytochrome p450 enzyme CYP17 with IC50s of 2.5 nM and 15 nM, respectively.</t>
  </si>
  <si>
    <t>C24H31NO</t>
  </si>
  <si>
    <t>C[C@@]12C(C3=CN=CC=C3)=CC[C@]1([C@@]4(CC=C5[C@@](C)([C@]4(CC2)[H])CC[C@@H](C5)O)[H])[H]</t>
  </si>
  <si>
    <t>Ethanol : 5.4 mg/mL (15.45 mM; Need ultrasonic); DMSO : 5 mg/mL (14.31 mM; Need ultrasonic); DMF : 8.75 mg/mL (25.04 mM; Need ultrasonic and warming)</t>
  </si>
  <si>
    <t>39150</t>
  </si>
  <si>
    <t>https://www.medchemexpress.com/Abiraterone.html</t>
  </si>
  <si>
    <t>HY-B1140</t>
  </si>
  <si>
    <t>Diazoxide</t>
  </si>
  <si>
    <t>Sch-6783; SRG-95213</t>
  </si>
  <si>
    <t>364-98-7</t>
  </si>
  <si>
    <t>230.67</t>
  </si>
  <si>
    <t>Diazoxide (Sch-6783) is an ATP-sensitive potassium channel activator, has the potential for hyperinsulinism treatment.</t>
  </si>
  <si>
    <t>C8H7ClN2O2S</t>
  </si>
  <si>
    <t>CC(NC1=CC=C(Cl)C=C12)=NS2(=O)=O</t>
  </si>
  <si>
    <t>DMSO : ≥ 35 mg/mL (151.73 mM); H2O : &lt; 0.1 mg/mL (insoluble)</t>
  </si>
  <si>
    <t>58747</t>
  </si>
  <si>
    <t>https://www.medchemexpress.com/Diazoxide.html</t>
  </si>
  <si>
    <t>HY-B0509B</t>
  </si>
  <si>
    <t>Amikacin (disulfate)</t>
  </si>
  <si>
    <t>BAY 41-6551 (disulfate)</t>
  </si>
  <si>
    <t>39831-55-5</t>
  </si>
  <si>
    <t>781.76</t>
  </si>
  <si>
    <t>Amikacin disulfate (BAY 41-6551 dissulfate) is an aminoglycoside antibiotic and a semisynthetic analog of kanamycin. Amikacin disulfate is bactericidal, acting directly on the 30S and 50S bacerial ribosomal subunits to inhibit protein synthesis. Amikacin disulfate is very active against most Gram-negative bacteria including gentamicin- and tobramycin-resistant strains. Amikacin disulfate also inhibits the infections caused by susceptible Nocardia and nontuberculous mycobacteria[1][2].</t>
  </si>
  <si>
    <t>C22H47N5O21S2</t>
  </si>
  <si>
    <t>OS(O)(=O)=O.OS(O)(=O)=O.O[C@@H]1[C@H]([C@@H](C[C@H](N)[C@H]1O[C@@]([C@@H]([C@@H](O)[C@@H]2O)O)([H])O[C@@H]2CN)NC([C@@H](O)CCN)=O)O[C@@]([C@@H]([C@@H](N)[C@@H]3O)O)([H])O[C@@H]3CO</t>
  </si>
  <si>
    <t>H2O : 100 mg/mL (127.92 mM; Need ultrasonic); DMSO : &lt; 1 mg/mL (insoluble or slightly soluble)</t>
  </si>
  <si>
    <t>16283</t>
  </si>
  <si>
    <t>https://www.medchemexpress.com/Amikacin-sulfate.html</t>
  </si>
  <si>
    <t>HY-B1188</t>
  </si>
  <si>
    <t>Propantheline (bromide)</t>
  </si>
  <si>
    <t>50-34-0</t>
  </si>
  <si>
    <t>Propantheline bromide is an antimuscarinic agent, used for the treatment of  hyperhidrosis, cramps or spasms of the stomach, intestines or bladder, and enuresis.</t>
  </si>
  <si>
    <t>C23H30BrNO3</t>
  </si>
  <si>
    <t>CC([N+](C(C)C)(C)CCOC(C1C2=C(OC3=C1C=CC=C3)C=CC=C2)=O)C.[Br-]</t>
  </si>
  <si>
    <t>H2O : 50 mg/mL (111.51 mM; Need ultrasonic); DMSO : ≥ 100 mg/mL (223.02 mM)</t>
  </si>
  <si>
    <t>28021</t>
  </si>
  <si>
    <t>https://www.medchemexpress.com/Propantheline-bromide.html</t>
  </si>
  <si>
    <t>HY-B0625</t>
  </si>
  <si>
    <t>Ciclesonide</t>
  </si>
  <si>
    <t>RPR251526</t>
  </si>
  <si>
    <t>126544-47-6</t>
  </si>
  <si>
    <t>540.69</t>
  </si>
  <si>
    <t>Ciclesonide (RPR251526) is a glucocorticoid with an potent anti-inflammatory activity. Ciclesonide can be used for asthma research[1].</t>
  </si>
  <si>
    <t>C32H44O7</t>
  </si>
  <si>
    <t>O=C([C@]([C@@]1([H])C[C@@]2([H])[C@@](CCC3=CC4=O)([H])[C@]([C@]3(C=C4)C)([H])[C@@H](O)C5)(O[C@H](C6CCCCC6)O1)[C@]25C)COC(C(C)C)=O</t>
  </si>
  <si>
    <t>DMSO : 50 mg/mL (92.47 mM; Need ultrasonic); H2O : &lt; 0.1 mg/mL (insoluble)</t>
  </si>
  <si>
    <t>62332</t>
  </si>
  <si>
    <t>https://www.medchemexpress.com/Ciclesonide.html</t>
  </si>
  <si>
    <t>HY-B1064</t>
  </si>
  <si>
    <t>Clindamycin (phosphate)</t>
  </si>
  <si>
    <t>Clindamycin 2-dihydrogen phosphate; Clindamycin 2-phosphate; U-28508</t>
  </si>
  <si>
    <t>24729-96-2</t>
  </si>
  <si>
    <t>504.96</t>
  </si>
  <si>
    <t>Clindamycin phosphate is an antibiotic, which blocks the ribosomes of microorganisms. It is usually used to treat infections with anaerobic bacteria, can also be used to treat protozoal diseases, such as malaria.</t>
  </si>
  <si>
    <t>C18H34ClN2O8PS</t>
  </si>
  <si>
    <t>CCC[C@H]1CN(C)[C@H](C(N[C@@]([H])([C@@]2([H])O[C@H](SC)[C@H](OP(O)(O)=O)[C@@H](O)[C@H]2O)[C@@H](Cl)C)=O)C1</t>
  </si>
  <si>
    <t>H2O : ≥ 320 mg/mL (633.71 mM)</t>
  </si>
  <si>
    <t>39730</t>
  </si>
  <si>
    <t>https://www.medchemexpress.com/Clindamycin-phosphate.html</t>
  </si>
  <si>
    <t>HY-B0689A</t>
  </si>
  <si>
    <t>Indinavir (sulfate)</t>
  </si>
  <si>
    <t>MK-639 sulfate; L735524 sulfate</t>
  </si>
  <si>
    <t>157810-81-6</t>
  </si>
  <si>
    <t>711.87</t>
  </si>
  <si>
    <t>Indinavir sulfate(MK-639 sulfate; L735524 sulfate ) is a potent and specific HIV protease inhibitor that appears to have good oral bioavailability.
Target: HIV Protease
Indinavir(MK-639) is a protease inhibitor used as a component of highly active antiretroviral therapy (HAART) to treat HIV infection and AIDS.MK-639 appears to have significant dose-related antiviral activity and is well tolerated [1]. Inhibition constants (K(i)) of the antiviral drug indinavir for the reaction catalyzed by the mutant enzymes were about threefold and 50-fold higher for PR(L24I) and PR(I50V), respectively, relative to PR and PR(G73S). The dimer dissociation constant (K(d)) was estimated to be approximately 20 nM for both PR(L24I) and PR(I50V), and below 5 nM for PR(G73S) and PR. Crystal structures of the mutants PR(L24I), PR(I50V) and PR(G73S) were determined in complexes with indinavir, or the p2/NC substrate analog at resolutions of 1.10-1.50 Angstrom [2].</t>
  </si>
  <si>
    <t>C36H49N5O8S</t>
  </si>
  <si>
    <t>O=C([C@@H](C[C@H](O)CN(CCN(CC1=CN=CC=C1)C2)[C@@H]2C(NC(C)(C)C)=O)CC3=CC=CC=C3)N[C@H]4C(C=CC=C5)=C5C[C@H]4O.O=S(O)(O)=O</t>
  </si>
  <si>
    <t>H2O : 50 mg/mL (70.24 mM; Need ultrasonic); DMSO : ≥ 100 mg/mL (140.48 mM)</t>
  </si>
  <si>
    <t>21869</t>
  </si>
  <si>
    <t>https://www.medchemexpress.com/indinavir-sulfate.html</t>
  </si>
  <si>
    <t>HY-B0424</t>
  </si>
  <si>
    <t>Nitrendipine</t>
  </si>
  <si>
    <t>BAY-E-5009</t>
  </si>
  <si>
    <t>39562-70-4</t>
  </si>
  <si>
    <t>360.36</t>
  </si>
  <si>
    <t>Nitrendipine (BAY-E-5009), an analogue of Nifedipine (HY-B0284), is a calcium channel blocker with vasodilator action. Nitrendipine has antihypertensive effect[1][2][3][4].</t>
  </si>
  <si>
    <t>C18H20N2O6</t>
  </si>
  <si>
    <t>O=C(C1=C(C)NC(C)=C(C(OC)=O)C1C2=CC=CC([N+]([O-])=O)=C2)OCC</t>
  </si>
  <si>
    <t>DMSO : 50 mg/mL (138.75 mM; Need ultrasonic); H2O : &lt; 0.1 mg/mL (insoluble)</t>
  </si>
  <si>
    <t>16660</t>
  </si>
  <si>
    <t>https://www.medchemexpress.com/Nitrendipine.html</t>
  </si>
  <si>
    <t>HY-B1016</t>
  </si>
  <si>
    <t>Trapidil</t>
  </si>
  <si>
    <t>AR-12008</t>
  </si>
  <si>
    <t>15421-84-8</t>
  </si>
  <si>
    <t>205.26</t>
  </si>
  <si>
    <t>Trapidil is a vasodilator, is an antiplatelet drug with specific platelet-derived growth factor.</t>
  </si>
  <si>
    <t>C10H15N5</t>
  </si>
  <si>
    <t>CC1=NC2=NC=NN2C(N(CC)CC)=C1</t>
  </si>
  <si>
    <t>H2O : ≥ 105 mg/mL (511.55 mM)</t>
  </si>
  <si>
    <t>22656</t>
  </si>
  <si>
    <t>https://www.medchemexpress.com/Trapidil.html</t>
  </si>
  <si>
    <t>HY-30151</t>
  </si>
  <si>
    <t>Methoxsalen</t>
  </si>
  <si>
    <t>8-Methoxypsoralen; Xanthotoxin; 8-MOP</t>
  </si>
  <si>
    <t>298-81-7</t>
  </si>
  <si>
    <t>216.19</t>
  </si>
  <si>
    <t xml:space="preserve">Methoxsalen (8-Methoxypsoralen) is a potent tricyclic furocoumarin suicide inhibitor of CYP (cytochrome P-450), is an agent used to treat psoriasis, eczema, vitiligo and some cutaneous Lymphomas in conjunction with exposing the skin to sunlight.
Target: CYP (cytochrome P-450)
Methoxsalen is a drug used to treat psoriasis, eczema, vitiligo, and some cutaneous lymphomas in conjunction with exposing the skin to UVA light from lamps or sunlight. Methoxsalen modifies the way skin cells receive the UVA radiation, allegedly clearing up the disease. The dosage comes in 10 mg tablets, which are taken in the amount of 30 mg 75 minutes before a PUVA (psoralen + UVA) light treatment. Chemically, methoxsalen belongs to a class of organic natural molecules known asfuranocoumarins. They consist of coumarin annulated with furan.
Administration of intra peritoneal (ip) methoxsalen significantly increased nicotine's Cmax, prolonged the plasma half-life (fourfold decrease) of nicotine, and increased its area under the curve (AUC) compared with ip vehicle treatment. Methoxsalen pretreatment prolonged the duration of nicotine-induced antinociception and hypothermia (15mg/kg, po) for periods up to 6- and 24-hr postnicotine administration, respectively.
</t>
  </si>
  <si>
    <t>C12H8O4</t>
  </si>
  <si>
    <t>O=C1OC(C(C=C1)=C2)=C(OC)C3=C2C=CO3</t>
  </si>
  <si>
    <t>H2O : &lt; 0.1 mg/mL (insoluble); DMSO : 50 mg/mL (231.28 mM; Need ultrasonic)</t>
  </si>
  <si>
    <t>64680</t>
  </si>
  <si>
    <t>https://www.medchemexpress.com/Methoxsalen.html</t>
  </si>
  <si>
    <t>HY-B0558</t>
  </si>
  <si>
    <t>Carbimazole</t>
  </si>
  <si>
    <t>22232-54-8</t>
  </si>
  <si>
    <t>186.23</t>
  </si>
  <si>
    <t xml:space="preserve">Carbimazole is an imidazole antithyroid agent. 
Target: Others
Carbimazole is an effective thyroid hormone inhibitor under a class of drugs known as pro-drugs. It is considered a pro-drug because it converts to methimazole after being absorbed by the body, generating an antithyroid action that works against hyperthyroidism (excessive production of thyroid hormones) and thyrotoxicosis (inflammation of the thyroid gland) [1]. Methimazole prevents the thyroid peroxidase enzyme from coupling and iodinating the tyrosine residues on thyroglobulin, hence reducing the production of the thyroid hormones T3 and T4 (thyroxine) [2].
Carbimazole (CBZ) is one of the major drugs currently used for the treatment of Graves' disease. Experiments with [35S] CBZ in rats showed that the drug is so rapidly transformed to MMI after i.v. injection (within 3 min) that very little of the unchanged drug would be expected to reach the thyroid gland. The antithyroid action of CBZ in rats, therefore, can be ascribed entirely to the MMI to which it is rapidly converted [3].
</t>
  </si>
  <si>
    <t>C7H10N2O2S</t>
  </si>
  <si>
    <t>O=C(N1C=CN(C)C1=S)OCC</t>
  </si>
  <si>
    <t>DMSO : 100 mg/mL (536.97 mM; Need ultrasonic)</t>
  </si>
  <si>
    <t>16837</t>
  </si>
  <si>
    <t>https://www.medchemexpress.com/carbimazole.html</t>
  </si>
  <si>
    <t>HY-B2078A</t>
  </si>
  <si>
    <t>Eprazinone (dihydrochloride)</t>
  </si>
  <si>
    <t>10402-53-6</t>
  </si>
  <si>
    <t>453.44</t>
  </si>
  <si>
    <t>Neurokinin Receptor</t>
  </si>
  <si>
    <t>Eprazinone dihydrochloride is a gent with mucolytic, secretolytic, antitussive, and bronchial antispasmodic properties. Eprazinone dihydrochloride is a neurokinin 1 receptor (NK1R) ligand. Eprazinone dihydrochloride has the potential for chronic bronchitis treatment that improved pulmonary function and arterial partial pressure of oxygen[1][2].</t>
  </si>
  <si>
    <t>C24H34Cl2N2O2</t>
  </si>
  <si>
    <t>O=C(C1=CC=CC=C1)C(C)CN2CCN(CC(OCC)C3=CC=CC=C3)CC2.Cl[H].Cl[H]</t>
  </si>
  <si>
    <t>64004</t>
  </si>
  <si>
    <t>https://www.medchemexpress.com/eprazinone-dihydrochloride.html</t>
  </si>
  <si>
    <t>HY-B0494</t>
  </si>
  <si>
    <t>Bufexamac</t>
  </si>
  <si>
    <t>Bufexamic acid</t>
  </si>
  <si>
    <t>2438-72-4</t>
  </si>
  <si>
    <t>HDAC</t>
  </si>
  <si>
    <t>Bufexamac is a class IIB histone deacetylases (HDAC6 and HDAC10) inhibitor used as an anti-inflammatory agent.</t>
  </si>
  <si>
    <t>C12H17NO3</t>
  </si>
  <si>
    <t>O=C(NO)CC1=CC=C(OCCCC)C=C1</t>
  </si>
  <si>
    <t>H2O : &lt; 0.1 mg/mL (insoluble); DMSO : ≥ 100 mg/mL (447.89 mM)</t>
  </si>
  <si>
    <t>18041</t>
  </si>
  <si>
    <t>https://www.medchemexpress.com/bufexamac.html</t>
  </si>
  <si>
    <t>HY-B2116</t>
  </si>
  <si>
    <t>Osalmid</t>
  </si>
  <si>
    <t>Oxaphenamide; 4'-Hydroxysalicylanilide</t>
  </si>
  <si>
    <t>526-18-1</t>
  </si>
  <si>
    <t>229.23</t>
  </si>
  <si>
    <t xml:space="preserve">Osalmid is a ribonucleotide reductase small subunit M2 (RRM2) targeting compound; suppresses ribonucleotide reductase activity with an IC50 of 8.23 μM.
</t>
  </si>
  <si>
    <t>C13H11NO3</t>
  </si>
  <si>
    <t>O=C(NC1=CC=C(O)C=C1)C2=CC=CC=C2O</t>
  </si>
  <si>
    <t>DMSO : ≥ 100 mg/mL (436.24 mM)</t>
  </si>
  <si>
    <t>23624</t>
  </si>
  <si>
    <t>https://www.medchemexpress.com/Osalmid.html</t>
  </si>
  <si>
    <t>HY-B1851</t>
  </si>
  <si>
    <t>Hexythiazox</t>
  </si>
  <si>
    <t>78587-05-0</t>
  </si>
  <si>
    <t>352.88</t>
  </si>
  <si>
    <t>Hexythiazox is a selective acaricide with ovicidal, larvicidal and nymphicidal activities. Hexythiazox is widely used for chemical control of mites on cotton, fruits and vegetables. Hexythiazox is harmless to mammals and has no effect on beneficial insects and predators of mites[1][2].</t>
  </si>
  <si>
    <t>C17H21ClN2O2S</t>
  </si>
  <si>
    <t>O=C(N1C(S[C@H](C2=CC=C(Cl)C=C2)[C@H]1C)=O)NC3CCCCC3</t>
  </si>
  <si>
    <t>64416</t>
  </si>
  <si>
    <t>https://www.medchemexpress.com/hexythiazox.html</t>
  </si>
  <si>
    <t>HY-N0379</t>
  </si>
  <si>
    <t>D-Mannose</t>
  </si>
  <si>
    <t>3458-28-4</t>
  </si>
  <si>
    <t>D-Mannose is a carbohydrate, which plays an important role in human metabolism, especially in the glycosylation
of specific proteins.</t>
  </si>
  <si>
    <t>OC[C@@H](O)[C@@H](O)[C@H](O)[C@H](O)C=O</t>
  </si>
  <si>
    <t>H2O : ≥ 50 mg/mL (277.53 mM); DMSO : 50 mg/mL (277.53 mM; Need ultrasonic)</t>
  </si>
  <si>
    <t>34579</t>
  </si>
  <si>
    <t>https://www.medchemexpress.com/D-Mannose.html</t>
  </si>
  <si>
    <t>HY-N0711</t>
  </si>
  <si>
    <t>Carvacrol</t>
  </si>
  <si>
    <t>499-75-2</t>
  </si>
  <si>
    <t>150.22</t>
  </si>
  <si>
    <t>Apoptosis; Endogenous Metabolite; Fungal; Notch</t>
  </si>
  <si>
    <t>Carvacrol is a monoterpenoid phenol isolated from Lamiaceae family plants, with antioxidant, anti-inflammatory and anticancer properties. Carvacrol causes cell cycle arrest in G0/G1, downregulates Notch-1, and Jagged-1, and induces apoptosis[1].</t>
  </si>
  <si>
    <t>C10H14O</t>
  </si>
  <si>
    <t>OC1=CC(C(C)C)=CC=C1C</t>
  </si>
  <si>
    <t>DMSO : 100 mg/mL (665.69 mM; Need ultrasonic)</t>
  </si>
  <si>
    <t>45957</t>
  </si>
  <si>
    <t>https://www.medchemexpress.com/carvacrol.html</t>
  </si>
  <si>
    <t>Anti-infection; Apoptosis; Metabolic Enzyme/Protease; Neuronal Signaling; Stem Cell/Wnt</t>
  </si>
  <si>
    <t>HY-B1493</t>
  </si>
  <si>
    <t>Bentiromide</t>
  </si>
  <si>
    <t>37106-97-1</t>
  </si>
  <si>
    <t>404.42</t>
  </si>
  <si>
    <t>Bentiromide is a peptide that is broken down in the pancreas by chymotrypsin. The bentiromide test is an excellent means of confirming the diagnosis of pancreatic exocrine insufficiency by outpatient test of chymotrypsin function[1].</t>
  </si>
  <si>
    <t>C23H20N2O5</t>
  </si>
  <si>
    <t>O=C(O)C1=CC=C(NC([C@@H](NC(C2=CC=CC=C2)=O)CC3=CC=C(O)C=C3)=O)C=C1</t>
  </si>
  <si>
    <t>DMSO : ≥ 250 mg/mL (618.17 mM)</t>
  </si>
  <si>
    <t>64390</t>
  </si>
  <si>
    <t>https://www.medchemexpress.com/bentiromide.html</t>
  </si>
  <si>
    <t>HY-B1470</t>
  </si>
  <si>
    <t>Azaperone</t>
  </si>
  <si>
    <t>R-1929</t>
  </si>
  <si>
    <t>1649-18-9</t>
  </si>
  <si>
    <t>327.40</t>
  </si>
  <si>
    <t>Azaperone (R-1929) acts as a dopamine antagonist but also has some antihistaminic and anticholinergic properties. Azaperone is a pyridinylpiperazine and butyrophenone neuroleptic drug with sedative and antiemetic effects, which is used mainly as a tranquilizer in veterinary medicine.</t>
  </si>
  <si>
    <t>C19H22FN3O</t>
  </si>
  <si>
    <t>O=C(C1=CC=C(F)C=C1)CCCN2CCN(C3=NC=CC=C3)CC2</t>
  </si>
  <si>
    <t>H2O : &lt; 0.1 mg/mL (insoluble); DMSO : 50 mg/mL (152.72 mM; Need ultrasonic)</t>
  </si>
  <si>
    <t>18582</t>
  </si>
  <si>
    <t>https://www.medchemexpress.com/Azaperone.html</t>
  </si>
  <si>
    <t>HY-N2301</t>
  </si>
  <si>
    <t>Pleuromutilin</t>
  </si>
  <si>
    <t>Drosophilin B; Mutilin 14-glycolate</t>
  </si>
  <si>
    <t>125-65-5</t>
  </si>
  <si>
    <t>378.50</t>
  </si>
  <si>
    <t>Pleuromutilin (Drosophilin B) inhibits bacterial protein synthesis by binding to the 50S ribosomal subunit of bacteria.</t>
  </si>
  <si>
    <t>C22H34O5</t>
  </si>
  <si>
    <t>C[C@@H]([C@@H]([C@@](C)(C[C@H]1OC(CO)=O)C=C)O)C(CC[C@H]2C)(CCC3=O)[C@]3([H])C21C</t>
  </si>
  <si>
    <t>DMSO : ≥ 100 mg/mL (264.20 mM)</t>
  </si>
  <si>
    <t>21592</t>
  </si>
  <si>
    <t>https://www.medchemexpress.com/Pleuromutilin.html</t>
  </si>
  <si>
    <t>HY-B0351</t>
  </si>
  <si>
    <t>Taurine</t>
  </si>
  <si>
    <t>2-Aminoethanesulfonic acid</t>
  </si>
  <si>
    <t>107-35-7</t>
  </si>
  <si>
    <t>125.15</t>
  </si>
  <si>
    <t>Taurine, a sulphur-containing amino acid and an organic osmolyte involved in cell volume regulation, provides a substrate for the formation of bile salts, and plays a role in the modulation of intracellular free calcium concentration. Taurine has the ability to activate autophagy in adipocytes[1][2][3].</t>
  </si>
  <si>
    <t>C2H7NO3S</t>
  </si>
  <si>
    <t>NCCS(=O)(O)=O</t>
  </si>
  <si>
    <t>H2O : 25 mg/mL (199.76 mM; Need ultrasonic); DMSO : 1 mg/mL (7.99 mM; Need ultrasonic)</t>
  </si>
  <si>
    <t>16418</t>
  </si>
  <si>
    <t>https://www.medchemexpress.com/taurine.html</t>
  </si>
  <si>
    <t>HY-B1048</t>
  </si>
  <si>
    <t>Pasiniazid</t>
  </si>
  <si>
    <t>Paraniazide; Pasiniazide; Isonicotinic acid hydrazide p-aminosalicylate</t>
  </si>
  <si>
    <t>2066-89-9</t>
  </si>
  <si>
    <t>Pasiniazid is an anti-TB and anti-leprosy drug, used to treat various types of TB and leprosy.</t>
  </si>
  <si>
    <t>C13H14N4O4</t>
  </si>
  <si>
    <t>O=C(C1=CC=NC=C1)NN.O=C(O)C2=CC=C(N)C=C2O</t>
  </si>
  <si>
    <t>DMSO : ≥ 160 mg/mL (551.21 mM)</t>
  </si>
  <si>
    <t>27783</t>
  </si>
  <si>
    <t>https://www.medchemexpress.com/Pasiniazid.html</t>
  </si>
  <si>
    <t>HY-I0177</t>
  </si>
  <si>
    <t>Vilazodone carboxylic acid</t>
  </si>
  <si>
    <t>163521-19-5</t>
  </si>
  <si>
    <t>442.51</t>
  </si>
  <si>
    <t>Vilazodone carboxylic acid is a vilazodone metabolite observed in both urine (major) and plasma (minor)[1].</t>
  </si>
  <si>
    <t>C26H26N4O3</t>
  </si>
  <si>
    <t>O=C(C1=CC2=CC(N3CCN(CCCCC4=CNC5=C4C=C(C#N)C=C5)CC3)=CC=C2O1)O</t>
  </si>
  <si>
    <t>05893</t>
  </si>
  <si>
    <t>https://www.medchemexpress.com/vilazodone-carboxylic-acid.html</t>
  </si>
  <si>
    <t>HY-B0542</t>
  </si>
  <si>
    <t>Ouabain (Octahydrate)</t>
  </si>
  <si>
    <t>Acocantherine; G-Strophanthin</t>
  </si>
  <si>
    <t>11018-89-6</t>
  </si>
  <si>
    <t>728.77</t>
  </si>
  <si>
    <t>Autophagy; Na+/K+ ATPase</t>
  </si>
  <si>
    <t>Ouabain Octahydrate is an inhibitor of Na+/K+-ATPase, used for the treatment of congestive heart failure.</t>
  </si>
  <si>
    <t>C29H60O20</t>
  </si>
  <si>
    <t>OC[C@@]([C@](CC1)(C[C@@H](O[C@@](O[C@@H](C)[C@H](O)[C@H]2O)([H])[C@@H]2O)C3)O)([C@@H]3O)[C@]([C@@H](C[C@@]45C)O)([H])[C@]1([H])[C@]4(CC[C@@H]5C(CO6)=CC6=O)O.[8 H2O]</t>
  </si>
  <si>
    <t>DMSO : ≥ 35 mg/mL (48.03 mM)</t>
  </si>
  <si>
    <t>40946</t>
  </si>
  <si>
    <t>https://www.medchemexpress.com/Ouabain-Octahydrate.html</t>
  </si>
  <si>
    <t>HY-B2064</t>
  </si>
  <si>
    <t>Carboxin</t>
  </si>
  <si>
    <t>Carboxine; Fenoxan</t>
  </si>
  <si>
    <t>5234-68-4</t>
  </si>
  <si>
    <t>235.30</t>
  </si>
  <si>
    <t>Carboxin (Carboxine) is a systemic agricultural fungicide and seed protectant.</t>
  </si>
  <si>
    <t>C12H13NO2S</t>
  </si>
  <si>
    <t>O=C(C1=C(C)OCCS1)NC2=CC=CC=C2</t>
  </si>
  <si>
    <t>DMSO : ≥ 100 mg/mL (424.99 mM)</t>
  </si>
  <si>
    <t>49736</t>
  </si>
  <si>
    <t>https://www.medchemexpress.com/Carboxin.html</t>
  </si>
  <si>
    <t>HY-D0715</t>
  </si>
  <si>
    <t>Fluorescamine</t>
  </si>
  <si>
    <t>Ro 20-7234</t>
  </si>
  <si>
    <t>38183-12-9</t>
  </si>
  <si>
    <t>278.26</t>
  </si>
  <si>
    <t>Fluorescamine( Ro 20-7234) is a spiro compound that is not fluorescent itself, but reacts with primary amines to form highly fluorescent products. It hence has been used as a reagent for the detection of amines and peptides.</t>
  </si>
  <si>
    <t>C17H10O4</t>
  </si>
  <si>
    <t>O=C1C2(OC(C3=C2C=CC=C3)=O)OC=C1C4=CC=CC=C4</t>
  </si>
  <si>
    <t>H2O : &lt; 0.1 mg/mL (insoluble); DMSO : ≥ 33 mg/mL (118.59 mM)</t>
  </si>
  <si>
    <t>18438</t>
  </si>
  <si>
    <t>https://www.medchemexpress.com/Fluorescamine.html</t>
  </si>
  <si>
    <t>HY-B0531</t>
  </si>
  <si>
    <t>Triflusal</t>
  </si>
  <si>
    <t>322-79-2</t>
  </si>
  <si>
    <t>248.16</t>
  </si>
  <si>
    <t xml:space="preserve">Triflusal irreversibly inhibits the production of thromboxane-B2 in platelets by acetylating cycloxygenase-1.
Target: COX
Triflusal at 10 mM, 100 mM and 1 M decreases LDH efflux in rat brain slices after anoxia/reoxygenation by 24%, 35% and 49% respectively. Triflusal also reduces inducible NO synthase activity by 18%, 21% and 30% [1].
Triflusal (10 mg/kg i.v.) reduces platelet deposition on subendothelium-induced primary thrombus by about 68% in rabbits. Triflusal (10 mg/kg i.v.) reduces platelet deposition on a fresh thrombus formed over tunica media by about 48% in rabbits. Triflusal (40 mg/kg p.o.) reduces platelet deposition on a primary thrombus triggered by subendothelium and tunica media by 53% in rabbits. Triflusal (40 mg/kg p.o.) significantly reduces Cox-2 mRNA levels and protein levels without influence Cox-1 mRNA levels on the vascular wall in rabbits [2]. Triflusal (600 mg/day for 5 days) results in an increase in NO production by neutrophils and an increase in endothelial nitric oxide synthase (eNOS) protein expression in neutrophils in healthy volunteers [3].
</t>
  </si>
  <si>
    <t>C10H7F3O4</t>
  </si>
  <si>
    <t>O=C(O)C1=CC=C(C(F)(F)F)C=C1OC(C)=O</t>
  </si>
  <si>
    <t>DMSO : 100 mg/mL (402.97 mM; Need ultrasonic)</t>
  </si>
  <si>
    <t>16707</t>
  </si>
  <si>
    <t>https://www.medchemexpress.com/triflusal.html</t>
  </si>
  <si>
    <t>HY-B0425A</t>
  </si>
  <si>
    <t>Novobiocin (Sodium)</t>
  </si>
  <si>
    <t>Albamycin; Cathomycin</t>
  </si>
  <si>
    <t>1476-53-5</t>
  </si>
  <si>
    <t>634.61</t>
  </si>
  <si>
    <t>Novobiocin Sodium (Albamycin; Cathomycin) is an?orally active?antibiotic compound derived from Streptomyces niveus and a potent?DNA gyrase inhibitor by binding the ATP-binding site in the ATPase subunit[1].?Novobiocin Sodium manifests strong anti-bacterial activities effectively against gram-positive pathogens and shows limited activity against gram-negative organisms due to LPS-containing outer membrane.Novobiocin Sodium binds to the C-terminus of Hsp90 and slightly induces degradation of Hsp90-dependent client proteins (IC50=700 μM)[1][2].</t>
  </si>
  <si>
    <t>C31H35N2NaO11</t>
  </si>
  <si>
    <t>CC1=C(OC2=O)C(C(O)=C2NC(C3=CC(C/C=C(C)/C)=C(O[Na])C=C3)=O)=CC=C1O[C@H](OC(C)(C)[C@H](OC)[C@H]4OC(N)=O)[C@@H]4O</t>
  </si>
  <si>
    <t>DMSO : ≥ 30 mg/mL (47.27 mM); H2O : 83.33 mg/mL (131.31 mM; Need ultrasonic)</t>
  </si>
  <si>
    <t>46937</t>
  </si>
  <si>
    <t>https://www.medchemexpress.com/novobiocin-sodium.html</t>
  </si>
  <si>
    <t>HY-17497A</t>
  </si>
  <si>
    <t>Acebutolol (hydrochloride)</t>
  </si>
  <si>
    <t>34381-68-5</t>
  </si>
  <si>
    <t>372.89</t>
  </si>
  <si>
    <t>Acebutolol hydrochloride is a β1 adrenergic receptor (β1AR) antagonist. Acebutolol hydrochloride is used in the treatment of hypertension, angina pectoris and cardiac arrhythmias[1][2][3].</t>
  </si>
  <si>
    <t>C18H29ClN2O4</t>
  </si>
  <si>
    <t>CCCC(NC1=CC=C(OCC(O)CNC(C)C)C(C(C)=O)=C1)=O.Cl</t>
  </si>
  <si>
    <t>H2O : ≥ 50 mg/mL (134.09 mM); DMSO : 100 mg/mL (268.18 mM; Need ultrasonic)</t>
  </si>
  <si>
    <t>15372</t>
  </si>
  <si>
    <t>https://www.medchemexpress.com/Acebutolol-hydrochloride.html</t>
  </si>
  <si>
    <t>HY-32329A</t>
  </si>
  <si>
    <t>Setiptiline (maleate)</t>
  </si>
  <si>
    <t>MO-8282</t>
  </si>
  <si>
    <t>85650-57-3</t>
  </si>
  <si>
    <t>377.43</t>
  </si>
  <si>
    <t>Setiptiline is a serotonin receptor antagonist.
IC50 value:
Target: 5-HT receptor
Setiptiline is a tetracyclic antidepressant (TeCA) which acts as a noradrenergic and specific serotonergic antidepressant (NaSSA). Setiptiline acts as a norepinephrine reuptake inhibitor, α2-adrenergic receptor antagonist, and serotonin receptor antagonist, likely at the 5-HT2A, 5-HT2C, and/or 5-HT3 subtypes, as well as an H1 receptor inverse agonist/antihistamine. From Wikipedia.</t>
  </si>
  <si>
    <t>C23H23NO4</t>
  </si>
  <si>
    <t>CN1CC(C(C=CC=C2)=C2C3)=C(CC1)C4=C3C=CC=C4.O=C(O)/C=C\C(O)=O</t>
  </si>
  <si>
    <t>DMSO : 100 mg/mL (264.95 mM; Need ultrasonic)</t>
  </si>
  <si>
    <t>00574</t>
  </si>
  <si>
    <t>https://www.medchemexpress.com/setiptiline-maleate.html</t>
  </si>
  <si>
    <t>HY-B1157</t>
  </si>
  <si>
    <t>Trioxsalen</t>
  </si>
  <si>
    <t>Trisoralen; Trioxysalen; TMP</t>
  </si>
  <si>
    <t>3902-71-4</t>
  </si>
  <si>
    <t>Trioxsalen (Trisoralen), a furanocoumarin and a psoralen derivative, is a photosensitizer can be used for the research of vitiligo and hand eczema[1][2].</t>
  </si>
  <si>
    <t>O=C1C=C(C)C2=CC3=C(OC(C)=C3)C(C)=C2O1</t>
  </si>
  <si>
    <t>DMSO : 6.6 mg/mL (28.92 mM; Need ultrasonic and warming); H2O : &lt; 0.1 mg/mL (insoluble)</t>
  </si>
  <si>
    <t>21696</t>
  </si>
  <si>
    <t>https://www.medchemexpress.com/Trioxsalen.html</t>
  </si>
  <si>
    <t>HY-B1288</t>
  </si>
  <si>
    <t>Oxybuprocaine hydrochloride</t>
  </si>
  <si>
    <t>Benoxinate hydrochloride</t>
  </si>
  <si>
    <t>5987-82-6</t>
  </si>
  <si>
    <t>344.88</t>
  </si>
  <si>
    <t>Oxybuprocaine hydrochloride (Benoxinate hydrochloride) reversibly blocks sodium channels and prevents propagation of painful nerve impulses in the cornea, conjunctiva, and sclera. Oxybuprocaine hydrochloride is used especially in ophthalmology and otolaryngology[1][2][3].</t>
  </si>
  <si>
    <t>C17H29ClN2O3</t>
  </si>
  <si>
    <t>O=C(OCCN(CC)CC)C1=CC=C(N)C(OCCCC)=C1.[H]Cl</t>
  </si>
  <si>
    <t>63898</t>
  </si>
  <si>
    <t>https://www.medchemexpress.com/oxybuprocaine-hydrochloride.html</t>
  </si>
  <si>
    <t>HY-N1132</t>
  </si>
  <si>
    <t>D-(+)-Trehalose</t>
  </si>
  <si>
    <t>D-Trehalose; α,α-Trehalose</t>
  </si>
  <si>
    <t>99-20-7</t>
  </si>
  <si>
    <t>D-(+)-Trehalose, isolated from Saccharomyces cerevisiae, can be used as a food ingredient and pharmaceutical excipient.</t>
  </si>
  <si>
    <t>O[C@H]([C@H]([C@@H]([C@@H](CO)O1)O)O)[C@H]1O[C@@H]2[C@@H]([C@H]([C@@H]([C@@H](CO)O2)O)O)O</t>
  </si>
  <si>
    <t>H2O : 125 mg/mL (365.18 mM; Need ultrasonic)</t>
  </si>
  <si>
    <t>42957</t>
  </si>
  <si>
    <t>https://www.medchemexpress.com/d-trehalose.html</t>
  </si>
  <si>
    <t>HY-N2027</t>
  </si>
  <si>
    <t>Taurochenodeoxycholic acid</t>
  </si>
  <si>
    <t>12-Deoxycholyltaurine</t>
  </si>
  <si>
    <t>516-35-8</t>
  </si>
  <si>
    <t>499.70</t>
  </si>
  <si>
    <t>Taurochenodeoxycholic acid (12-Deoxycholyltaurine) is one of the main bioactive substances of animals' bile acid. Taurochenodeoxycholic acid induces apoptosis and shows obvious anti-inflammatory and immune regulation properties[1][2].</t>
  </si>
  <si>
    <t>C26H45NO6S</t>
  </si>
  <si>
    <t>C[C@@]1([C@@]2([H])[C@H](C)CCC(NCCS(=O)(O)=O)=O)[C@](CC2)([H])[C@@]([C@@H](C[C@]3([H])C[C@H](O)CC4)O)([H])[C@]([C@]34C)([H])CC1</t>
  </si>
  <si>
    <t>DMSO : ≥ 25 mg/mL (50.03 mM); H2O : 100 mg/mL (200.12 mM; Need ultrasonic)</t>
  </si>
  <si>
    <t>41332</t>
  </si>
  <si>
    <t>https://www.medchemexpress.com/Taurochenodeoxycholic_acid.html</t>
  </si>
  <si>
    <t>HY-N0634</t>
  </si>
  <si>
    <t>Cimifugin</t>
  </si>
  <si>
    <t>Cimitin</t>
  </si>
  <si>
    <t>37921-38-3</t>
  </si>
  <si>
    <t>306.31</t>
  </si>
  <si>
    <t>Cimifugin (Cimitin) is a bioactive component of Saposhnikovia divaricata, a Chinese herb. Cimifugin suppresses allergic inflammation by reducing epithelial derived initiative key factors via regulating tight junctions[1].</t>
  </si>
  <si>
    <t>C16H18O6</t>
  </si>
  <si>
    <t>O=C1C=C(CO)OC2=CC(O[C@H](C(C)(O)C)C3)=C3C(OC)=C12</t>
  </si>
  <si>
    <t>DMSO : ≥ 100 mg/mL (326.47 mM); H2O : 33.33 mg/mL (108.81 mM; Need ultrasonic)</t>
  </si>
  <si>
    <t>17058</t>
  </si>
  <si>
    <t>https://www.medchemexpress.com/Cimifugin.html</t>
  </si>
  <si>
    <t>HY-B2111</t>
  </si>
  <si>
    <t>(R)-(+)-Atenolol</t>
  </si>
  <si>
    <t>56715-13-0</t>
  </si>
  <si>
    <t>266.34</t>
  </si>
  <si>
    <t>(R)-(+)-Atenolol is the less active enantiomer of the (R,S)-atenolol. (R,S)-atenolol is a β-adrenergic receptor antagonist[1][2].</t>
  </si>
  <si>
    <t>C14H22N2O3</t>
  </si>
  <si>
    <t>O=C(N)CC1=CC=C(OC[C@H](O)CNC(C)C)C=C1</t>
  </si>
  <si>
    <t>DMSO : ≥ 100 mg/mL (375.46 mM)</t>
  </si>
  <si>
    <t>55612</t>
  </si>
  <si>
    <t>https://www.medchemexpress.com/r-atenolol.html</t>
  </si>
  <si>
    <t>HY-I0230</t>
  </si>
  <si>
    <t>Solifenacin (hydrochloride)</t>
  </si>
  <si>
    <t>YM905 hydrochloride</t>
  </si>
  <si>
    <t>180468-39-7</t>
  </si>
  <si>
    <t>398.93</t>
  </si>
  <si>
    <t>Solifenacin hydrochloride (YM905 hydrochloride) is a muscarinic receptor antagonist, with pKis of 7.6, 6.9 and 8.0 for M1, M2 and M3 receptors, respectively.</t>
  </si>
  <si>
    <t>C23H27ClN2O2</t>
  </si>
  <si>
    <t>O=C(O[C@H]1CN2CCC1CC2)N3[C@H](C4=C(CC3)C=CC=C4)C5=CC=CC=C5.Cl</t>
  </si>
  <si>
    <t>DMSO : 50 mg/mL (125.34 mM; Need ultrasonic)</t>
  </si>
  <si>
    <t>02050</t>
  </si>
  <si>
    <t>https://www.medchemexpress.com/Solifenacin-hydrochloride.html</t>
  </si>
  <si>
    <t>HY-15463</t>
  </si>
  <si>
    <t>Imatinib</t>
  </si>
  <si>
    <t>STI571; CGP-57148B</t>
  </si>
  <si>
    <t>152459-95-5</t>
  </si>
  <si>
    <t>493.60</t>
  </si>
  <si>
    <t>Autophagy; Bcr-Abl; c-Kit; PDGFR; SARS-CoV</t>
  </si>
  <si>
    <t>Imatinib (STI571) is an orally bioavailable tyrosine kinases inhibitor that selectively inhibits BCR/ABL, v-Abl, PDGFR and c-kit kinase activity. Imatinib (STI571) works by binding close to the ATP binding site, locking it in a closed or self-inhibited conformation, therefore inhibiting the enzyme activity of the protein semicompetitively[1][2][3][4]. Imatinib also is an inhibitor of SARS-CoV and MERS-CoV[5].</t>
  </si>
  <si>
    <t>C29H31N7O</t>
  </si>
  <si>
    <t>CN(CC1)CCN1CC2=CC=C(C(NC3=CC=C(C)C(NC4=NC(C5=CC=CN=C5)=CC=N4)=C3)=O)C=C2</t>
  </si>
  <si>
    <t>DMSO : 12.5 mg/mL (25.32 mM; Need ultrasonic)</t>
  </si>
  <si>
    <t>58028</t>
  </si>
  <si>
    <t>https://www.medchemexpress.com/Imatinib.html</t>
  </si>
  <si>
    <t>Anti-infection; Autophagy; Protein Tyrosine Kinase/RTK</t>
  </si>
  <si>
    <t>HY-13569A</t>
  </si>
  <si>
    <t>Beraprost (sodium)</t>
  </si>
  <si>
    <t>496807-11-5</t>
  </si>
  <si>
    <t>420.47</t>
  </si>
  <si>
    <t>Beraprost sodium, a prostacyclin analog, is a stable and orally active prodrug of PGI2. Beraprost sodium is a potent vasodilator, has the potential for pulmonary arterial hypertension treatment through expanding renal vessels, improving microcirculation[1].</t>
  </si>
  <si>
    <t>C24H29NaO5</t>
  </si>
  <si>
    <t>CC#CCC(C)[C@H](O)/C=C/[C@@H]1[C@@]2([H])C3=CC=CC(CCCC(O[Na])=O)=C3O[C@@]2([H])C[C@H]1O.[Relative stereochemistry]</t>
  </si>
  <si>
    <t>DMSO : 250 mg/mL (594.57 mM; Need ultrasonic)</t>
  </si>
  <si>
    <t>58772</t>
  </si>
  <si>
    <t>https://www.medchemexpress.com/rac-beraprost-sodium.html</t>
  </si>
  <si>
    <t>HY-B0415</t>
  </si>
  <si>
    <t>Fluocinolone (Acetonide)</t>
  </si>
  <si>
    <t>67-73-2</t>
  </si>
  <si>
    <t>452.49</t>
  </si>
  <si>
    <t xml:space="preserve">Fluocinolone Acetonide is a glucocorticoid derivative used topically in the treatment of various skin disorders.
Target: Glucocorticoid Receptor
Fluocinolone acetonide is a corticosteroid primarily used in dermatology to reduce skin inflammation and relieve itching. It is a synthetic hydrocortisone derivative. The fluorine substitution at position 9 in the steroid nucleus greatly enhances its activity. A typical dosage strength used in dermatology is 0.01-0.025%. One such cream is sold under the brand name Flucort-N and includes the antibiotic neomycin. The Glucocorticoid Receptor(GR) binding affinity (IC50) for Fluocinolone Acetonide(FA) was 2.0 nM, respectively. The values is similar to the GR transactivation EC50 of 0.7 nM for FA, respectively [1, 2].
</t>
  </si>
  <si>
    <t>C24H30F2O6</t>
  </si>
  <si>
    <t>O=C([C@]([C@@]1([H])C[C@@]2([H])[C@@](C[C@H](F)C3=CC4=O)([H])[C@@](F)([C@]3(C=C4)C)[C@@H](O)C5)(OC(C)(C)O1)[C@]25C)CO</t>
  </si>
  <si>
    <t>DMSO : ≥ 31 mg/mL (68.51 mM)</t>
  </si>
  <si>
    <t>46442</t>
  </si>
  <si>
    <t>https://www.medchemexpress.com/Fluocinolone-Acetonide.html</t>
  </si>
  <si>
    <t>HY-B1059</t>
  </si>
  <si>
    <t>Levosulpiride</t>
  </si>
  <si>
    <t>RV-12309; S-(-)-Sulpiride</t>
  </si>
  <si>
    <t>23672-07-3</t>
  </si>
  <si>
    <t>Levosulpiride (RV-12309) is the (S)-enantiomer of sulpiride, which is a D2 receptor a antagonist, an atypical antipsychotic drug of the benzamide class.</t>
  </si>
  <si>
    <t>O=C(NC[C@H]1N(CC)CCC1)C2=CC(S(=O)(N)=O)=CC=C2OC</t>
  </si>
  <si>
    <t>DMSO : 50 mg/mL (146.44 mM; Need ultrasonic)</t>
  </si>
  <si>
    <t>17567</t>
  </si>
  <si>
    <t>https://www.medchemexpress.com/Levosulpiride.html</t>
  </si>
  <si>
    <t>HY-B1138</t>
  </si>
  <si>
    <t>Fenbufen</t>
  </si>
  <si>
    <t>CL-82204</t>
  </si>
  <si>
    <t>36330-85-5</t>
  </si>
  <si>
    <t>Fenbufen is an orally active nonsteroidal anti-inflammatory compound, with analgetic and antipyretic effects. Fenbufen has potent activity in a variety of animal model, including carageenin edema, UV erythema, adjuvant arthritis[1][2][3].</t>
  </si>
  <si>
    <t>O=C(O)CCC(C1=CC=C(C2=CC=CC=C2)C=C1)=O</t>
  </si>
  <si>
    <t>DMSO : 50 mg/mL (ultrasonic);H2O : 0.67 mg/mL (ultrasonic)</t>
  </si>
  <si>
    <t>17525</t>
  </si>
  <si>
    <t>https://www.medchemexpress.com/Fenbufen.html</t>
  </si>
  <si>
    <t>HY-N0115</t>
  </si>
  <si>
    <t>Gastrodin</t>
  </si>
  <si>
    <t>Gastrodine</t>
  </si>
  <si>
    <t>62499-27-8</t>
  </si>
  <si>
    <t>Gastrodin, a main constituent of a Chinese herbal medicine Tianma, has been known to display anti-inflammatory effects. Gastrodin, has long been used for treating dizziness, epilepsy, stroke and dementia.</t>
  </si>
  <si>
    <t>O[C@H]([C@H]([C@@H]([C@@H](CO)O1)O)O)[C@@H]1OC2=CC=C(CO)C=C2</t>
  </si>
  <si>
    <t>DMSO : ≥ 100 mg/mL (349.31 mM)</t>
  </si>
  <si>
    <t>26958</t>
  </si>
  <si>
    <t>https://www.medchemexpress.com/Gastrodin.html</t>
  </si>
  <si>
    <t>HY-B0502</t>
  </si>
  <si>
    <t>Enrofloxacin</t>
  </si>
  <si>
    <t>BAY Vp 2674; PD160788</t>
  </si>
  <si>
    <t>93106-60-6</t>
  </si>
  <si>
    <t>359.39</t>
  </si>
  <si>
    <t>Enrofloxacin (BAY Vp 2674) is an effective antibiotic with an MIC90 of 0.312 μg/mL for  Mycoplasma bovis.</t>
  </si>
  <si>
    <t>C19H22FN3O3</t>
  </si>
  <si>
    <t>O=C(C1=CN(C2CC2)C3=C(C=C(F)C(N4CCN(CC)CC4)=C3)C1=O)O</t>
  </si>
  <si>
    <t>DMSO : 10 mg/mL (27.82 mM; Need ultrasonic); H2O : 1 mg/mL (2.78 mM; ultrasonic and warming and heat to 80°C)</t>
  </si>
  <si>
    <t>16339</t>
  </si>
  <si>
    <t>https://www.medchemexpress.com/enrofloxacin.html</t>
  </si>
  <si>
    <t>HY-N0621</t>
  </si>
  <si>
    <t>Morin</t>
  </si>
  <si>
    <t>480-16-0</t>
  </si>
  <si>
    <t>302.24</t>
  </si>
  <si>
    <t>Morin, a plant-derived flavonoid, possesses low antioxidant activity. Morin is a fluorescing chelating agent used in aluminum speciation[1][2].</t>
  </si>
  <si>
    <t>C15H10O7</t>
  </si>
  <si>
    <t>O=C1C(O)=C(C2=CC=C(O)C=C2O)OC3=CC(O)=CC(O)=C13</t>
  </si>
  <si>
    <t>DMSO : 250 mg/mL (827.16 mM; Need ultrasonic)</t>
  </si>
  <si>
    <t>63702</t>
  </si>
  <si>
    <t>https://www.medchemexpress.com/morin.html</t>
  </si>
  <si>
    <t>HY-B0691A</t>
  </si>
  <si>
    <t>Ecabet (sodium)</t>
  </si>
  <si>
    <t>TA-2711</t>
  </si>
  <si>
    <t>86408-72-2</t>
  </si>
  <si>
    <t>Bacterial; Reactive Oxygen Species</t>
  </si>
  <si>
    <t>Ecabet sodium  (TA-2711) is currently applied to some gastrointestinal disease by inhibiting the ROS production and improving Helicobacter pylori eradication[1]. Ecabet sodium reduces apoptosis[2].</t>
  </si>
  <si>
    <t>C20H27NaO5S</t>
  </si>
  <si>
    <t>O=C([C@]1(C)CCC[C@]2(C)C3=C(CC[C@@]12[H])C=C(C(C)C)C(S(=O)(O)=O)=C3)O[Na]</t>
  </si>
  <si>
    <t>46048</t>
  </si>
  <si>
    <t>https://www.medchemexpress.com/ecabet-sodium.html</t>
  </si>
  <si>
    <t>HY-B1055</t>
  </si>
  <si>
    <t>Carbetapentane (citrate)</t>
  </si>
  <si>
    <t>Pentoxyverine citrate</t>
  </si>
  <si>
    <t>23142-01-0</t>
  </si>
  <si>
    <t>525.59</t>
  </si>
  <si>
    <t xml:space="preserve">Carbetapentane citrate is a selective inhibitor of the cough, with mild atropine-like effect and local anesthesia effect.
</t>
  </si>
  <si>
    <t>C26H39NO10</t>
  </si>
  <si>
    <t>O=C(C1(C2=CC=CC=C2)CCCC1)OCCOCCN(CC)CC.O=C(CC(C(O)=O)(O)CC(O)=O)O</t>
  </si>
  <si>
    <t>DMSO : ≥ 36 mg/mL (68.49 mM)</t>
  </si>
  <si>
    <t>42844</t>
  </si>
  <si>
    <t>https://www.medchemexpress.com/Carbetapentane-citrate.html</t>
  </si>
  <si>
    <t>HY-N2064</t>
  </si>
  <si>
    <t>Racanisodamine</t>
  </si>
  <si>
    <t>17659-49-3</t>
  </si>
  <si>
    <t>305.37</t>
  </si>
  <si>
    <t>Racanisodamine is one of the racemic isomers of anisodamine, resembles anisodamine in pharmacological effect. Racanisodamine is a non-selective muscarinic antagonist, used as a component of eye drops for myopic control[1].</t>
  </si>
  <si>
    <t>C17H23NO4</t>
  </si>
  <si>
    <t>O=C(OC1CC(N2C)CC(O)C2C1)C(CO)C3=CC=CC=C3</t>
  </si>
  <si>
    <t>DMSO : ≥ 125 mg/mL (409.34 mM)</t>
  </si>
  <si>
    <t>42381</t>
  </si>
  <si>
    <t>https://www.medchemexpress.com/racanisodamine.html</t>
  </si>
  <si>
    <t>HY-N0551</t>
  </si>
  <si>
    <t>Wedelolactone</t>
  </si>
  <si>
    <t>524-12-9</t>
  </si>
  <si>
    <t>314.25</t>
  </si>
  <si>
    <t>Apoptosis; Caspase; Lipoxygenase</t>
  </si>
  <si>
    <t>Wedelolactone, a natural product from Ecliptae herba, suppresses LPS-induced caspase-11 expression by directly inhibiting the IKK Complex[1]. Wedelolactone inhibits 5-lipoxygenase (5-Lox) (IC50~2.5 μM) activity by an oxygen radical scavenging mechanism. Wedelolactone induces caspase-dependent apoptosis in prostate cancer cells via downregulation of PKCε without inhibiting Akt[2]. Anti-cancer, anti-inflammatory, and antioxidant activities[3].</t>
  </si>
  <si>
    <t>C16H10O7</t>
  </si>
  <si>
    <t>O=C1C2=C(OC3=CC(O)=C(O)C=C32)C4=C(O)C=C(OC)C=C4O1</t>
  </si>
  <si>
    <t>DMSO : 125 mg/mL (397.77 mM; Need ultrasonic)</t>
  </si>
  <si>
    <t>62644</t>
  </si>
  <si>
    <t>https://www.medchemexpress.com/wedelolactone.html</t>
  </si>
  <si>
    <t>HY-B0998</t>
  </si>
  <si>
    <t>Dehydrocholate (sodium)</t>
  </si>
  <si>
    <t>Sodium dehydrocholate</t>
  </si>
  <si>
    <t>145-41-5</t>
  </si>
  <si>
    <t>424.51</t>
  </si>
  <si>
    <t>Dehydrocholic sodium is a hydrocholeretic, increasing bile output to clear increased bile acid load.</t>
  </si>
  <si>
    <t>C24H33NaO5</t>
  </si>
  <si>
    <t>C[C@H](CCC(O[Na])=O)[C@H]([C@]12C)CC[C@@]1([H])[C@]3([H])C(C[C@]4([H])CC(CC[C@]4(C)[C@@]3([H])CC2=O)=O)=O</t>
  </si>
  <si>
    <t>DMSO : 100 mg/mL (235.57 mM; Need ultrasonic); H2O : 50 mg/mL (117.78 mM; Need ultrasonic)</t>
  </si>
  <si>
    <t>22622</t>
  </si>
  <si>
    <t>https://www.medchemexpress.com/Dehydrocholate-sodium.html</t>
  </si>
  <si>
    <t>11986</t>
  </si>
  <si>
    <t>HY-123593</t>
  </si>
  <si>
    <t>Mozavaptan (hydrochloride)</t>
  </si>
  <si>
    <t>OPC-31260 (hydrochloride)</t>
  </si>
  <si>
    <t>138470-70-9</t>
  </si>
  <si>
    <t>464.00</t>
  </si>
  <si>
    <t>Mozavaptan hydrochloride (OPC-31260 hydrochloride) is a benzazepine derivative and a potent, selective, competitive and orally active vasopressin V2 receptor antagonist with an IC50 of 14 nM. Mozavaptan hydrochloride shows ~85-fold selectivity for V2 receptor over V1 receptor (IC50 of 1.2 μM), and can antagonize the antidiuretic action of arginine vasopressin (AVP) in vivo. Mozavaptan hydrochloride has the potential for hyponatremia, syndrome of inappropriate antidiuretic hormone (SIADH), and congestive heart failure treatment[1][2].</t>
  </si>
  <si>
    <t>C27H30ClN3O2</t>
  </si>
  <si>
    <t>CC1=CC=CC=C1C(NC2=CC=C(C(N3C(C=CC=C4)=C4C(N(C)C)CCC3)=O)C=C2)=O.Cl</t>
  </si>
  <si>
    <t>DMSO : 20.83 mg/mL (44.89 mM; Need ultrasonic)</t>
  </si>
  <si>
    <t>61997</t>
  </si>
  <si>
    <t>https://www.medchemexpress.com/mozavaptan-hydrochloride.html</t>
  </si>
  <si>
    <t>HY-100474</t>
  </si>
  <si>
    <t>Visomitin</t>
  </si>
  <si>
    <t>SKQ1</t>
  </si>
  <si>
    <t>934826-68-3</t>
  </si>
  <si>
    <t>617.60</t>
  </si>
  <si>
    <t>Visomitin (SKQ1) is a mitochondrial-targeted antioxidant with the high mitochondrion membrane penetrating ability and potent antioxidant capability[1].</t>
  </si>
  <si>
    <t>C36H42BrO2P</t>
  </si>
  <si>
    <t>O=C(C(CCCCCCCCCC[P+](C1=CC=CC=C1)(C2=CC=CC=C2)C3=CC=CC=C3)=C4)C(C)=C(C)C4=O.[Br-]</t>
  </si>
  <si>
    <t>DMSO : 100 mg/mL (161.92 mM; Need ultrasonic); Ethanol : 50 mg/mL (80.96 mM; Need ultrasonic); H2O : &lt; 0.1 mg/mL (insoluble)</t>
  </si>
  <si>
    <t>63866</t>
  </si>
  <si>
    <t>https://www.medchemexpress.com/Visomitin.html</t>
  </si>
  <si>
    <t>HY-16568</t>
  </si>
  <si>
    <t>Irinotecan (hydrochloride trihydrate)</t>
  </si>
  <si>
    <t>(+)-Irinotecan (hydrochloride trihydrate); CPT-11 (hydrochloride trihydrate)</t>
  </si>
  <si>
    <t>136572-09-3</t>
  </si>
  <si>
    <t>677.18</t>
  </si>
  <si>
    <t>Irinotecan hydrochloride trihydrate ((+)-Irinotecan hydrochloride trihydrate) is a topoisomerase I inhibitor with antitumor activity[1].</t>
  </si>
  <si>
    <t>C33H45ClN4O9</t>
  </si>
  <si>
    <t>[H]Cl.O=C(N1CCC(N2CCCCC2)CC1)OC3=CC=C4N=C5C(CN6C(C(COC([C@@]7(CC)O)=O)=C7C=C65)=O)=C(CC)C4=C3.O.O.O</t>
  </si>
  <si>
    <t>H2O : 1.52 mg/mL (2.24 mM; Need ultrasonic and warming); DMSO : 50 mg/mL (73.84 mM; Need ultrasonic)</t>
  </si>
  <si>
    <t>40482</t>
  </si>
  <si>
    <t>https://www.medchemexpress.com/irinotecan-hydrochloride-trihydrate.html</t>
  </si>
  <si>
    <t>HY-B0262</t>
  </si>
  <si>
    <t>Methocarbamol</t>
  </si>
  <si>
    <t>532-03-6</t>
  </si>
  <si>
    <t>241.24</t>
  </si>
  <si>
    <t>Methocarbamol is an orally active central muscle relaxant. Methocarbamol can be used for the research of musculoskeletal conditions associated with painful muscle spasm[1][2].</t>
  </si>
  <si>
    <t>C11H15NO5</t>
  </si>
  <si>
    <t>OC(COC1=CC=CC=C1OC)COC(N)=O</t>
  </si>
  <si>
    <t>DMSO : ≥ 100 mg/mL (414.52 mM); H2O : 4 mg/mL (16.58 mM; Need ultrasonic)</t>
  </si>
  <si>
    <t>16036</t>
  </si>
  <si>
    <t>https://www.medchemexpress.com/Methocarbamol.html</t>
  </si>
  <si>
    <t>HY-B0280</t>
  </si>
  <si>
    <t>Ranolazine</t>
  </si>
  <si>
    <t>CVT 303; RS 43285-003</t>
  </si>
  <si>
    <t>95635-55-5</t>
  </si>
  <si>
    <t>Calcium Channel; Sodium Channel</t>
  </si>
  <si>
    <t>Ranolazine (CVT 303) is an anti-angina drug that achieves its effects by inhibiting the late phase of inward sodium current (INa and IKr with IC50  values of 6 μM and 12 μM, respectively) without affecting heart rate or blood pressure (BP)[1][2]. Ranolazine is also a partial fatty acid oxidation (FAO) inhibitor[3].</t>
  </si>
  <si>
    <t>C24H33N3O4</t>
  </si>
  <si>
    <t>O=C(NC1=C(C)C=CC=C1C)CN2CCN(CC(O)COC3=CC=CC=C3OC)CC2</t>
  </si>
  <si>
    <t>DMSO : 125 mg/mL (292.37 mM; Need ultrasonic)</t>
  </si>
  <si>
    <t>37671</t>
  </si>
  <si>
    <t>https://www.medchemexpress.com/ranolazine.html</t>
  </si>
  <si>
    <t>HY-17459</t>
  </si>
  <si>
    <t>Clopidogrel (hydrogen sulfate)</t>
  </si>
  <si>
    <t>(S)-(+)-Clopidogrel bisulfate; (S)-(+)-Clopidogrel hydrogen sulfate</t>
  </si>
  <si>
    <t>120202-66-6</t>
  </si>
  <si>
    <t>419.90</t>
  </si>
  <si>
    <t>Clopidogrel hydrogen sulfate is an antiplatelet agent which works by blocking platelets from sticking together and prevents them from forming harmful clots.</t>
  </si>
  <si>
    <t>C16H18ClNO6S2</t>
  </si>
  <si>
    <t>ClC1=C([C@@H](C(OC)=O)N2CCC3=C(C=CS3)C2)C=CC=C1.O=S(O)(O)=O</t>
  </si>
  <si>
    <t>DMSO : ≥ 46.7 mg/mL (111.22 mM); H2O : 16.67 mg/mL (39.70 mM; Need ultrasonic)</t>
  </si>
  <si>
    <t>11948</t>
  </si>
  <si>
    <t>https://www.medchemexpress.com/Clopidogrel-hydrogen-sulfate.html</t>
  </si>
  <si>
    <t>HY-B1304</t>
  </si>
  <si>
    <t>(-)-Sparteine (sulfate pentahydrate)</t>
  </si>
  <si>
    <t>(-)-Lupinidine (sulfate pentahydrate)</t>
  </si>
  <si>
    <t>6160-12-9</t>
  </si>
  <si>
    <t>422.54</t>
  </si>
  <si>
    <t>(-)-Sparteine sulfate pentahydrate ((-)-Lupinidine sulfate pentahydrate) is a class 1a antiarrhythmic agent and a sodium channel blocker. It is an alkaloid, can chelate the bivalents calcium and magnesium.</t>
  </si>
  <si>
    <t>C15H26N2 . H2SO4 .5H2O</t>
  </si>
  <si>
    <t>O=S(O)(O)=O.[H][C@]12C[C@](CN3[C@]2([H])CCCC3)([H])[C@@](CCCC4)([H])N4C1.O.O.O.O.O</t>
  </si>
  <si>
    <t>DMSO : ≥ 100 mg/mL (236.66 mM)</t>
  </si>
  <si>
    <t>17592</t>
  </si>
  <si>
    <t>https://www.medchemexpress.com/_-_-Sparteine-sulfate-pentahydrate.html</t>
  </si>
  <si>
    <t>HY-10238</t>
  </si>
  <si>
    <t>Danoprevir</t>
  </si>
  <si>
    <t>ITMN-191; R7227; RO5190591; RG7227</t>
  </si>
  <si>
    <t>850876-88-9</t>
  </si>
  <si>
    <t>731.83</t>
  </si>
  <si>
    <t>Danoprevir (ITMN-191) is an orally active NS3/4A protease inhibitor for hepatitis C virus (HCV) with an IC50 of 0.29 nM and is selective for NS3/4A over a panel of 53 proteases (IC50 higher than 10 μM). Danoprevir (ITMN-191) inhibits HCV genotypes 1a, 1b, 4, 5, and 6 (IC50s=0.2-0.4 nM) as well as 2b and 3a (IC50s=1.6, 3.5 nM)[1][2].</t>
  </si>
  <si>
    <t>C35H46FN5O9S</t>
  </si>
  <si>
    <t>O=S(NC([C@@]1(NC([C@]2([H])C[C@@H](OC(N3CC4=C(C3)C=CC=C4F)=O)CN2C5=O)=O)C[C@]1(/C=C/CCCCC[C@@H]5NC(OC(C)(C)C)=O)[H])=O)(C6CC6)=O</t>
  </si>
  <si>
    <t>DMSO : ≥ 100 mg/mL (136.64 mM)</t>
  </si>
  <si>
    <t>61359</t>
  </si>
  <si>
    <t>https://www.medchemexpress.com/Danoprevir.html</t>
  </si>
  <si>
    <t>HY-13038B</t>
  </si>
  <si>
    <t>Fostamatinib (disodium hexahydrate)</t>
  </si>
  <si>
    <t>R788 (disodium hexahydrate)</t>
  </si>
  <si>
    <t>914295-16-2</t>
  </si>
  <si>
    <t>732.51</t>
  </si>
  <si>
    <t>Fostamatinib disodium hexahydrate (R788 disodium hexahydrate), a prodrug of the active metabolite R406, is a potent Syk inhibitor with IC50 of 41 nM.</t>
  </si>
  <si>
    <t>C23H36FN6Na2O15P</t>
  </si>
  <si>
    <t>COC1=CC(NC2=NC=C(C(NC3=NC(N4COP(O[Na])(O[Na])=O)=C(C=C3)OC(C)(C)C4=O)=N2)F)=CC(OC)=C1OC.O.O.O.O.O.O</t>
  </si>
  <si>
    <t>H2O : 2 mg/mL (2.73 mM; ultrasonic and warming and heat to 60°C); DMSO : 31.81 mg/mL (43.43 mM; Need ultrasonic)</t>
  </si>
  <si>
    <t>57596</t>
  </si>
  <si>
    <t>https://www.medchemexpress.com/R788-disodium-hexahydrate.html</t>
  </si>
  <si>
    <t>HY-15037</t>
  </si>
  <si>
    <t>Diclofenac (Sodium)</t>
  </si>
  <si>
    <t>GP 45840</t>
  </si>
  <si>
    <t>15307-79-6</t>
  </si>
  <si>
    <t>318.13</t>
  </si>
  <si>
    <t>Diclofenac Sodium (GP 45840) is a potent and nonselective anti-inflammatory agent, acts as a COX inhibitor, with IC50s of 4 and 1.3 nM for human COX-1 and COX-2 in CHO cells[1], and 5.1 and 0.84 μM for ovine COX-1 and COX-2, respectively[2]. Diclofenac Sodium induces apoptosis of neural stem cells (NSCs) via the activation of the caspase cascade[3].</t>
  </si>
  <si>
    <t>C14H10Cl2NNaO2</t>
  </si>
  <si>
    <t>O=C(O[Na])CC1=CC=CC=C1NC2=C(Cl)C=CC=C2Cl</t>
  </si>
  <si>
    <t>H2O : 10 mg/mL (31.43 mM; ultrasonic and warming and heat to 60°C)</t>
  </si>
  <si>
    <t>13286</t>
  </si>
  <si>
    <t>https://www.medchemexpress.com/Diclofenac-Sodium.html</t>
  </si>
  <si>
    <t>HY-10224</t>
  </si>
  <si>
    <t>Panobinostat</t>
  </si>
  <si>
    <t>LBH589; NVP-LBH589</t>
  </si>
  <si>
    <t>404950-80-7</t>
  </si>
  <si>
    <t>349.43</t>
  </si>
  <si>
    <t>Apoptosis; Autophagy; HDAC; HIV</t>
  </si>
  <si>
    <t>Panobinostat (LBH589; NVP-LBH589) is a potent and orally active non-selective HDAC inhibitor, and has antineoplastic activities[1][2]. Panobinostat induces HIV-1 virus production even at low concentration range 8-31 nM, stimulates HIV-1 expression in latently infected cells[4]. Panobinostat induces cell apoptosis and autophagy. Panobinostat can be used for the study of refractory or relapsed multiple myeloma[3].</t>
  </si>
  <si>
    <t>C21H23N3O2</t>
  </si>
  <si>
    <t>O=C(/C=C/C1=CC=C(CNCCC2=C(NC3=C2C=CC=C3)C)C=C1)NO</t>
  </si>
  <si>
    <t>DMSO : ≥ 57 mg/mL (163.12 mM)</t>
  </si>
  <si>
    <t>60494</t>
  </si>
  <si>
    <t>https://www.medchemexpress.com/Panobinostat.html</t>
  </si>
  <si>
    <t>Anti-infection; Apoptosis; Autophagy; Cell Cycle/DNA Damage; Epigenetics</t>
  </si>
  <si>
    <t>HY-15315</t>
  </si>
  <si>
    <t>Baricitinib</t>
  </si>
  <si>
    <t>LY3009104; INCB028050</t>
  </si>
  <si>
    <t>1187594-09-7</t>
  </si>
  <si>
    <t>371.42</t>
  </si>
  <si>
    <t>Baricitinib (LY3009104; INCB028050) is a selective and orally bioavailable JAK1 and JAK2 inhibitor with IC50s of 5.9 nM and 5.7 nM, respectively.</t>
  </si>
  <si>
    <t>C16H17N7O2S</t>
  </si>
  <si>
    <t>N#CCC1(N2N=CC(C3=C4C(NC=C4)=NC=N3)=C2)CN(S(=O)(CC)=O)C1</t>
  </si>
  <si>
    <t>DMSO : 25 mg/mL (67.31 mM; Need ultrasonic and warming)</t>
  </si>
  <si>
    <t>23191</t>
  </si>
  <si>
    <t>https://www.medchemexpress.com/Baricitinib.html</t>
  </si>
  <si>
    <t>HY-13585</t>
  </si>
  <si>
    <t>Carmustine</t>
  </si>
  <si>
    <t>154-93-8</t>
  </si>
  <si>
    <t>214.05</t>
  </si>
  <si>
    <t>Carmustine is an antitumor chemotherapeutic agent, which works by akylating DNA and RNA.</t>
  </si>
  <si>
    <t>C5H9Cl2N3O2</t>
  </si>
  <si>
    <t>O=C(NCCCl)N(CCCl)N=O</t>
  </si>
  <si>
    <t>DMSO : ≥ 35 mg/mL (163.51 mM)</t>
  </si>
  <si>
    <t>19433</t>
  </si>
  <si>
    <t>https://www.medchemexpress.com/Carmustine.html</t>
  </si>
  <si>
    <t>HY-B1278</t>
  </si>
  <si>
    <t>D-α-Tocopherol acetate</t>
  </si>
  <si>
    <t>D-Vitamin E acetate</t>
  </si>
  <si>
    <t>58-95-7</t>
  </si>
  <si>
    <t>472.74</t>
  </si>
  <si>
    <t>D-α-Tocopherol acetate (D-Vitamin E acetate) can be  hydrolyzed to d-alpha-tocopherol (VE) and absorbed in the small intestine[1].</t>
  </si>
  <si>
    <t>C31H52O3</t>
  </si>
  <si>
    <t>CC(C)CCC[C@@H](C)CCC[C@@H](C)CCC[C@]1(C)CCC2=C(C)C(OC(C)=O)=C(C)C(C)=C2O1</t>
  </si>
  <si>
    <t>Ethanol : 100 mg/mL (211.53 mM; Need ultrasonic)</t>
  </si>
  <si>
    <t>64194</t>
  </si>
  <si>
    <t>https://www.medchemexpress.com/alpha-tocopherol-acetate.html</t>
  </si>
  <si>
    <t>HY-10208</t>
  </si>
  <si>
    <t>Pazopanib</t>
  </si>
  <si>
    <t>GW786034</t>
  </si>
  <si>
    <t>444731-52-6</t>
  </si>
  <si>
    <t>437.52</t>
  </si>
  <si>
    <t>Autophagy; c-Kit; FGFR; PDGFR; VEGFR</t>
  </si>
  <si>
    <t xml:space="preserve">Pazopanib (GW786034) is a novel multi-target inhibitor of VEGFR1, VEGFR2, VEGFR3, PDGFRβ, c-Kit, FGFR1, and c-Fms with IC50s of 10, 30, 47, 84, 74, 140 and 146 nM, respectively.   </t>
  </si>
  <si>
    <t>C21H23N7O2S</t>
  </si>
  <si>
    <t>O=S(C1=CC(NC2=NC=CC(N(C3=CC4=NN(C(C)=C4C=C3)C)C)=N2)=CC=C1C)(N)=O</t>
  </si>
  <si>
    <t>DMSO : ≥ 43 mg/mL (98.28 mM)</t>
  </si>
  <si>
    <t>36522</t>
  </si>
  <si>
    <t>https://www.medchemexpress.com/Pazopanib.html</t>
  </si>
  <si>
    <t>HY-13662</t>
  </si>
  <si>
    <t>Lansoprazole</t>
  </si>
  <si>
    <t>AG-1749</t>
  </si>
  <si>
    <t>103577-45-3</t>
  </si>
  <si>
    <t>Bacterial; Phospholipase; Proton Pump</t>
  </si>
  <si>
    <t>Lansoprazole (AG 1749) is an orally active proton pump inhibitor which prevents the stomach from producing acid. Lansoprazole (AG 1749) is a potent brain penetrant neutral sphingomyelinase (N-SMase) inhibitor (exosome inhibitor)[1][2].</t>
  </si>
  <si>
    <t>O=S(C1=NC2=CC=CC=C2N1)CC3=NC=CC(OCC(F)(F)F)=C3C</t>
  </si>
  <si>
    <t>11850</t>
  </si>
  <si>
    <t>https://www.medchemexpress.com/lansoprazole.html</t>
  </si>
  <si>
    <t>HY-15306A</t>
  </si>
  <si>
    <t>Eltrombopag (Olamine)</t>
  </si>
  <si>
    <t>Eltrombopag diethanolamine salt; SB-497115GR</t>
  </si>
  <si>
    <t>496775-62-3</t>
  </si>
  <si>
    <t>564.63</t>
  </si>
  <si>
    <t>Eltrombopag Olamine (Eltrombopag diethanolamine salt) is a thrombopoietin-receptor agonist used to treat low blood platelet counts with chronic immune thrombocytopenia.</t>
  </si>
  <si>
    <t>C29H36N6O6</t>
  </si>
  <si>
    <t>O=C(C1=CC(C2=CC=CC(N/N=C3C(C)=NN(C4=CC=C(C)C(C)=C4)C/3=O)=C2O)=CC=C1)O.NCCO.NCCO</t>
  </si>
  <si>
    <t>DMSO : ≥ 50 mg/mL (88.55 mM)</t>
  </si>
  <si>
    <t>26013</t>
  </si>
  <si>
    <t>https://www.medchemexpress.com/Eltrombopag-Olamine.html</t>
  </si>
  <si>
    <t>HY-40354</t>
  </si>
  <si>
    <t>Tofacitinib</t>
  </si>
  <si>
    <t>Tasocitinib; CP-690550</t>
  </si>
  <si>
    <t>477600-75-2</t>
  </si>
  <si>
    <t>312.37</t>
  </si>
  <si>
    <t>Tofacitinib is an orally available JAK3/2/1 inhibitor with IC50s of 1, 20, and 112 nM, respectively.</t>
  </si>
  <si>
    <t>C16H20N6O</t>
  </si>
  <si>
    <t>O=C(CC#N)N1C[C@H](N(C2=C3C(NC=C3)=NC=N2)C)[C@H](C)CC1</t>
  </si>
  <si>
    <t>DMSO : 65 mg/mL (208.09 mM; Need ultrasonic); H2O : 0.15 mg/mL (0.48 mM; Need ultrasonic and warming)</t>
  </si>
  <si>
    <t>46173</t>
  </si>
  <si>
    <t>https://www.medchemexpress.com/Tofacitinib.html</t>
  </si>
  <si>
    <t>HY-17501A</t>
  </si>
  <si>
    <t>Bambuterol hydrochloride</t>
  </si>
  <si>
    <t>(±)-Bambuterol hydrochloride; KWD-2183 hydrochloride</t>
  </si>
  <si>
    <t>81732-46-9</t>
  </si>
  <si>
    <t>403.90</t>
  </si>
  <si>
    <t>Bambuterol hydrochloride ((±)-Bambuterol hydrochloride; KWD-2183 hydrochloride) is a long acting beta-adrenoceptor agonist (LABA) used in the treatment of asthma; it also is a prodrug of terbutaline.</t>
  </si>
  <si>
    <t>C18H30ClN3O5</t>
  </si>
  <si>
    <t>OC(C1=CC(OC(N(C)C)=O)=CC(OC(N(C)C)=O)=C1)CNC(C)(C)C.[H]Cl</t>
  </si>
  <si>
    <t>DMSO : 120 mg/mL (297.10 mM; Need ultrasonic); H2O : 2.4 mg/mL (5.94 mM; Need ultrasonic)</t>
  </si>
  <si>
    <t>16539</t>
  </si>
  <si>
    <t>https://www.medchemexpress.com/Bambuterol-hydrochloride.html</t>
  </si>
  <si>
    <t>HY-10209</t>
  </si>
  <si>
    <t>Masitinib</t>
  </si>
  <si>
    <t>AB1010</t>
  </si>
  <si>
    <t>790299-79-5</t>
  </si>
  <si>
    <t>498.64</t>
  </si>
  <si>
    <t>Apoptosis; c-Kit; FAK; FGFR; PDGFR; Src</t>
  </si>
  <si>
    <t>Masitinib (AB1010) is a potent, orally bioavailable, and selective inhibitor of c-Kit (IC50=200 nM for human recombinant c-Kit). It also inhibits PDGFRα/β (IC50s=540/800 nM), Lyn (IC50= 510 nM for LynB), Lck, and, to a lesser extent, FGFR3 and FAK. Masitinib (AB1010) has anti-proliferative, pro-apoptotic activity and low toxicity[1][2][4].</t>
  </si>
  <si>
    <t>C28H30N6OS</t>
  </si>
  <si>
    <t>O=C(NC1=CC=C(C(NC2=NC(C3=CC=CN=C3)=CS2)=C1)C)C4=CC=C(CN5CCN(CC5)C)C=C4</t>
  </si>
  <si>
    <t>DMSO : ≥ 100 mg/mL (200.55 mM); H2O : &lt; 0.1 mg/mL (insoluble)</t>
  </si>
  <si>
    <t>22374</t>
  </si>
  <si>
    <t>https://www.medchemexpress.com/Masitinib.html</t>
  </si>
  <si>
    <t>HY-17375</t>
  </si>
  <si>
    <t>Allylestrenol</t>
  </si>
  <si>
    <t>432-60-0</t>
  </si>
  <si>
    <t>300.48</t>
  </si>
  <si>
    <t>Allylestrenol, a synthetic sexualsteroid, is used worldwide in case of endangered pregnancies.</t>
  </si>
  <si>
    <t>C21H32O</t>
  </si>
  <si>
    <t>C[C@@]12[C@](O)(CC=C)CC[C@@]1([H])[C@]3([H])CCC4=CCCC[C@]4([H])[C@@]3([H])CC2</t>
  </si>
  <si>
    <t>DMSO : ≥ 50 mg/mL (166.40 mM)</t>
  </si>
  <si>
    <t>28486</t>
  </si>
  <si>
    <t>https://www.medchemexpress.com/Allylestrenol.html</t>
  </si>
  <si>
    <t>HY-B0283</t>
  </si>
  <si>
    <t>Acipimox</t>
  </si>
  <si>
    <t>K-9321</t>
  </si>
  <si>
    <t>51037-30-0</t>
  </si>
  <si>
    <t>154.12</t>
  </si>
  <si>
    <t>Acipimox is a niacin derivative used as a hypolipidemic agent.
Target: 
Acipimox is a niacin derivative used as a hypolipidemic agent. It is used in low doses and may have less marked adverse effects, although it is unclear whether the recommended dose is as effective as are standard doses of nicotinic acid. Acipimox inhibits the production of triglycerides by the liver and the secretion of VLDL, which leads indirectly to a modest reduction in LDL and increase in HDL. Long-term administration is associated with reduced mortality, but unwanted effects limit its clinical use. Adverse effects include flushing (associated with Prostaglandin D2), palpitations, and GI disturbances. Flushing can be reduced by taking aspirin 20-30 min before taking Acipimox. High doses can cause disorders of liver function, impair glucose tolerance and precipitate gout. From Wikipedia.</t>
  </si>
  <si>
    <t>C6H6N2O3</t>
  </si>
  <si>
    <t>O=C(C1=C[N+]([O-])=C(C)C=N1)O</t>
  </si>
  <si>
    <t>DMSO : ≥ 100 mg/mL (648.85 mM); H2O : 20 mg/mL (129.77 mM; Need ultrasonic)</t>
  </si>
  <si>
    <t>16039</t>
  </si>
  <si>
    <t>https://www.medchemexpress.com/Acipimox.html</t>
  </si>
  <si>
    <t>HY-W013807</t>
  </si>
  <si>
    <t>Dibutyl sebacate</t>
  </si>
  <si>
    <t>Dibutyl decanedioate</t>
  </si>
  <si>
    <t>109-43-3</t>
  </si>
  <si>
    <t>314.47</t>
  </si>
  <si>
    <t>Dibutyl sebacate (Dibutyl decanedioate) is a dibutyl ester of sebacic acid, mainly used as a plasticizer in production of plastics[1].</t>
  </si>
  <si>
    <t>C18H34O4</t>
  </si>
  <si>
    <t>O=C(OCCCC)CCCCCCCCC(OCCCC)=O</t>
  </si>
  <si>
    <t>78782</t>
  </si>
  <si>
    <t>https://www.medchemexpress.com/dibutyl-sebacate.html</t>
  </si>
  <si>
    <t>HY-13577A</t>
  </si>
  <si>
    <t>Oclacitinib (maleate)</t>
  </si>
  <si>
    <t>PF-03394197 maleate</t>
  </si>
  <si>
    <t>1640292-55-2</t>
  </si>
  <si>
    <t>453.51</t>
  </si>
  <si>
    <t>Oclacitinib maleate (PF-03394197 maleate) is a novel JAK inhibitor. Oclacitinib maleate (PF-03394197 maleate) is most potent at inhibiting JAK1 (IC50=10 nM).</t>
  </si>
  <si>
    <t>C19H27N5O6S</t>
  </si>
  <si>
    <t>O=S(C[C@H]1CC[C@H](N(C)C2=C3C(NC=C3)=NC=N2)CC1)(NC)=O.O=C(O)/C=C\C(O)=O</t>
  </si>
  <si>
    <t>DMSO : ≥ 100 mg/mL (220.50 mM); H2O : 5 mg/mL (11.03 mM; Need ultrasonic)</t>
  </si>
  <si>
    <t>58635</t>
  </si>
  <si>
    <t>https://www.medchemexpress.com/Oclacitinib_maleate.html</t>
  </si>
  <si>
    <t>HY-B1311</t>
  </si>
  <si>
    <t>Proadifen (hydrochloride)</t>
  </si>
  <si>
    <t>SKF-525A; U-5446; RP-5171</t>
  </si>
  <si>
    <t>62-68-0</t>
  </si>
  <si>
    <t>389.96</t>
  </si>
  <si>
    <t>Proadifen hydrochloride is a Cytochrome P450 inhibitor (IC50 = 19μM). 
IC50 value: 19μM
Target: P450
Proadifen HCl has many biochemical functions, some of which include: inhibitory effects on NOS1 (neuronal nitric oxide synthase; IC50 = 90 mM), adult mouse skeletal muscle AChR (acetyl choline receptor), hepatic drug metabolism via the CYP (cytochrome P450) system, CYP-dependent (cytochrome P450-dependent) arachidonate metabolism (90% at 50 μM), transmembrane calcium influx, and platelet thromboxane synthesis. This compound has also been shown to block KIR6.1 (ATP-sensitive inward rectifier potassium channel 8; IC50 = 4.4 mM) and stimulate endothelial cell prostacyclin production.</t>
  </si>
  <si>
    <t>C23H32ClNO2</t>
  </si>
  <si>
    <t>O=C(OCCN(CC)CC)C(CCC)(C1=CC=CC=C1)C2=CC=CC=C2.[H]Cl</t>
  </si>
  <si>
    <t>DMSO : 50 mg/mL (128.22 mM; Need ultrasonic)</t>
  </si>
  <si>
    <t>64101</t>
  </si>
  <si>
    <t>https://www.medchemexpress.com/Proadifen-hydrochloride.html</t>
  </si>
  <si>
    <t>HY-13551</t>
  </si>
  <si>
    <t>Amsacrine</t>
  </si>
  <si>
    <t>m-AMSA; acridinyl anisidide</t>
  </si>
  <si>
    <t>51264-14-3</t>
  </si>
  <si>
    <t>393.46</t>
  </si>
  <si>
    <t>Amsacrine (m-AMSA; acridinyl anisidide) is an inhibitor of topoisomerase II, and acts as an antineoplastic agent which can intercalates into the DNA of tumor cells.</t>
  </si>
  <si>
    <t>C21H19N3O3S</t>
  </si>
  <si>
    <t>CS(=O)(NC1=CC=C(NC2=C(C=CC=C3)C3=NC4=CC=CC=C42)C(OC)=C1)=O</t>
  </si>
  <si>
    <t>DMSO : 9.3 mg/mL (23.64 mM; Need ultrasonic and warming)</t>
  </si>
  <si>
    <t>21835</t>
  </si>
  <si>
    <t>https://www.medchemexpress.com/Amsacrine.html</t>
  </si>
  <si>
    <t>HY-B0143</t>
  </si>
  <si>
    <t>Niacin</t>
  </si>
  <si>
    <t>Nicotinic acid; Vitamin B3</t>
  </si>
  <si>
    <t>59-67-6</t>
  </si>
  <si>
    <t>123.11</t>
  </si>
  <si>
    <t>Niacin (Vitamin B3) is a water-soluble vitamin and is part of the vitamin B group.
Target: Others
Niacin (also known as vitamin B3 and nicotinic acid) is an organic compound with the formula C6H5NO2 and, depending on the definition used, one of the 20 to 80 essential human nutrients. Not enough niacin in the diet can cause nausea, skin and mouth lesions, anemia, headaches, and tiredness. Chronic Niacin deficiency leads to a disease called pellagra. The lack of niacin may also be observed in pandemic deficiency disease which is caused by a lack of five crucial vitamins: niacin,vitamin C, thiamin, vitamin D and vitamin A, and is usually found in areas of widespread poverty and malnutrition.
Niacin has been used for over 50 years to increase levels of HDL in the blood and has been found to decrease the risk of cardiovascular events modestly in a number of controlled human trials. Niacin cannot be directly converted to nicotinamide, but both compounds could be converted to and are precursors of NAD and NADP in vivo.Nicotinic acid, nicotinamide, and tryptophan (via quinoline acid) are co-factors for nicotinamide adenine dinucleotide (NAD) and nicotinamide adenine dinucleotide phosphate (NADP). NAD converts to NADP by phosphorylation in the presence of the enzyme NAD+ kinase. NADP and NAD are coenzyme for many dehydrogenases, participating in many hydrogen transfer processes. NAD is important in catabolism of fat, carbohydrate, protein, and alcohol, as well as cell signaling and DNA repair, and NADP mostly in anabolism reactions such as fatty acid and cholesterol synthesis.High energy requirements (brain) or high turnover rate (gut, skin) organs are usually the most susceptible to their deficiency.</t>
  </si>
  <si>
    <t>C6H5NO2</t>
  </si>
  <si>
    <t>O=C(C1=CC=CN=C1)O</t>
  </si>
  <si>
    <t>H2O : 10 mg/mL (81.23 mM; Need ultrasonic); DMSO : 50 mg/mL (406.14 mM; Need ultrasonic)</t>
  </si>
  <si>
    <t>17051</t>
  </si>
  <si>
    <t>https://www.medchemexpress.com/Niacin.html</t>
  </si>
  <si>
    <t>HY-18681</t>
  </si>
  <si>
    <t>Voxelotor</t>
  </si>
  <si>
    <t>GBT 440</t>
  </si>
  <si>
    <t>1446321-46-5</t>
  </si>
  <si>
    <t>Voxelotor (GBT 440) is a potent inhibitor of haemoglobin S (HbS) polymerization. Voxelotor has the potential for sickle cell disease (SCD) treatment[1].</t>
  </si>
  <si>
    <t>C19H19N3O3</t>
  </si>
  <si>
    <t>OC1=CC=CC(OCC2=C(C3=CC=NN3C(C)C)N=CC=C2)=C1C=O</t>
  </si>
  <si>
    <t>DMSO : ≥ 125 mg/mL (370.51 mM)</t>
  </si>
  <si>
    <t>45802</t>
  </si>
  <si>
    <t>https://www.medchemexpress.com/GBT-440.html</t>
  </si>
  <si>
    <t>HY-17380</t>
  </si>
  <si>
    <t>(S)-Timolol (Maleate)</t>
  </si>
  <si>
    <t>L-714,465 (Maleate); MK 950</t>
  </si>
  <si>
    <t>26921-17-5</t>
  </si>
  <si>
    <t>(S)-Timolol Maleate (L-714,465 Maleate) is a non-cardioselective hydrophilic β-adrenoceptor blocker. (S)-Timolol Maleate is widely used as standard medication for intraocular pressure (glaucoma) by preventing the production of aqueous humor. (S)-Timolol Maleate can be used for hypertension, angina pectoris and myocardial infarction[1][2][3].</t>
  </si>
  <si>
    <t>C17H28N4O7S</t>
  </si>
  <si>
    <t>O[C@H](COC1=NSN=C1N2CCOCC2)CNC(C)(C)C.O=C(O)/C=C\C(O)=O</t>
  </si>
  <si>
    <t>DMSO : 100 mg/mL (231.22 mM; Need ultrasonic)</t>
  </si>
  <si>
    <t>14559</t>
  </si>
  <si>
    <t>https://www.medchemexpress.com/_S_-Timolol-Maleate.html</t>
  </si>
  <si>
    <t>HY-15310</t>
  </si>
  <si>
    <t>Ivermectin</t>
  </si>
  <si>
    <t>MK-933</t>
  </si>
  <si>
    <t>70288-86-7</t>
  </si>
  <si>
    <t>875.09</t>
  </si>
  <si>
    <t>Antibiotic; Autophagy; HIV; HSV; Mitophagy; Parasite; SARS-CoV</t>
  </si>
  <si>
    <t>Ivermectin (MK-933) is a broad-spectrum anti-parasite agent. Ivermectin (MK-933) is a specific inhibitor of Impα/β1-mediated nuclear import and has potent antiviral activity towards both HIV-1 and dengue virus. It is a positive allosteric effector of P2X4 and the α7 neuronal nicotinic acetylcholine receptor (nAChRs). Ivermectin also inhibits bovine herpesvirus1 (BoHV-1) replication and inhibits BoHV-1 DNA polymerase nuclear import[1][2][3][4]. Ivermectin is a candidate therapeutic against SARS-CoV-2/COVID-19[5].</t>
  </si>
  <si>
    <t>C48H74O14</t>
  </si>
  <si>
    <t>CO[C@H]1C[C@H](O[C@H]2[C@H](C)O[C@@H](O[C@H](/C(C)=C/C[C@@H]3C[C@H]4C[C@@]5(O[C@]([H])(C(C)C)[C@@H](C)CC5)O3)[C@@H](C)/C=C/C=C6CO[C@@]7([H])[C@]\6(O)[C@H](C(O4)=O)C=C(C)[C@H]7O)C[C@@H]2OC)O[C@@H](C)[C@@H]1O.CO[C@H]8C[C@H](O[C@H]9[C@H](C)O[C@@H](O[C@H](/C(C)=C/C[C@@H]%10C[C@H]%11C[C@@]%12(O[C@]([H])([C@@H](C)CC)[C@@H](C)CC%12)O%10)[C@@H](C)/C=C/C=C%13CO[C@@]%14([H])[C@]\%13(O)[C@H](C(O%11)=O)C=C(C)[C@H]%14O)C[C@@H]9OC)O[C@@H](C)[C@@H]8O</t>
  </si>
  <si>
    <t>DMSO : ≥ 50 mg/mL (57.14 mM); H2O : 0.1 mg/mL (0.11 mM; Need ultrasonic)</t>
  </si>
  <si>
    <t>58743</t>
  </si>
  <si>
    <t>https://www.medchemexpress.com/Ivermectin.html</t>
  </si>
  <si>
    <t>HY-40161</t>
  </si>
  <si>
    <t>Indole-3-carboxylic acid</t>
  </si>
  <si>
    <t>771-50-6</t>
  </si>
  <si>
    <t>161.16</t>
  </si>
  <si>
    <t>Indole-3-carboxylic acid is a normal urinary indolic tryptophan metabolite and has been found elevated in patients with liver diseases[1][2].</t>
  </si>
  <si>
    <t>C9H7NO2</t>
  </si>
  <si>
    <t>O=C(O)C1=CNC2=CC=CC=C12</t>
  </si>
  <si>
    <t>DMSO : 100 mg/mL (620.50 mM; Need ultrasonic)</t>
  </si>
  <si>
    <t>61055</t>
  </si>
  <si>
    <t>https://www.medchemexpress.com/Indole-3-carboxylic_acid.html</t>
  </si>
  <si>
    <t>HY-17368</t>
  </si>
  <si>
    <t>Rivastigmine</t>
  </si>
  <si>
    <t>S-Rivastigmine</t>
  </si>
  <si>
    <t>123441-03-2</t>
  </si>
  <si>
    <t>250.34</t>
  </si>
  <si>
    <t>Rivastigmine (S-Rivastigmine) is an orally active and potent cholinesterase (ChE) inhibitor and inhibits butyrylcholinesterase (BChE) and acetylcholinesteras (AChE) with IC50s of 0.037 μM , 4.15 μM, respectively. Rivastigmine can pass the blood brain barrier (BBB). Rivastigmine is a parasympathomimetic or cholinergic agent used for the research of mild to moderate dementia of the Alzheimer's type and dementia due to Parkinson's disease[1][2].</t>
  </si>
  <si>
    <t>C14H22N2O2</t>
  </si>
  <si>
    <t>O=C(N(C)CC)OC1=CC=CC([C@H](C)N(C)C)=C1</t>
  </si>
  <si>
    <t>DMSO : ≥ 50 mg/mL (199.73 mM)</t>
  </si>
  <si>
    <t>07195</t>
  </si>
  <si>
    <t>https://www.medchemexpress.com/Rivastigmine.html</t>
  </si>
  <si>
    <t>HY-17376</t>
  </si>
  <si>
    <t>Ezetimibe</t>
  </si>
  <si>
    <t>SCH 58235</t>
  </si>
  <si>
    <t>163222-33-1</t>
  </si>
  <si>
    <t>409.43</t>
  </si>
  <si>
    <t>Autophagy; Keap1-Nrf2</t>
  </si>
  <si>
    <t>Ezetimibe (SCH 58235) is a potent cholesterol absorption inhibitor. Ezetimibe is a Niemann-Pick C1-like1 (NPC1L1) inhibitor, and is a potent Nrf2 activator.</t>
  </si>
  <si>
    <t>C24H21F2NO3</t>
  </si>
  <si>
    <t>O=C1N(C2=CC=C(F)C=C2)[C@H](C3=CC=C(O)C=C3)[C@H]1CC[C@@H](C4=CC=C(F)C=C4)O</t>
  </si>
  <si>
    <t>DMSO : ≥ 100 mg/mL (244.24 mM)</t>
  </si>
  <si>
    <t>23660</t>
  </si>
  <si>
    <t>https://www.medchemexpress.com/Ezetimibe.html</t>
  </si>
  <si>
    <t>HY-13701</t>
  </si>
  <si>
    <t>Nelarabine</t>
  </si>
  <si>
    <t>506U78; GW 506U78; Nelzarabine</t>
  </si>
  <si>
    <t>121032-29-9</t>
  </si>
  <si>
    <t>297.27</t>
  </si>
  <si>
    <t xml:space="preserve">Nelarabine (Arranon, 506U78) is a purine nucleoside analog and DNA synthesis inhibitor with IC50 from 0.067-2.15 μM in tumor cells. Nelarabine is a chemotherapy drug used in T-cell acute lymphoblastic leukemia. 
IC50 Value: 0.44 uM (HSB2 cell lines); 1.24 μM(ALL-SIL cell lines); 2.15 μM(JURKAT cell lines); 0.067 uM (PER-255 cell lines) [1]
Target: Nucleoside antimetabolite/analog
in vitro: The IC50 of Nelarabine is 25-fold and 113-fold higher than ARAC in T- and B-lineage, respectively. T-ALL cells are eightfold more sensitive to Nelarabine than B-lineage but there is considerable overlap. The efficacy of NEL in T-lineage and B-lineage cell lines is 25-fold and 113-fold less than ARAC, respectively [1].
in vivo: The median age was 34 years (range, 16-66 years); 32 (82%) patients were male. The rate of complete remission was 31% (95% confidence interval [CI], 17%, 48%) and the overall response rate was 41% (95% CI, 26%, 58%). The principal toxicity was grade 3 or 4 neutropenia and thrombocytopenia, occurring in 37% and 26% of patients, respectively [2]. Nelarabine has activity in T-cell malignancies, as evaluated in 2 Phase I and 5 Phase II studies. It received accelerated approval from the FDA based on the resuits of 2 Phase II trials, one in pediatric patients (PGAA 2001) and the other in adults (CALGB 19801)
Toxicity: The principal toxicity was grade 3 or 4 neutropenia and thrombocytopenia, occurring in 37% and 26% of patients, respectively [2].
Clinical trial: Drug Use Investigation for Arranon G (Nelarabine) Injection 250 mg.
</t>
  </si>
  <si>
    <t>C11H15N5O5</t>
  </si>
  <si>
    <t>NC1=NC(OC)=C2N=CN([C@H]3[C@H]([C@@H]([C@@H](CO)O3)O)O)C2=N1</t>
  </si>
  <si>
    <t>DMSO : 100 mg/mL (336.39 mM; Need ultrasonic)</t>
  </si>
  <si>
    <t>29015</t>
  </si>
  <si>
    <t>https://www.medchemexpress.com/Nelarabine.html</t>
  </si>
  <si>
    <t>HY-13629</t>
  </si>
  <si>
    <t>Etoposide</t>
  </si>
  <si>
    <t>VP-16; VP-16-213</t>
  </si>
  <si>
    <t>33419-42-0</t>
  </si>
  <si>
    <t>588.56</t>
  </si>
  <si>
    <t>Antibiotic; Apoptosis; Autophagy; Bacterial; Mitophagy; Topoisomerase</t>
  </si>
  <si>
    <t>Etoposide (VP-16; VP-16-213) is an anti-cancer chemotherapy agent. Etoposide inhibits topoisomerase II, thus stopping DNA replication. Etoposide induces cell cycle arrest, apoptosis and autophagy[1].</t>
  </si>
  <si>
    <t>C29H32O13</t>
  </si>
  <si>
    <t>O=C1OC[C@]2([H])[C@H](O[C@H]3[C@@H]([C@H]([C@@H]4O[C@H](C)OC[C@H]4O3)O)O)C5=C(C=C6OCOC6=C5)[C@@H](C7=CC(OC)=C(O)C(OC)=C7)[C@]21[H]</t>
  </si>
  <si>
    <t>DMSO : ≥ 39 mg/mL (66.26 mM)</t>
  </si>
  <si>
    <t>65475</t>
  </si>
  <si>
    <t>https://www.medchemexpress.com/etoposide.html</t>
  </si>
  <si>
    <t>Anti-infection; Apoptosis; Autophagy; Cell Cycle/DNA Damage</t>
  </si>
  <si>
    <t>HY-15407</t>
  </si>
  <si>
    <t>Sacubitril</t>
  </si>
  <si>
    <t>AHU-377</t>
  </si>
  <si>
    <t>149709-62-6</t>
  </si>
  <si>
    <t>411.49</t>
  </si>
  <si>
    <t>Sacubitril (AHU-377) is a potent NEP inhibitor with an IC50 of 5 nM. Sacubitril (AHU-377) is a component of the heart failure medicine LCZ696.</t>
  </si>
  <si>
    <t>C24H29NO5</t>
  </si>
  <si>
    <t>O=C(CCC(O)=O)N[C@H](CC1=CC=C(C2=CC=CC=C2)C=C1)C[C@@H](C)C(OCC)=O</t>
  </si>
  <si>
    <t>DMSO : ≥ 100 mg/mL (243.02 mM); H2O : &lt; 0.1 mg/mL (insoluble)</t>
  </si>
  <si>
    <t>15592</t>
  </si>
  <si>
    <t>https://www.medchemexpress.com/AHU-377.html</t>
  </si>
  <si>
    <t>HY-32736</t>
  </si>
  <si>
    <t>Triptonide</t>
  </si>
  <si>
    <t>NSC 165677; PG 492</t>
  </si>
  <si>
    <t>38647-11-9</t>
  </si>
  <si>
    <t>358.39</t>
  </si>
  <si>
    <t>Wnt; β-catenin</t>
  </si>
  <si>
    <t>Triptonide(NSC 165677; PG 492), extracted from Tripterygium wilfordii Hook, inhibited the proliferation of mouse splenocytes induced by suboptimal concentration of concanavalin A or lipopolysaccharide at concentrations of 0.02, 0.1, and 0.5 mg/ml.</t>
  </si>
  <si>
    <t>C20H22O6</t>
  </si>
  <si>
    <t>O=C([C@@]1([C@H]2O1)C(C)C)[C@]34O[C@H]3C[C@@]([H])(C5=C(CC6)C(OC5)=O)[C@@]6(C)[C@]47[C@H]2O7</t>
  </si>
  <si>
    <t>DMSO : 50 mg/mL (139.51 mM; Need ultrasonic)</t>
  </si>
  <si>
    <t>14225</t>
  </si>
  <si>
    <t>https://www.medchemexpress.com/Triptonide.html</t>
  </si>
  <si>
    <t>HY-12357</t>
  </si>
  <si>
    <t>Bempedoic acid</t>
  </si>
  <si>
    <t>ETC-1002; ESP-55016</t>
  </si>
  <si>
    <t>738606-46-7</t>
  </si>
  <si>
    <t>AMPK; ATP Citrate Lyase</t>
  </si>
  <si>
    <t>Bempedoic acid (ETC-1002) is an ATP-citrate lyase (ACL) inhibitor[1]. Bempedoic acid (ETC-1002) activates AMPK[2].</t>
  </si>
  <si>
    <t>C19H36O5</t>
  </si>
  <si>
    <t>O=C(O)C(C)(C)CCCCCC(O)CCCCCC(C)(C)C(O)=O</t>
  </si>
  <si>
    <t>DMSO : 100 mg/mL (290.28 mM; Need ultrasonic)</t>
  </si>
  <si>
    <t>42395</t>
  </si>
  <si>
    <t>https://www.medchemexpress.com/ETC-1002.html</t>
  </si>
  <si>
    <t>Epigenetics; Metabolic Enzyme/Protease; PI3K/Akt/mTOR</t>
  </si>
  <si>
    <t>HY-15408A</t>
  </si>
  <si>
    <t>Trelagliptin (succinate)</t>
  </si>
  <si>
    <t>SYR-472 succinate</t>
  </si>
  <si>
    <t>1029877-94-8</t>
  </si>
  <si>
    <t>475.47</t>
  </si>
  <si>
    <t>Trelagliptin (SYR-472) succinate is a potent, orally active and highly selective DPP-4 inhibitor with an IC50 of 4 nM. Trelagliptin succinate improves glycemic control in vivo and can be used for the study of type 2 diabetes mellitus (T2DM)[1].</t>
  </si>
  <si>
    <t>C22H26FN5O6</t>
  </si>
  <si>
    <t>O=C(C=C(N1C[C@H](N)CCC1)N2CC3=C(C#N)C=CC(F)=C3)N(C)C2=O.O=C(O)CCC(O)=O</t>
  </si>
  <si>
    <t>DMSO : ≥ 50 mg/mL (105.16 mM); H2O : 100 mg/mL (210.32 mM; Need ultrasonic)</t>
  </si>
  <si>
    <t>14141</t>
  </si>
  <si>
    <t>https://www.medchemexpress.com/Trelagliptin-succinate.html</t>
  </si>
  <si>
    <t>HY-15602A</t>
  </si>
  <si>
    <t>Ledipasvir (acetone)</t>
  </si>
  <si>
    <t>GS-5885 acetone</t>
  </si>
  <si>
    <t>1441674-54-9</t>
  </si>
  <si>
    <t>947.08</t>
  </si>
  <si>
    <t>Ledipasvir acetone (GS-5885 acetone) is the active ingredient of Ledipasvir. Ledipasvir is an inhibitor of the hepatitis C virus NS5A, with EC50 values of 34 pM against GT1a and 4 pM against GT1b replicon.</t>
  </si>
  <si>
    <t>C52H60F2N8O7</t>
  </si>
  <si>
    <t>O=C(OC)N[C@H](C(N([C@H](C1=NC=C(C2=CC(C(F)(F)C3=C4C=CC(C5=CC=C6N=C([C@H]7N(C([C@@H](NC(OC)=O)C(C)C)=O)[C@]8([H])CC[C@@]7([H])C8)NC6=C5)=C3)=C4C=C2)N1)C9)CC%109CC%10)=O)C(C)C.CC(C)=O</t>
  </si>
  <si>
    <t>DMSO : 110 mg/mL (116.15 mM; Need ultrasonic); H2O : &lt; 0.1 mg/mL (insoluble)</t>
  </si>
  <si>
    <t>16976</t>
  </si>
  <si>
    <t>https://www.medchemexpress.com/Ledipasvir-acetone.html</t>
  </si>
  <si>
    <t>HY-17381</t>
  </si>
  <si>
    <t>Idarubicin (hydrochloride)</t>
  </si>
  <si>
    <t>4-Demethoxydaunorubicin hydrochloride</t>
  </si>
  <si>
    <t>57852-57-0</t>
  </si>
  <si>
    <t>533.95</t>
  </si>
  <si>
    <t>Autophagy; Bacterial; Fungal; Topoisomerase</t>
  </si>
  <si>
    <t>Idarubicin hydrochloride is an anthracycline antileukemic drug. It inhibits the topoisomerase II interfering with the replication of DNA and RNA transcription. Idarubicin hydrochloride inhibits the growth of bacteria and yeasts.</t>
  </si>
  <si>
    <t>C26H28ClNO9</t>
  </si>
  <si>
    <t>OC(C(C(C1=CC=CC=C21)=O)=C3C2=O)=C4[C@H](C[C@@](C(C)=O)(O)CC4=C3O)O[C@@](O[C@@H](C)[C@H]5O)([H])C[C@@H]5N.Cl</t>
  </si>
  <si>
    <t>DMSO : ≥ 50 mg/mL (93.64 mM); H2O : 6.67 mg/mL (12.49 mM; Need ultrasonic)</t>
  </si>
  <si>
    <t>57251</t>
  </si>
  <si>
    <t>https://www.medchemexpress.com/Idarubicin-hydrochloride.html</t>
  </si>
  <si>
    <t>HY-10852</t>
  </si>
  <si>
    <t>Arterolane</t>
  </si>
  <si>
    <t>OZ 277; RBx 11160</t>
  </si>
  <si>
    <t>664338-39-0</t>
  </si>
  <si>
    <t>392.53</t>
  </si>
  <si>
    <t>Arterolane is an antimalarial agent, with IC50 of both 1.1 nM against P. falciparum Ro73 and W2, respectively.</t>
  </si>
  <si>
    <t>C22H36N2O4</t>
  </si>
  <si>
    <t>O=C(NCC(N)(C)C)C[C@H](CC1)CC[C@]21OO[C@]3(O2)[C@H]4C[C@@H]5C[C@H](C4)C[C@H]3C5</t>
  </si>
  <si>
    <t>DMSO : 100 mg/mL (254.76 mM; Need ultrasonic)</t>
  </si>
  <si>
    <t>43219</t>
  </si>
  <si>
    <t>https://www.medchemexpress.com/Arterolane.html</t>
  </si>
  <si>
    <t>HY-13578</t>
  </si>
  <si>
    <t>Brivudine</t>
  </si>
  <si>
    <t>Bromovinyldeoxyuridine; BVDU</t>
  </si>
  <si>
    <t>69304-47-8</t>
  </si>
  <si>
    <t>333.14</t>
  </si>
  <si>
    <t>CMV</t>
  </si>
  <si>
    <t>Brivudine is a thymidine analogue with antiviral activity, indicated for the early treatment of acute herpes zoster.</t>
  </si>
  <si>
    <t>C11H13BrN2O5</t>
  </si>
  <si>
    <t>OC[C@@H]1[C@H](C[C@H](N2C(NC(C(/C=C/Br)=C2)=O)=O)O1)O</t>
  </si>
  <si>
    <t>DMSO : ≥ 330 mg/mL (990.57 mM)</t>
  </si>
  <si>
    <t>23884</t>
  </si>
  <si>
    <t>https://www.medchemexpress.com/Brivudine.html</t>
  </si>
  <si>
    <t>HY-32735</t>
  </si>
  <si>
    <t>Triptolide</t>
  </si>
  <si>
    <t>PG490</t>
  </si>
  <si>
    <t>38748-32-2</t>
  </si>
  <si>
    <t>360.40</t>
  </si>
  <si>
    <t>Apoptosis; NF-κB</t>
  </si>
  <si>
    <t>Triptolide is a diterpenoid triepoxide extracted from the root of Tripterygium wilfordii with immunosuppressive, anti-inflammatory and antiproliferative effects. Triptolide is a NF-κB activation inhibitor.</t>
  </si>
  <si>
    <t>C20H24O6</t>
  </si>
  <si>
    <t>C[C@@]12[C@@]34[C@](O5)([C@@H]([C@](O6)(C(C)C)[C@@H]6[C@@H]3O4)O)[C@@H]5C[C@@]1([H])C7=C(C(OC7)=O)CC2</t>
  </si>
  <si>
    <t>DMSO : ≥ 33 mg/mL (91.56 mM)</t>
  </si>
  <si>
    <t>46431</t>
  </si>
  <si>
    <t>https://www.medchemexpress.com/Triptolide.html</t>
  </si>
  <si>
    <t>HY-16567</t>
  </si>
  <si>
    <t>Asenapine (hydrochloride)</t>
  </si>
  <si>
    <t>1412458-61-7</t>
  </si>
  <si>
    <t>322.23</t>
  </si>
  <si>
    <t>Asenapine hydrochloride, an antipsychotic,  is a 5-HT (1A, 1B, 2A, 2B, 2C, 5A, 6, 7) and  Dopamine (D2, D3, D4) receptor antagonist with Ki values of 0.03-4.0 nM for 5-HT and 1.3, 0.42, 1.1 nM for Dopamine receptor, respectively.</t>
  </si>
  <si>
    <t>C17H17Cl2NO</t>
  </si>
  <si>
    <t>[H]Cl.ClC1=CC2=C(C=C1)OC3=C(C=CC=C3)[C@](C4)([H])[C@]2([H])CN4C</t>
  </si>
  <si>
    <t>DMSO : 50 mg/mL (155.17 mM; Need ultrasonic)</t>
  </si>
  <si>
    <t>43790</t>
  </si>
  <si>
    <t>https://www.medchemexpress.com/Asenapine-hydrochloride.html</t>
  </si>
  <si>
    <t>HY-10409</t>
  </si>
  <si>
    <t>Fedratinib</t>
  </si>
  <si>
    <t>TG-101348; SAR 302503</t>
  </si>
  <si>
    <t>936091-26-8</t>
  </si>
  <si>
    <t>524.68</t>
  </si>
  <si>
    <t>Fedratinib (TG-101348) is a potent, selective, ATP-competitive and orally active JAK2 inhibitor with IC50s of 3 nM for both JAK2 and JAK2V617F kinase. Fedratinib shows 35- and 334-fold selectivity over JAK1 and JAK3, respectively. Fedratinib induces cancer cell apoptosis and has the potential for myeloproliferative disorders research[1][2].</t>
  </si>
  <si>
    <t>C27H36N6O3S</t>
  </si>
  <si>
    <t>O=S(C1=CC=CC(NC2=NC(NC3=CC=C(C=C3)OCCN4CCCC4)=NC=C2C)=C1)(NC(C)(C)C)=O</t>
  </si>
  <si>
    <t>H2O : &lt; 0.1 mg/mL (insoluble); DMSO : 250 mg/mL (476.48 mM; Need ultrasonic)</t>
  </si>
  <si>
    <t>17623</t>
  </si>
  <si>
    <t>https://www.medchemexpress.com/TG-101348.html</t>
  </si>
  <si>
    <t>HY-15321</t>
  </si>
  <si>
    <t>Etoricoxib</t>
  </si>
  <si>
    <t>MK-0663; L-791456</t>
  </si>
  <si>
    <t>202409-33-4</t>
  </si>
  <si>
    <t>358.84</t>
  </si>
  <si>
    <t>Etoricoxib (MK-0663) is a non steroidal anti-inflammatory agent, acting as a selective and orally active COX-2 inhibitor, with IC50s of 1.1 μM and 116 μM for COX-2 and COX-1 in human whole blood.</t>
  </si>
  <si>
    <t>C18H15ClN2O2S</t>
  </si>
  <si>
    <t>O=S(C1=CC=C(C2=CC(Cl)=CN=C2C3=CC=C(C)N=C3)C=C1)(C)=O</t>
  </si>
  <si>
    <t>DMSO : 100 mg/mL (278.68 mM; Need ultrasonic)</t>
  </si>
  <si>
    <t>15036</t>
  </si>
  <si>
    <t>https://www.medchemexpress.com/Etoricoxib.html</t>
  </si>
  <si>
    <t>HY-13723</t>
  </si>
  <si>
    <t>Pimecrolimus</t>
  </si>
  <si>
    <t>SDZ-ASM 981</t>
  </si>
  <si>
    <t>137071-32-0</t>
  </si>
  <si>
    <t>810.45</t>
  </si>
  <si>
    <t>Pimecrolimus is an immunophilin ligand, which binds specifically to the cytosolic receptor, immunophilin macrophilin-12.
Target: Others
Pimecrolimus blocks T-lymphocyte activation pathway by inhibiting calcineurin function [1]. Pimecrolimus prevents the release of cytokines and pro-inflammatory mediators from mast cells. Pimecrolimus binds to macrophilin-12, the pimecrolimusmacrophilin complex then binds to the cytosolic enzyme calcineurin phosphatase. The pimecrolimus-macrophilin complex prevents the dephosphorylation of the cytoplasmic component of the nuclear factor of activated T cells by inhibiting the action of calcineurin. Pimecrolimus inhibits not only the transcription and synthesis of cytokines from mast cells, but also the release of preformed mediators serotonin and β-hexosaminidase by the inhibition of Fcε-RI-mediated degranulation and secretion. Pimecrolimus treatment causes a strong down-regulation of the expression of mRNA for genes associated with the macrolactam target pathway and inflammation [2].
Pimecrolimus is found to be as effective as cyclosporine A following oral ingestion and slightly superior after subcutaneous administration in mice. Pimecrolimus contrasts cyclosporine A and tacrolimus by inhibiting ongoing secondary inflammatory response, but not impairing the primary immune response in allergic contact dermatitis in mice. [2] Pimecrolimus is as effective as the high-potency corticosteroid clobetasol-17-propionate in a pig model of allergic contact dermatitis (ACD). Pimecrolimus also effectively reduces skin inflammation and pruritus in hypomagnesemic hairless rats, a model that mimics acute signs of atopic dermatitis [3].</t>
  </si>
  <si>
    <t>C43H68ClNO11</t>
  </si>
  <si>
    <t>O=C([C@@](CCCC1)([H])N1C(C([C@@]2(O)[C@H](C)C[C@H](OC)[C@@](O2)([H])[C@@H](OC)C[C@@H](C)C/C(C)=C/[C@H]3CC)=O)=O)O[C@H](/C(C)=C/[C@H]4C[C@@H](OC)[C@@H](Cl)CC4)[C@H](C)[C@@H](O)CC3=O</t>
  </si>
  <si>
    <t>DMSO : ≥ 32 mg/mL (39.48 mM)</t>
  </si>
  <si>
    <t>23420</t>
  </si>
  <si>
    <t>https://www.medchemexpress.com/Pimecrolimus.html</t>
  </si>
  <si>
    <t>HY-B0257</t>
  </si>
  <si>
    <t>Levonorgestrel</t>
  </si>
  <si>
    <t>D-Norgestrel</t>
  </si>
  <si>
    <t>797-63-7</t>
  </si>
  <si>
    <t xml:space="preserve">Levonorgestrel is a synthetic progestogen used as an active ingredient in some hormonal contraceptives.
Target: Progesterone Receptor
A synthetic progestational hormone with actions similar to those of progesterone and about twice as potent as its racemic or (+-)-isomer (norgestrel). It is used for contraception, control of menstrual disorders, and treatment of endometriosis. It is usually supplied in a racemic mixture (Norgestrel, 6533-00-2). Only the levonorgestrel isomer is active. Levonorgestrel is marketed mostly as a combination oral contraceptive under several brand names such as Alesse, Triphasil, and Min-Ovral [1].
</t>
  </si>
  <si>
    <t>O=C1CC[C@]2([H])[C@@]3([H])CC[C@]4(CC)[C@@](C#C)(O)CC[C@@]4([H])[C@]3([H])CCC2=C1</t>
  </si>
  <si>
    <t>14149</t>
  </si>
  <si>
    <t>https://www.medchemexpress.com/Levonorgestrel.html</t>
  </si>
  <si>
    <t>HY-16771</t>
  </si>
  <si>
    <t>Valbenazine</t>
  </si>
  <si>
    <t>NBI-98854</t>
  </si>
  <si>
    <t>1025504-45-3</t>
  </si>
  <si>
    <t>418.57</t>
  </si>
  <si>
    <t>Valbenazine (NBI-98854) is a vesicular monoamine transporter 2 (VMAT2) inhibitor with the Ki of 110-190 nM[1].</t>
  </si>
  <si>
    <t>C24H38N2O4</t>
  </si>
  <si>
    <t>O=C([C@@H](N)C(C)C)O[C@@H]1C[C@]2([H])C3=CC(OC)=C(OC)C=C3CCN2C[C@H]1CC(C)C</t>
  </si>
  <si>
    <t>H2O : &lt; 0.1 mg/mL (insoluble); DMSO : 50 mg/mL (119.45 mM; Need ultrasonic)</t>
  </si>
  <si>
    <t>22015</t>
  </si>
  <si>
    <t>https://www.medchemexpress.com/Valbenazine.html</t>
  </si>
  <si>
    <t>HY-17035</t>
  </si>
  <si>
    <t>Doramectin</t>
  </si>
  <si>
    <t>117704-25-3</t>
  </si>
  <si>
    <t>899.11</t>
  </si>
  <si>
    <t>Doramectin is an antiparasitic agent.
IC50 Value:
Target: Antiparasitic
Doramectin (Dectomax) is a veterinary drug approved by the Food and Drug Administration (FDA) for the treatment of parasites such as gastrointestinal roundworms, lungworms, eyeworms, grubs, sucking lice and mange mites in cattle. Mutational biosynthetic antiparasitic antibiotic structurally related to the avermectins.</t>
  </si>
  <si>
    <t>C50H74O14</t>
  </si>
  <si>
    <t>CO[C@@H]1[C@@H](O[C@]2([H])O[C@@H](C)[C@H](O)[C@@H](OC)C2)[C@H](C)O[C@@]([H])(O[C@H](/C(C)=C/C[C@]3([H])C[C@]([H])(OC4=O)C[C@]5(C=C[C@H](C)[C@@H](C6CCCCC6)O5)O3)[C@@H](C)/C=C/C=C7CO[C@@]8([H])[C@]\7(O)[C@@]4([H])C=C(C)[C@H]8O)C1</t>
  </si>
  <si>
    <t>DMSO : ≥ 50 mg/mL (55.61 mM)</t>
  </si>
  <si>
    <t>14949</t>
  </si>
  <si>
    <t>https://www.medchemexpress.com/Doramectin.html</t>
  </si>
  <si>
    <t>HY-13596</t>
  </si>
  <si>
    <t>Cisatracurium (besylate)</t>
  </si>
  <si>
    <t>51W89</t>
  </si>
  <si>
    <t>96946-42-8</t>
  </si>
  <si>
    <t>1243.48</t>
  </si>
  <si>
    <t>Autophagy; nAChR</t>
  </si>
  <si>
    <t>Cisatracurium besylate (51W89) is a nondepolarizing neuromuscular blocking agent, antagonizing the action of acetylcholine by inhibiting neuromuscular transmission.</t>
  </si>
  <si>
    <t>C65H82N2O18S2</t>
  </si>
  <si>
    <t>O=C(OCCCCCOC(CC[N@+]1(C)[C@H](CC2=CC=C(OC)C(OC)=C2)C3=C(C=C(OC)C(OC)=C3)CC1)=O)CC[N@+]4(C)[C@H](CC5=CC=C(OC)C(OC)=C5)C6=C(C=C(OC)C(OC)=C6)CC4.O=S(C7=CC=CC=C7)([O-])=O.O=S(C8=CC=CC=C8)([O-])=O</t>
  </si>
  <si>
    <t>H2O : ≥ 50 mg/mL (40.21 mM)</t>
  </si>
  <si>
    <t>15246</t>
  </si>
  <si>
    <t>https://www.medchemexpress.com/Cisatracurium-besylate.html</t>
  </si>
  <si>
    <t>HY-10052</t>
  </si>
  <si>
    <t>Aprepitant</t>
  </si>
  <si>
    <t>MK-0869; MK-869; L-754030</t>
  </si>
  <si>
    <t>170729-80-3</t>
  </si>
  <si>
    <t>534.43</t>
  </si>
  <si>
    <t>Antibiotic; Bacterial; HIV; Neurokinin Receptor</t>
  </si>
  <si>
    <t>Aprepitant (MK-0869) is a selective and high-affinity neurokinin 1 receptor antagonist with a Kd of 86 pM.</t>
  </si>
  <si>
    <t>C23H21F7N4O3</t>
  </si>
  <si>
    <t>O=C1NC(CN2[C@H]([C@@H](O[C@@H](C3=CC(C(F)(F)F)=CC(C(F)(F)F)=C3)C)OCC2)C4=CC=C(F)C=C4)=NN1</t>
  </si>
  <si>
    <t>DMSO : ≥ 100 mg/mL (187.12 mM)</t>
  </si>
  <si>
    <t>31982</t>
  </si>
  <si>
    <t>https://www.medchemexpress.com/Aprepitant.html</t>
  </si>
  <si>
    <t>Neurological Disease; Endocrinology; Cancer</t>
  </si>
  <si>
    <t>HY-15981</t>
  </si>
  <si>
    <t>Omarigliptin</t>
  </si>
  <si>
    <t>MK-3102</t>
  </si>
  <si>
    <t>1226781-44-7</t>
  </si>
  <si>
    <t>398.43</t>
  </si>
  <si>
    <t>Omarigliptin(MK-3102) is a potent, selective and long-acting DPP-4 inhibitor with IC50 of 1.6 nM; highly selective over all
proteases tested (IC50 &gt; 67 μM).
IC50 value: 1.6 nM [1]
Target: DPP-4 inhibitor
in vitro: Omarigliptin has weak ion channel activity (IC50 &gt; 30 μM at IKr, Cav1.2, and Nav1.5). An expansive selectivity counterscreen (168 radioligand binding or enzymatic assays) was carried out at MDS Pharma. An IC50 &gt; 10 μM was obtained in all assays. 
in vivo: When orally administered 1 h prior to dextrose challenge in an oral glucose tolerance test (OGTT), it significantly reduced blood glucose excursion in a dose-dependent manner from 0.01 mg/kg (7% reduction in glucose AUC) to 0.3 mg/kg (51% reduction).</t>
  </si>
  <si>
    <t>C17H20F2N4O3S</t>
  </si>
  <si>
    <t>N[C@@H]1[C@@H](C2=CC(F)=CC=C2F)OC[C@H](N3CC4=NN(S(=O)(C)=O)C=C4C3)C1</t>
  </si>
  <si>
    <t>DMSO : 50 mg/mL (125.49 mM; Need ultrasonic)</t>
  </si>
  <si>
    <t>16548</t>
  </si>
  <si>
    <t>https://www.medchemexpress.com/Omarigliptin.html</t>
  </si>
  <si>
    <t>HY-B0260</t>
  </si>
  <si>
    <t>Methylprednisolone</t>
  </si>
  <si>
    <t>U 7532</t>
  </si>
  <si>
    <t>83-43-2</t>
  </si>
  <si>
    <t>374.47</t>
  </si>
  <si>
    <t>Autophagy; Glucocorticoid Receptor; SARS-CoV</t>
  </si>
  <si>
    <t>Methylprednisolone is a synthetic corticosteroid with anti-inflammatory and immunomodulating properties. Methylprednisolone improve severe or critical COVID-19 by activating ACE2 and reducing IL-6 levels[3].</t>
  </si>
  <si>
    <t>C22H30O5</t>
  </si>
  <si>
    <t>O=C1C=C[C@]2(C)[C@@]3([H])[C@@H](O)C[C@]4(C)[C@@](O)(C(CO)=O)CC[C@@]4([H])[C@]3([H])C[C@H](C)C2=C1</t>
  </si>
  <si>
    <t>H2O : &lt; 0.1 mg/mL (insoluble); DMSO : ≥ 100 mg/mL (267.04 mM)</t>
  </si>
  <si>
    <t>16483</t>
  </si>
  <si>
    <t>https://www.medchemexpress.com/methylprednisolone.html</t>
  </si>
  <si>
    <t>HY-10331A</t>
  </si>
  <si>
    <t>Regorafenib (monohydrate)</t>
  </si>
  <si>
    <t>BAY 73-4506 (monohydrate)</t>
  </si>
  <si>
    <t>1019206-88-2</t>
  </si>
  <si>
    <t>500.83</t>
  </si>
  <si>
    <t>Autophagy; PDGFR; Raf; RET; VEGFR</t>
  </si>
  <si>
    <t>Regorafenib monohydrate (BAY 73-4506 monohydrate) is a multi-target inhibitor for VEGFR1/2/3, PDGFRβ, Kit, RET and Raf-1 with IC50s of 13/4.2/46, 22, 7, 1.5 and 2.5 nM, respectively[1].</t>
  </si>
  <si>
    <t>C21H17ClF4N4O4</t>
  </si>
  <si>
    <t>O=C(NC1=CC=C(C(C(F)(F)F)=C1)Cl)NC2=CC=C(OC3=CC(C(NC)=O)=NC=C3)C=C2F.O</t>
  </si>
  <si>
    <t>H2O : &lt; 0.1 mg/mL (insoluble); DMSO : 50 mg/mL (99.83 mM; Need ultrasonic)</t>
  </si>
  <si>
    <t>29794</t>
  </si>
  <si>
    <t>https://www.medchemexpress.com/Regorafenib-monohydrate.html</t>
  </si>
  <si>
    <t>Autophagy; MAPK/ERK Pathway; Protein Tyrosine Kinase/RTK</t>
  </si>
  <si>
    <t>HY-13571A</t>
  </si>
  <si>
    <t>Beclometasone dipropionate</t>
  </si>
  <si>
    <t>5534-09-8</t>
  </si>
  <si>
    <t>521.04</t>
  </si>
  <si>
    <t>Betamethasone dipropionate, the prodrug of Betamethasone, is an orally active and potent glucocorticoid with anti-inflammatory and immunosuppressive activity. Betamethasone appears to be an effective inhibitor of LPS-induced inflammation and MMP release[1][2].</t>
  </si>
  <si>
    <t>C28H37ClO7</t>
  </si>
  <si>
    <t>C[C@@]12[C@](C[C@H](C)[C@]2(OC(CC)=O)C(COC(CC)=O)=O)([H])[C@]3([H])CCC4=CC(C=C[C@]4(C)[C@@]3(Cl)[C@@H](O)C1)=O</t>
  </si>
  <si>
    <t>DMSO : ≥ 100 mg/mL (191.92 mM); H2O : 1 mg/mL (1.92 mM; Need ultrasonic)</t>
  </si>
  <si>
    <t>26698</t>
  </si>
  <si>
    <t>https://www.medchemexpress.com/Beclometasone-dipropionate.html</t>
  </si>
  <si>
    <t>HY-13673A</t>
  </si>
  <si>
    <t>Goserelin (acetate)</t>
  </si>
  <si>
    <t>ICI-118630 (acetate)</t>
  </si>
  <si>
    <t>145781-92-6</t>
  </si>
  <si>
    <t>1329.46</t>
  </si>
  <si>
    <t>Apoptosis; GNRH Receptor</t>
  </si>
  <si>
    <t>Goserelin acetate (ICI-118630 acetate), a gonadotropin-releasing hormone (GnRH) analogue, functions as a GnRH agonist. Goserelin acetate can be used for the research of breast cancer, epithelial ovarian cancer and prostate cancer[1][2].</t>
  </si>
  <si>
    <t>C61H88N18O16</t>
  </si>
  <si>
    <t>O=C(N[C@H](C(N[C@@H](CC1=CC=C(O)C=C1)C(N[C@H](COC(C)(C)C)C(N[C@@H](CC(C)C)C(N[C@@H](CCCNC(N)=N)C(N2CCC[C@H]2C(NNC(N)=O)=O)=O)=O)=O)=O)=O)CO)[C@@H](NC([C@H](CC3=CN=CN3)NC([C@@H](N4)CCC4=O)=O)=O)CC5=CNC6=C5C=CC=C6.CC(O)=O</t>
  </si>
  <si>
    <t>DMSO : ≥ 28 mg/mL (21.06 mM)</t>
  </si>
  <si>
    <t>33098</t>
  </si>
  <si>
    <t>https://www.medchemexpress.com/Goserelin-acetate.html</t>
  </si>
  <si>
    <t>HY-10572</t>
  </si>
  <si>
    <t>Efavirenz</t>
  </si>
  <si>
    <t>DMP 266; EFV; L-743726</t>
  </si>
  <si>
    <t>154598-52-4</t>
  </si>
  <si>
    <t>315.68</t>
  </si>
  <si>
    <t>Autophagy; HIV; Reverse Transcriptase</t>
  </si>
  <si>
    <t>Efavirenz is a potent inhibitor of the wild-type HIV-1 reverse transcriptase with a Ki of 2.93 nM and exhibits an IC95 of 1.5 nM for the inhibition of HIV-1 replicative spread in cell culture.</t>
  </si>
  <si>
    <t>C14H9ClF3NO2</t>
  </si>
  <si>
    <t>ClC1=CC=C(NC(O[C@]2(C#CC3CC3)C(F)(F)F)=O)C2=C1</t>
  </si>
  <si>
    <t>DMSO : ≥ 38 mg/mL (120.38 mM)</t>
  </si>
  <si>
    <t>17915</t>
  </si>
  <si>
    <t>https://www.medchemexpress.com/Efavirenz.html</t>
  </si>
  <si>
    <t>HY-12533</t>
  </si>
  <si>
    <t>Disopyramide</t>
  </si>
  <si>
    <t>Dicorantil; SC-7031</t>
  </si>
  <si>
    <t>3737-09-5</t>
  </si>
  <si>
    <t>339.47</t>
  </si>
  <si>
    <t>Disopyramide (Dicorantil) is a class IA antiarrhythmic drug with efficacy in ventricular and atrial arrhythmias. Disopyramide blocks the fast inward sodium current of cardiac muscle and prolongs the duration of cardiac action potentials. Disopyramide inhibits HERG encoded potassium channels. Disopyramide also exhibits complex protein binding, and has a potent negative inotropic action[1][2][3].</t>
  </si>
  <si>
    <t>C21H29N3O</t>
  </si>
  <si>
    <t>NC(C(C1=CC=CC=C1)(C2=CC=CC=N2)CCN(C(C)C)C(C)C)=O</t>
  </si>
  <si>
    <t>64165</t>
  </si>
  <si>
    <t>https://www.medchemexpress.com/disopyramide.html</t>
  </si>
  <si>
    <t>HY-B0139</t>
  </si>
  <si>
    <t>Flucytosine</t>
  </si>
  <si>
    <t>5-Fluorocytosine; NSC 103805; Ro 2-9915</t>
  </si>
  <si>
    <t>2022-85-7</t>
  </si>
  <si>
    <t>129.09</t>
  </si>
  <si>
    <t>Flucytosine (5-Fluorocytosine, 5-FC, Ancobon), a fluorinated pyrimidine analogue, is an antifungal drug.
Target: antifungal
Flucytosine, or 5-fluorocytosine, a fluorinated pyrimidine analogue, is a synthetic antimycotic drug. It is structurally related to the cytostatic fluorouracil and to floxuridine. It is available in oral and in some countries also in injectable form. A common brand name is Ancobon. Flucytosine was first synthesized in 1957 but its antifungal properties were discovered in 1964. The drug is dispensed in capsules of 250 mg and 500 mg strength. The injectable form is diluted in 250 mL saline solution to contain 2.5 g total (10 mg/mL). The solution is physically incompatible with other drugs including amphotericin B.
Flucytosine is well absorbed (75 to 90%) from the gastrointestinal tract. Intake with meals slows the absorption, but does not decrease the amount absorbed. Following an oral dose of 2 grams peak serum levels are reached after approximately 6 hours. The time to peak level decreases with continued therapy. After 4 days peak levels are measured after 2 hours. The drug is eliminated renally. In normal patients flucytosine has reportedly a half-life of 2.5 to 6 hours. In patients with impaired renal function higher serum levels are seen and the drug tends to cumulate in these patients. The drug is mainly excreted unchanged in the urine (90% of an oral dose) and only traces are metabolized and excreted in the feces. Therapeutic serum levels range from 25 to 100  g/ml. Serum levels in excess of 100 ug are associated with a higher incidence of side effects. Periodic measurements of serum levels are recommended for all patients and are a must in patients with renal damage.</t>
  </si>
  <si>
    <t>C4H4FN3O</t>
  </si>
  <si>
    <t>O=C1NC=C(F)C(N)=N1</t>
  </si>
  <si>
    <t>DMSO : 16.67 mg/mL (129.13 mM; Need ultrasonic); H2O : 6.67 mg/mL (51.67 mM; Need ultrasonic)</t>
  </si>
  <si>
    <t>15279</t>
  </si>
  <si>
    <t>https://www.medchemexpress.com/Flucytosine.html</t>
  </si>
  <si>
    <t>HY-13772</t>
  </si>
  <si>
    <t>Valrubicin</t>
  </si>
  <si>
    <t>AD-32</t>
  </si>
  <si>
    <t>56124-62-0</t>
  </si>
  <si>
    <t>723.64</t>
  </si>
  <si>
    <t>Valrubicin is a chemotherapy agent, inhibits TPA- and PDBu-induced PKC activation with IC50s of 0.85 and 1.25 μM, respectively, and has antitumor and antiinflammatory activity.</t>
  </si>
  <si>
    <t>C34H36F3NO13</t>
  </si>
  <si>
    <t>CCCCC(OCC([C@]1(O)CC2=C(C(O)=C3C(C4=C(C(C3=C2O)=O)C=CC=C4OC)=O)[C@@H](O[C@H]5C[C@H](NC(C(F)(F)F)=O)[C@H](O)[C@H](C)O5)C1)=O)=O</t>
  </si>
  <si>
    <t>DMSO : ≥ 130 mg/mL (179.65 mM); H2O : &lt; 0.1 mg/mL (insoluble)</t>
  </si>
  <si>
    <t>34233</t>
  </si>
  <si>
    <t>https://www.medchemexpress.com/Valrubicin.html</t>
  </si>
  <si>
    <t>HY-10121</t>
  </si>
  <si>
    <t>Asenapine</t>
  </si>
  <si>
    <t>Org 5222</t>
  </si>
  <si>
    <t>65576-45-6</t>
  </si>
  <si>
    <t>5-HT Receptor; Adrenergic Receptor; Dopamine Receptor; Histamine Receptor</t>
  </si>
  <si>
    <t>Asenapine is an antagonist of serotonin receptors (5-HT2A, 5-HT2B, 5-HT2C, 5-HT6, 5-HT7), adrenoceptors (α1, α2A, α2B, α2C), dopamine receptors (D2, D3, D4) and histamine receptors (H 1, H2), with  pKis of 8.4-10.5, 8.9-9.5, 8.9-9.4 and 8.2-9.0, respectively. Asenapine has antipsychotic activity, can be used in the research of schizophrenia and bipolar disorder[1][2].</t>
  </si>
  <si>
    <t>C17H16ClNO</t>
  </si>
  <si>
    <t>ClC1=CC=C2OC3=CC=CC=C3[C@@](C4)([H])[C@](CN4C)([H])C2=C1</t>
  </si>
  <si>
    <t>H2O : &lt; 0.1 mg/mL (insoluble); DMSO : 50 mg/mL (174.97 mM; Need ultrasonic)</t>
  </si>
  <si>
    <t>43713</t>
  </si>
  <si>
    <t>https://www.medchemexpress.com/Asenapine.html</t>
  </si>
  <si>
    <t>HY-14740</t>
  </si>
  <si>
    <t>Elvitegravir</t>
  </si>
  <si>
    <t>GS-9137; JTK-303; D06677</t>
  </si>
  <si>
    <t>697761-98-1</t>
  </si>
  <si>
    <t>447.88</t>
  </si>
  <si>
    <t>Elvitegravir (GS-9137; JTK-303; D06677) is an HIV integrase inhibitor for HIV-1IIIB, HIV-2EHO and HIV-2ROD with IC50 of 0.7 nM, 2.8 nM and 1.4 nM, respectively.</t>
  </si>
  <si>
    <t>C23H23ClFNO5</t>
  </si>
  <si>
    <t>O=C(O)C1=CN(C2=C(C1=O)C=C(C(OC)=C2)CC3=CC=CC(Cl)=C3F)[C@@H](C(C)C)CO</t>
  </si>
  <si>
    <t>H2O : &lt; 0.1 mg/mL (insoluble); DMSO : ≥ 50 mg/mL (111.64 mM)</t>
  </si>
  <si>
    <t>15773</t>
  </si>
  <si>
    <t>https://www.medchemexpress.com/Elvitegravir.html</t>
  </si>
  <si>
    <t>HY-13782</t>
  </si>
  <si>
    <t>Tenofovir (Disoproxil Fumarate)</t>
  </si>
  <si>
    <t>Tenofovir DF</t>
  </si>
  <si>
    <t>202138-50-9</t>
  </si>
  <si>
    <t>635.51</t>
  </si>
  <si>
    <t>Tenofovir Disoproxil Fumarate is a nucleotide reverse transcriptase inhibitor used to treat HIV and chronic Hepatitis B.</t>
  </si>
  <si>
    <t>C23H34N5O14P</t>
  </si>
  <si>
    <t>O=C(OC(C)C)OCOP(OCOC(OC(C)C)=O)(CO[C@H](C)CN1C=NC2=C(N)N=CN=C12)=O.O=C(O)/C=C/C(O)=O</t>
  </si>
  <si>
    <t>DMSO : ≥ 50 mg/mL (78.68 mM); H2O : 16.67 mg/mL (26.23 mM; Need ultrasonic and warming)</t>
  </si>
  <si>
    <t>31588</t>
  </si>
  <si>
    <t>https://www.medchemexpress.com/tenofovir-disoproxil-fumarate.html</t>
  </si>
  <si>
    <t>HY-11106</t>
  </si>
  <si>
    <t>Nintedanib esylate</t>
  </si>
  <si>
    <t>BIBF 1120 (esylate)</t>
  </si>
  <si>
    <t>656247-18-6</t>
  </si>
  <si>
    <t>649.76</t>
  </si>
  <si>
    <t>Esylate</t>
  </si>
  <si>
    <t>Nintedanib esylate (BIBF 1120 esylate) is a potent triple angiokinase inhibitor for VEGFR1/2/3, FGFR1/2/3 and PDGFRα/β with IC50s of 34 nM/13 nM/13 nM, 69 nM/37 nM/108 nM and 59 nM/65 nM, respectively.</t>
  </si>
  <si>
    <t>C33H39N5O7S</t>
  </si>
  <si>
    <t>O=C(C1=CC(NC/2=O)=C(C=C1)C2=C(NC3=CC=C(N(C)C(CN4CCN(C)CC4)=O)C=C3)/C5=CC=CC=C5)OC.CCS(=O)(O)=O</t>
  </si>
  <si>
    <t>DMSO : 92.85 mg/mL (142.90 mM; Need ultrasonic and warming)</t>
  </si>
  <si>
    <t>14590</t>
  </si>
  <si>
    <t>https://www.medchemexpress.com/BIBF-1120-esylate.html</t>
  </si>
  <si>
    <t>HY-125365</t>
  </si>
  <si>
    <t>Rifamycin S</t>
  </si>
  <si>
    <t>13553-79-2</t>
  </si>
  <si>
    <t>695.75</t>
  </si>
  <si>
    <t>Antibiotic; Bacterial; Reactive Oxygen Species</t>
  </si>
  <si>
    <t>Rifamycin S is a quinone and an antibiotic agnet against Gram-positive bacteria (including MRSA). Rifamycin S is the oxidized forms of a reversible oxidation-reduction system involving two electrons. Rifamycin S generates reactive oxygen species (ROS) and inhibits microsomal lipid peroxidation. Rifamycin S can be used for tuberculosis and leprosy[1][2][3].</t>
  </si>
  <si>
    <t>C37H45NO12</t>
  </si>
  <si>
    <t>O=C1C2=C(C(C=C3NC(/C(C)=C/C=C/[C@H](C)[C@H](O)[C@@H](C)[C@@H](O)[C@H]4C)=O)=O)C(C3=O)=C(O)C(C)=C2O[C@@]1(O/C=C/[C@@H]([C@H]([C@@]4([H])OC(C)=O)C)OC)C</t>
  </si>
  <si>
    <t>DMSO : 250 mg/mL (359.32 mM; Need ultrasonic)</t>
  </si>
  <si>
    <t>61545</t>
  </si>
  <si>
    <t>https://www.medchemexpress.com/rifamycin-s.html</t>
  </si>
  <si>
    <t>HY-108413</t>
  </si>
  <si>
    <t>Talazoparib tosylate</t>
  </si>
  <si>
    <t>BMN 673ts</t>
  </si>
  <si>
    <t>1373431-65-2</t>
  </si>
  <si>
    <t>552.55</t>
  </si>
  <si>
    <t>Talazoparib tosylate (BMN 673ts) is a novel, potent and orally available PARP1/2 inhibitor with an IC50 of 0.57 nM for PARP1.</t>
  </si>
  <si>
    <t>C26H22F2N6O4S</t>
  </si>
  <si>
    <t>O=C1NN=C2C3=C1C=C(F)C=C3N[C@H](C4=CC=C(F)C=C4)[C@H]2C5=NC=NN5C.O=S(C6=CC=C(C)C=C6)(O)=O</t>
  </si>
  <si>
    <t>DMSO : ≥ 108 mg/mL (195.46 mM)</t>
  </si>
  <si>
    <t>29997</t>
  </si>
  <si>
    <t>https://www.medchemexpress.com/Talazoparib_tosylate.html</t>
  </si>
  <si>
    <t>HY-13780</t>
  </si>
  <si>
    <t>Vinblastine (sulfate)</t>
  </si>
  <si>
    <t>Vincaleukoblastine sulfate salt</t>
  </si>
  <si>
    <t>143-67-9</t>
  </si>
  <si>
    <t>909.05</t>
  </si>
  <si>
    <t>Vinblastine sulfate is a cytotoxic alkaloid used against various cancer types. Vinblastine sulfate inhibits the formation of microtubule and suppresses nAChR with an IC50 of 8.9 μM.</t>
  </si>
  <si>
    <t>C46H60N4O13S</t>
  </si>
  <si>
    <t>[H][C@@]12C[C@@](C3=C(OC)C=C(N([C@]4([H])[C@@]56[C@]7([H])[C@](C=CCN7CC6)(CC)[C@@H](OC(C)=O)[C@@]4(C(OC)=O)O)C)C5=C3)(C(OC)=O)C(NC8=C9C=CC=C8)=C9CC[N@](C2)C[C@](O)(CC)C1.OS(=O)(O)=O</t>
  </si>
  <si>
    <t>DMSO : ≥ 44 mg/mL (48.40 mM)</t>
  </si>
  <si>
    <t>13003</t>
  </si>
  <si>
    <t>https://www.medchemexpress.com/Vinblastine-sulfate.html</t>
  </si>
  <si>
    <t>HY-B0122</t>
  </si>
  <si>
    <t>Topiramate</t>
  </si>
  <si>
    <t>McN 4853; RWJ 17021</t>
  </si>
  <si>
    <t>97240-79-4</t>
  </si>
  <si>
    <t>339.36</t>
  </si>
  <si>
    <t>Calcium Channel; Carbonic Anhydrase; GABA Receptor; iGluR; Potassium Channel; Sodium Channel</t>
  </si>
  <si>
    <t>Topiramate (McN 4853) is a broad-spectrum antiepileptic agent. Topiramate is a GluR5 receptor antagonist. Topiramate produces its antiepileptic effects through enhancement of GABAergic activity, inhibition of  kainate/AMPA receptors, inhibition of voltage-sensitive sodium and calcium channels, increases in potassium conductance, and inhibition of carbonic anhydrase[1][2][3].</t>
  </si>
  <si>
    <t>C12H21NO8S</t>
  </si>
  <si>
    <t>NS(OC[C@]1(OC(C)(C)O2)[C@@H]2[C@H](OC(C)(C)O3)[C@H]3CO1)(=O)=O</t>
  </si>
  <si>
    <t>H2O : 4 mg/mL (11.79 mM; Need ultrasonic); DMSO : ≥ 100 mg/mL (294.67 mM)</t>
  </si>
  <si>
    <t>14419</t>
  </si>
  <si>
    <t>https://www.medchemexpress.com/Topiramate.html</t>
  </si>
  <si>
    <t>HY-15772A</t>
  </si>
  <si>
    <t>Osimertinib mesylate</t>
  </si>
  <si>
    <t>AZD-9291 mesylate; Mereletinib mesylate</t>
  </si>
  <si>
    <t>1421373-66-1</t>
  </si>
  <si>
    <t>595.71</t>
  </si>
  <si>
    <t>Osimertinib mesylate (AZD-9291 mesylate)  is an irreversible and mutant selective EGFR inhibitor with IC50s of 12 and 1 nM against EGFRL858R and EGFRL858R/T790M, respectively.</t>
  </si>
  <si>
    <t>C29H37N7O5S</t>
  </si>
  <si>
    <t>C=CC(NC1=CC(NC2=NC=CC(C3=CN(C)C4=C3C=CC=C4)=N2)=C(OC)C=C1N(CCN(C)C)C)=O.CS(=O)(O)=O</t>
  </si>
  <si>
    <t>DMSO : 20 mg/mL (33.57 mM; ultrasonic and warming and heat to 60°C)</t>
  </si>
  <si>
    <t>49950</t>
  </si>
  <si>
    <t>https://www.medchemexpress.com/AZD-9291-mesylate.html</t>
  </si>
  <si>
    <t>HY-100562</t>
  </si>
  <si>
    <t>Flopropione</t>
  </si>
  <si>
    <t>2295-58-1</t>
  </si>
  <si>
    <t>5-HT Receptor; COMT</t>
  </si>
  <si>
    <t>Flopropione is a 5-HT receptor antagonist and also a catechol-o-methyltransferase (COMT) inhibitor[1][2]. Flopropione also as an antispasmodic agent[3].</t>
  </si>
  <si>
    <t>C9H10O4</t>
  </si>
  <si>
    <t>CCC(C1=C(O)C=C(O)C=C1O)=O</t>
  </si>
  <si>
    <t>DMSO : 150 mg/mL (823.41 mM; Need ultrasonic and warming)</t>
  </si>
  <si>
    <t>27618</t>
  </si>
  <si>
    <t>https://www.medchemexpress.com/Flopropione.html</t>
  </si>
  <si>
    <t>HY-13580</t>
  </si>
  <si>
    <t>Budesonide</t>
  </si>
  <si>
    <t>51333-22-3</t>
  </si>
  <si>
    <t>430.53</t>
  </si>
  <si>
    <t>Budesonide, an inhaled glucocortical steroid, is an orally active glucocorticoid receptor agonist. Budesonide decreases the size of lung tumors, reverses DNA hypomethylation and modulates mRNA expression of genes. Budesonide is an anti-inflammatory agent used for asthma[1][2][3].</t>
  </si>
  <si>
    <t>C25H34O6</t>
  </si>
  <si>
    <t>O=C(C=C[C@@]12C)C=C1CC[C@@]([C@]2([H])[C@@H](O)C[C@@]34C)([H])[C@]3([H])C[C@]5([H])[C@@]4(C(CO)=O)OC(CCC)O5</t>
  </si>
  <si>
    <t>DMSO : 215 mg/mL (499.38 mM; Need ultrasonic and warming)</t>
  </si>
  <si>
    <t>11033</t>
  </si>
  <si>
    <t>https://www.medchemexpress.com/budesonide.html</t>
  </si>
  <si>
    <t>HY-17034A</t>
  </si>
  <si>
    <t>Dexmedetomidine (hydrochloride)</t>
  </si>
  <si>
    <t>(+)-Medetomidine hydrochloride; (S)-Medetomidine hydrochloride</t>
  </si>
  <si>
    <t>145108-58-3</t>
  </si>
  <si>
    <t>Dexmedetomidine Hydrochloride is an agonist of adrenergic alpha-2 receptor, which is used in veterinary medicine for its analgesic and sedative properties.
Target: Adrenergic alpha-2 Receptor
Dexmedetomidine, acting at alpha(2A) adrenoceptors, must be present during the encoding process to decrease discrete cue fear memory; however, its ability to suppress contextual memory is likely the result of blocking the consolidation process [1]. Dexmedetomidine had no analgesic effects in alpha(2A)-adrenoceptor KO mice [2]. Dexmedetomidine was effective in blocking these sympathomimetic actions of cocaine even in all 7 subjects who were homozygous for the Del322-325 polymorphism in the alpha2C AR, a loss-of-function mutation that is highly enriched in blacks [3].</t>
  </si>
  <si>
    <t>C[C@H](C1=CN=CN1)C2=CC=CC(C)=C2C.Cl</t>
  </si>
  <si>
    <t>H2O : ≥ 50 mg/mL (211.20 mM)</t>
  </si>
  <si>
    <t>15387</t>
  </si>
  <si>
    <t>https://www.medchemexpress.com/Dexmedetomidine-hydrochloride.html</t>
  </si>
  <si>
    <t>HY-10331</t>
  </si>
  <si>
    <t>Regorafenib</t>
  </si>
  <si>
    <t>BAY 73-4506</t>
  </si>
  <si>
    <t>755037-03-7</t>
  </si>
  <si>
    <t>482.82</t>
  </si>
  <si>
    <t>Regorafenib (BAY 73-4506) is a multi-targeted receptor tyrosine kinase inhibitor with IC50s of 13/4.2/46, 22, 7, 1.5 and 2.5 nM for VEGFR1/2/3, PDGFRβ, Kit, RET and Raf-1, respectively.</t>
  </si>
  <si>
    <t>C21H15ClF4N4O3</t>
  </si>
  <si>
    <t>O=C(NC1=CC=C(C(C(F)(F)F)=C1)Cl)NC2=CC=C(OC3=CC(C(NC)=O)=NC=C3)C=C2F</t>
  </si>
  <si>
    <t>DMSO : ≥ 260 mg/mL (538.50 mM)</t>
  </si>
  <si>
    <t>22215</t>
  </si>
  <si>
    <t>https://www.medchemexpress.com/Regorafenib.html</t>
  </si>
  <si>
    <t>HY-107321</t>
  </si>
  <si>
    <t>Azosemide</t>
  </si>
  <si>
    <t>27589-33-9</t>
  </si>
  <si>
    <t>370.84</t>
  </si>
  <si>
    <t>Azosemide, a sulfonamide loop diuretic, is a potent NKCC1 inhibitor with IC50s of 0.246?μM and 0.197?μM for hNKCC1A and NKCC1B, respectively[1].</t>
  </si>
  <si>
    <t>C12H11ClN6O2S2</t>
  </si>
  <si>
    <t>ClC1=CC(NCC2=CC=CS2)=C(C3=NN=NN3)C=C1S(N)(=O)=O</t>
  </si>
  <si>
    <t>DMSO : 250 mg/mL (674.15 mM; Need ultrasonic)</t>
  </si>
  <si>
    <t>57798</t>
  </si>
  <si>
    <t>https://www.medchemexpress.com/azosemide.html</t>
  </si>
  <si>
    <t>HY-10373</t>
  </si>
  <si>
    <t>Trimetrexate</t>
  </si>
  <si>
    <t>CI-898</t>
  </si>
  <si>
    <t>52128-35-5</t>
  </si>
  <si>
    <t>369.42</t>
  </si>
  <si>
    <t>Trimetrexate(CI-898) is a potent competitive inhibitor of bacterial, protozoan, and mammalian dihydrofolate reductase.
IC50 value:
Target: Antibiotic
 Trimetrexate therapy had minimal toxicity; transient neutropenia or thrombocytopenia occurred in 12 patients and mild elevation of serum aminotransferases in 4. We conclude that the combination of trimetrexate and leucovorin is safe and effective for the initial treatment of pneumocystis pneumonia in patients with AIDS and for the treatment of patients with intolerance or lack of response to standard therapies [1]. In noncomparative trials trimetrexate was effective in the treatment of P. carinii pneumonia (PCP) in patients with AIDS who were intolerant of or refractory to cotrimoxazole (trimethoprim/sulfamethoxazole) and pentamidine treatment. In these patients, 2- to 4-week survival rates of 48 to 69% were reported. In a comparative trial in the initial therapy of PCP, trimetrexate was less effective than cotrimoxazole in moderate to severe disease as evidenced by a significantly higher failure rate [2]. trimetrexate plus leucovorin was effective, albeit inferior to TMP-SMZ, for moderately severe P. carinii pneumonia but was better tolerated than TMP-SMZ [3].</t>
  </si>
  <si>
    <t>C19H23N5O3</t>
  </si>
  <si>
    <t>NC1=C(C(C)=C2CNC3=CC(OC)=C(OC)C(OC)=C3)C(C=C2)=NC(N)=N1</t>
  </si>
  <si>
    <t>DMSO : ≥ 61.5 mg/mL (166.48 mM)</t>
  </si>
  <si>
    <t>28504</t>
  </si>
  <si>
    <t>https://www.medchemexpress.com/Trimetrexate.html</t>
  </si>
  <si>
    <t>HY-17460A</t>
  </si>
  <si>
    <t>Garenoxacin (Mesylate hydrate)</t>
  </si>
  <si>
    <t>BMS284756 (Mesylate hydrate)</t>
  </si>
  <si>
    <t>223652-90-2</t>
  </si>
  <si>
    <t>540.53</t>
  </si>
  <si>
    <t>Garenoxacin Mesylate hydrate (BMS284756 Mesylate hydrate) is a novel oral des-fluoro(6) quinolone with potent antimicrobial activity, against common respiratory pathogens, including resistant strains.</t>
  </si>
  <si>
    <t>C24H26F2N2O8S</t>
  </si>
  <si>
    <t>O=C(C1=CN(C2CC2)C3=C(C=CC(C4=CC5=C([C@@H](C)NC5)C=C4)=C3OC(F)F)C1=O)O.CS(=O)(O)=O.O</t>
  </si>
  <si>
    <t>DMSO : 100 mg/mL (185.00 mM; Need ultrasonic)</t>
  </si>
  <si>
    <t>17830</t>
  </si>
  <si>
    <t>https://www.medchemexpress.com/Garenoxacin-Mesylate-hydrate.html</t>
  </si>
  <si>
    <t>HY-A0246A</t>
  </si>
  <si>
    <t>Flucloxacillin sodium</t>
  </si>
  <si>
    <t>1847-24-1</t>
  </si>
  <si>
    <t>475.85</t>
  </si>
  <si>
    <t>Flucloxacillin sodium is a highly active antibiotic against Gram-positive and Gram-negative bacteria.</t>
  </si>
  <si>
    <t>C19H16ClFN3NaO5S</t>
  </si>
  <si>
    <t>O=C([C@@H]1N(C2=O)[C@]([C@@H]2NC(C(C(C(C(F)=CC=C3)=C3Cl)=NO4)=C4C)=O)([H])SC1(C)C)O[Na]</t>
  </si>
  <si>
    <t>H2O : 100 mg/mL (210.15 mM; Need ultrasonic); DMSO : ≥ 100 mg/mL (210.15 mM)</t>
  </si>
  <si>
    <t>28148</t>
  </si>
  <si>
    <t>https://www.medchemexpress.com/Flucloxacillin_sodium.html</t>
  </si>
  <si>
    <t>HY-B0150</t>
  </si>
  <si>
    <t>Nicotinamide</t>
  </si>
  <si>
    <t>Niacinamide; Nicotinic acid amide</t>
  </si>
  <si>
    <t>98-92-0</t>
  </si>
  <si>
    <t>Endogenous Metabolite; Sirtuin</t>
  </si>
  <si>
    <t>Nicotinamide is a form of vitamin B3 that plays essential roles in cell physiology through facilitating NAD+ redox homeostasis and providing NAD+ as a substrate to a class of enzymes that catalyze non-redox reactions. Nicotinamide is an inhibitor of  SIRT1.</t>
  </si>
  <si>
    <t>C6H6N2O</t>
  </si>
  <si>
    <t>O=C(C1=CC=CN=C1)N</t>
  </si>
  <si>
    <t>DMSO : ≥ 100 mg/mL (818.87 mM); H2O : ≥ 50 mg/mL (409.43 mM)</t>
  </si>
  <si>
    <t>15870</t>
  </si>
  <si>
    <t>https://www.medchemexpress.com/Nicotinamide.html</t>
  </si>
  <si>
    <t>Cell Cycle/DNA Damage; Epigenetics; Metabolic Enzyme/Protease</t>
  </si>
  <si>
    <t>11987</t>
  </si>
  <si>
    <t>HY-16564</t>
  </si>
  <si>
    <t>Deferasirox (Fe3+ chelate)</t>
  </si>
  <si>
    <t>554435-83-5</t>
  </si>
  <si>
    <t>426.18</t>
  </si>
  <si>
    <t>Bacterial; Ferroptosis</t>
  </si>
  <si>
    <t>Deferasirox  Fe3+ chelate is a rationally-designed oral iron chelator; its main use is to reduce chronic iron overload in patients who are receiving long-term blood transfusions for conditions such as beta-thalassemia and other chronic anemias.</t>
  </si>
  <si>
    <t>C21H12FeN3O4</t>
  </si>
  <si>
    <t>O=C([O-])C1=CC=C(N2N=C3[N]4=C2C5=CC=CC=C5[O-][Fe+3]4[O-]C6=CC=CC=C63)C=C1</t>
  </si>
  <si>
    <t>DMSO : 50 mg/mL (117.32 mM; Need ultrasonic)</t>
  </si>
  <si>
    <t>07845</t>
  </si>
  <si>
    <t>https://www.medchemexpress.com/Deferasirox-Fe3_addition_-chelate.html</t>
  </si>
  <si>
    <t>HY-12424</t>
  </si>
  <si>
    <t>Zotarolimus</t>
  </si>
  <si>
    <t>ABT-578; A 179578</t>
  </si>
  <si>
    <t>221877-54-9</t>
  </si>
  <si>
    <t>966.21</t>
  </si>
  <si>
    <t>Zotarolimus (ABT-578; A 179578) is a derivative of rapamycin (HY-10219), with anti-proliferative activity. Zotarolimus is developed specifically for local delivery from stents for the prevention of coronary artery restenosis[1][2].</t>
  </si>
  <si>
    <t>C52H79N5O12</t>
  </si>
  <si>
    <t>CO[C@H]1[C@@H](N2C=NN=N2)CC[C@@H](C[C@H]([C@@](CC([C@@H](/C=C([C@H]([C@H](C([C@@H](C[C@@H]3C)C)=O)OC)O)\C)C)=O)([H])OC([C@@](CCCC4)([H])N4C(C([C@](O[C@]5([H])C[C@@H](/C(C)=C/C=C/C=C/3)OC)([C@@H](CC5)C)O)=O)=O)=O)C)C1</t>
  </si>
  <si>
    <t>DMSO : 100 mg/mL (103.50 mM; Need ultrasonic)</t>
  </si>
  <si>
    <t>24828</t>
  </si>
  <si>
    <t>https://www.medchemexpress.com/Zotarolimus.html</t>
  </si>
  <si>
    <t>HY-16752</t>
  </si>
  <si>
    <t>Relebactam</t>
  </si>
  <si>
    <t>MK-7655</t>
  </si>
  <si>
    <t>1174018-99-5</t>
  </si>
  <si>
    <t>348.38</t>
  </si>
  <si>
    <t>Relebactam is a diazabicyclooctane inhibitor with activity against a wide spectrum of β-lactamases, including class A (extended-spectrum β-lactamases [ESBLs] and KPC) and class C (AmpC) enzymes.
Target: beta-lactamase
Imipenem with Relebactam is active against Escherichia coli, Klebsiella pneumoniae, and Enterobacter spp., including K. pneumoniae carbapenemase (KPC)-producing isolates. The combination of Imipenem with Relebactam demonstrated activity against KPC-producing Enterobacteriaceae and multidrug-resistant P. aeruginosa. The imipenem MIC50 and MIC90 values for the ESBL-producing isolates were 0.25 and 0.5 μg/ml, respectively; with the addition of Relebactam, the corresponding values were 0.25 and 0.25 μg/ml. Five isolates harbored blaKPC. For these 5 isolates, the imipenem MICs ranged from 0.5 to &gt;32 μg/ml. With the addition of Relebactam, the MICs decreased to 0.12 to 0.5 μg/ml.[1] Relebactam inhibits most class A and class C β-lactamases, with selected inhibition of class D enzymes by avibactam. β-Lactamase inhibitors (BLIs) have played an important role in combatting β-lactam resistance in Gram-negative bacteria, but their effectiveness has diminished with the evolution of diverse and deleterious varieties of β-lactamases.[2]</t>
  </si>
  <si>
    <t>C12H20N4O6S</t>
  </si>
  <si>
    <t>O=S(ON1[C@]2([H])CC[C@@H](C(NC3CCNCC3)=O)[N@@](C2)C1=O)(O)=O</t>
  </si>
  <si>
    <t>H2O : 72 mg/mL (206.67 mM; Need ultrasonic and warming)</t>
  </si>
  <si>
    <t>20051</t>
  </si>
  <si>
    <t>https://www.medchemexpress.com/Relebactam.html</t>
  </si>
  <si>
    <t>HY-N1981</t>
  </si>
  <si>
    <t>Triolein</t>
  </si>
  <si>
    <t>122-32-7</t>
  </si>
  <si>
    <t>885.43</t>
  </si>
  <si>
    <t>Endogenous Metabolite; MMP</t>
  </si>
  <si>
    <t>Triolein is a symmetrical triacylglycerol, reduces MMP-1 upregulation, with strong antioxidant and anti-inflammatory properties[1].</t>
  </si>
  <si>
    <t>C57H104O6</t>
  </si>
  <si>
    <t>O=C(CCCCCCC/C=C\CCCCCCCC)OC(COC(CCCCCCC/C=C\CCCCCCCC)=O)COC(CCCCCCC/C=C\CCCCCCCC)=O</t>
  </si>
  <si>
    <t>DMSO : 125 mg/mL (141.17 mM; Need ultrasonic)</t>
  </si>
  <si>
    <t>44685</t>
  </si>
  <si>
    <t>https://www.medchemexpress.com/triolein.html</t>
  </si>
  <si>
    <t>HY-B0354A</t>
  </si>
  <si>
    <t>Urapidil (hydrochloride)</t>
  </si>
  <si>
    <t>64887-14-5</t>
  </si>
  <si>
    <t>423.94</t>
  </si>
  <si>
    <t xml:space="preserve">Urapidil HCl is an α1-adrenoceptor antagonist and 5-HT1A receptor agonist.
Target: α1-adrenoceptor; 5-HT1A receptor
Urapidil hydrochloride is a hydrochloride salt form of urapidil which is α1-adrenoceptor antagonist and 5-HT1A receptor agonist with pIC50 of 6.13 and 6.4 respectively. Urapidil has an alpha-blocking effect but, unlike other alpha-blockers, also has a central sympatholytic effect mediated via stimulation of serotonin 5HT1A receptors in the central nervous system [1]. Urapidil has an alpha-blocking effect but, unlike other alpha-blockers, also has a central sympatholytic effect mediated via stimulation of serotonin 5HT1A receptors in the central nervous system. Several studies have suggested that oral urapidil is effective and well tolerated when used as second-line therapy in patients with BP inadequately controlled with other agents. Urapidil has also been shown to improve glucose and lipid metabolism in hypertensive patients with concomitant diabetes and/or hyperlipidemia [2].
</t>
  </si>
  <si>
    <t>C20H30ClN5O3</t>
  </si>
  <si>
    <t>O=C1N(C)C(C=C(NCCCN2CCN(C3=CC=CC=C3OC)CC2)N1C)=O.Cl</t>
  </si>
  <si>
    <t>59797</t>
  </si>
  <si>
    <t>https://www.medchemexpress.com/urapidil-hydrochloride.html</t>
  </si>
  <si>
    <t>HY-B2136</t>
  </si>
  <si>
    <t>Tannic acid</t>
  </si>
  <si>
    <t>1401-55-4</t>
  </si>
  <si>
    <t>1701.20</t>
  </si>
  <si>
    <t>Tannic acid is a novel hERG channel blocker with IC50 of 3.4  μM.</t>
  </si>
  <si>
    <t>C76H52O46</t>
  </si>
  <si>
    <t>O=C(C1=CC(OC(C2=CC(O)=C(O)C(O)=C2)=O)=C(O)C(O)=C1)OC3[C@H](OC(C4=CC(OC(C5=CC(O)=C(O)C(O)=C5)=O)=C(O)C(O)=C4)=O)[C@@H](OC(C6=CC(OC(C7=CC(O)=C(O)C(O)=C7)=O)=C(O)C(O)=C6)=O)[C@H](OC(C8=CC(OC(C9=CC(O)=C(O)C(O)=C9)=O)=C(O)C(O)=C8)=O)[C@@H](COC(C%10=CC(OC(C%11=CC(O)=C(O)C(O)=C%11)=O)=C(O)C(O)=C%10)=O)O3</t>
  </si>
  <si>
    <t>H2O : ≥ 100 mg/mL (58.78 mM); DMSO : 100 mg/mL (58.78 mM; Need ultrasonic)</t>
  </si>
  <si>
    <t>26432</t>
  </si>
  <si>
    <t>https://www.medchemexpress.com/Tannic_acid.html</t>
  </si>
  <si>
    <t>HY-N0411</t>
  </si>
  <si>
    <t>β-Carotene</t>
  </si>
  <si>
    <t>Provitamin A; beta-Carotene</t>
  </si>
  <si>
    <t>7235-40-7</t>
  </si>
  <si>
    <t>536.87</t>
  </si>
  <si>
    <t>β-Carotene (Provitamin A) is an organic compound and classified as a terpenoid. It is a precursor (inactive form) of vitamin A.</t>
  </si>
  <si>
    <t>C40H56</t>
  </si>
  <si>
    <t>CC1(C)C(/C=C/C(C)=C/C=C/C(C)=C/C=C/C=C(C)/C=C/C=C(C)/C=C/C2=C(C)CCCC2(C)C)=C(C)CCC1</t>
  </si>
  <si>
    <t>DMSO : 5.5 mg/mL (10.24 mM; Need ultrasonic and warming)</t>
  </si>
  <si>
    <t>63602</t>
  </si>
  <si>
    <t>https://www.medchemexpress.com/_beta_-carotene.html</t>
  </si>
  <si>
    <t>HY-Y0172</t>
  </si>
  <si>
    <t>Butylated hydroxytoluene</t>
  </si>
  <si>
    <t>128-37-0</t>
  </si>
  <si>
    <t>Butylated hydroxytoluene is an antioxidant widely used in foods and in food-related products[1]. Butylated hydroxytoluene is a Ferroptosis inhibitor[2].</t>
  </si>
  <si>
    <t>OC1=C(C(C)(C)C)C=C(C)C=C1C(C)(C)C</t>
  </si>
  <si>
    <t>DMSO : 100 mg/mL (453.82 mM; Need ultrasonic); H2O : &lt; 0.1 mg/mL (insoluble)</t>
  </si>
  <si>
    <t>27725</t>
  </si>
  <si>
    <t>https://www.medchemexpress.com/butylated-hydroxytoluene.html</t>
  </si>
  <si>
    <t>HY-N0176</t>
  </si>
  <si>
    <t>Dihydroartemisinin</t>
  </si>
  <si>
    <t>Dihydroqinghaosu; β-Dihydroartemisinin; Artenimol</t>
  </si>
  <si>
    <t>71939-50-9</t>
  </si>
  <si>
    <t>Apoptosis; Autophagy; NF-κB; Parasite</t>
  </si>
  <si>
    <t>Dihydroartemisinin is a potent anti-malaria agent.</t>
  </si>
  <si>
    <t>C15H24O5</t>
  </si>
  <si>
    <t>O[C@@H]1[C@H](C)[C@]2([H])CC[C@@H](C)[C@]3([H])CC[C@@](O4)(C)OO[C@]32[C@]4([H])O1</t>
  </si>
  <si>
    <t>DMSO : 41.67 mg/mL (146.54 mM; Need ultrasonic)</t>
  </si>
  <si>
    <t>46195</t>
  </si>
  <si>
    <t>https://www.medchemexpress.com/Dihydroartemisinin.html</t>
  </si>
  <si>
    <t>HY-N0173</t>
  </si>
  <si>
    <t>Cinchonidine</t>
  </si>
  <si>
    <t>α-Quinidine</t>
  </si>
  <si>
    <t>485-71-2</t>
  </si>
  <si>
    <t>Parasite; Serotonin Transporter</t>
  </si>
  <si>
    <t>Cinchonidine (α-Quinidine) is a cinchona alkaloid found in Cinchona officinalis and Gongronema latifolium. A building block used in asymmetric synthesis in organic chemistry. Weak inhibitor of serotonin transporter (SERT) with Kis of 330, 4.2, 36, 196, 15 μM for dSERT, hSERT, hSERT I172M, hSERT S438T, hSERT Y95F, respectively. Antimalarial activities[1].</t>
  </si>
  <si>
    <t>C=C[C@H]1C[N@](CC[C@H]1C2)[C@]2([H])[C@H](O)C3=CC=NC4=CC=CC=C34</t>
  </si>
  <si>
    <t>DMSO : 33.33 mg/mL (113.22 mM; Need ultrasonic)</t>
  </si>
  <si>
    <t>27565</t>
  </si>
  <si>
    <t>https://www.medchemexpress.com/Cinchonidine.html</t>
  </si>
  <si>
    <t>HY-B1075</t>
  </si>
  <si>
    <t>Fosfomycin (calcium)</t>
  </si>
  <si>
    <t>MK-​0955 (calcium)</t>
  </si>
  <si>
    <t>26016-98-8</t>
  </si>
  <si>
    <t>176.12</t>
  </si>
  <si>
    <t>Fosfomycin calcium (MK-?0955 calcium) is a blood-brain barrier penetrating, broad-spectrum antibiotic by irreversibly inhibiting an early stage in cell wall synthesis. Fosfomycin calcium (MK-?0955 calcium) shows both in vivo and in vitro activity against a wide range of bacteria, including multidrug-resistant (MDR), extensively drug-resistant (XDR), and pan-drug-resistant (PDR) bacteria[1].</t>
  </si>
  <si>
    <t>C3H5CaO4P</t>
  </si>
  <si>
    <t>C[C@H]1[C@@H](P([O-])([O-])=O)O1.[Ca+2]</t>
  </si>
  <si>
    <t>H2O : 2 mg/mL (11.36 mM; Need ultrasonic); DMSO : &lt; 1 mg/mL (insoluble or slightly soluble)</t>
  </si>
  <si>
    <t>18454</t>
  </si>
  <si>
    <t>https://www.medchemexpress.com/Fosfomycin-calcium.html</t>
  </si>
  <si>
    <t>HY-106268A</t>
  </si>
  <si>
    <t>Larazotide (acetate)</t>
  </si>
  <si>
    <t>881851-50-9</t>
  </si>
  <si>
    <t>785.89</t>
  </si>
  <si>
    <t>Gap Junction Protein</t>
  </si>
  <si>
    <t>Larazotide acetate is a synthetic peptide. Larazotide acetate acts as a tight junction regulator and reverses leaky junctions to their normally closed state[1].</t>
  </si>
  <si>
    <t>C34H59N9O12</t>
  </si>
  <si>
    <t>O=C([C@H](C(C)C)NC([C@H](CC(C)C)NC([C@H](C(C)C)NC(CNC(CN)=O)=O)=O)=O)N[C@@H](CCC(N)=O)C(N1[C@@H](CCC1)C(NCC(O)=O)=O)=O.CC(O)=O</t>
  </si>
  <si>
    <t>DMSO : 3.2 mg/mL (4.07 mM; Need ultrasonic and warming); H2O : 16.67 mg/mL (21.21 mM; Need ultrasonic)</t>
  </si>
  <si>
    <t>42025</t>
  </si>
  <si>
    <t>https://www.medchemexpress.com/Larazotide_acetate.html</t>
  </si>
  <si>
    <t>HY-10619B</t>
  </si>
  <si>
    <t>Niraparib (tosylate)</t>
  </si>
  <si>
    <t>MK-4827 (tosylate)</t>
  </si>
  <si>
    <t>1038915-73-9</t>
  </si>
  <si>
    <t>492.59</t>
  </si>
  <si>
    <t>Niraparib tosylate (MK-4827 tosylate) is a highly potent and orally bioavailable PARP1 and PARP2 inhibitor with an IC50 of 3.8 and 2.1 nM, respectively. Niraparib tosylate leads to inhibition of repair of DNA damage, activates apoptosis and shows anti-tumor activity[1][2][3].</t>
  </si>
  <si>
    <t>C26H28N4O4S</t>
  </si>
  <si>
    <t>NC(C1=CC=CC2=CN(C3=CC=C([C@H]4CNCCC4)C=C3)N=C21)=O.O=S(C5=CC=C(C)C=C5)(O)=O</t>
  </si>
  <si>
    <t>DMSO : ≥ 490 mg/mL (994.74 mM); H2O : 1 mg/mL (2.03 mM; heat to 50°C)</t>
  </si>
  <si>
    <t>27211</t>
  </si>
  <si>
    <t>https://www.medchemexpress.com/MK-4827-tosylate.html</t>
  </si>
  <si>
    <t>HY-N0862</t>
  </si>
  <si>
    <t>Harringtonine</t>
  </si>
  <si>
    <t>26833-85-2</t>
  </si>
  <si>
    <t>531.59</t>
  </si>
  <si>
    <t>Harringtonine is a natural Cephalotaxus alkaloid that inhibits protein synthesis. Harringtonine has anti-chikungunya virus (CHIKV) activities with an EC50 of 0.24 μM.</t>
  </si>
  <si>
    <t>C28H37NO9</t>
  </si>
  <si>
    <t>O=C([C@@](CC(OC)=O)(O)CCC(C)(O)C)O[C@H]1[C@](C2=CC(OCO3)=C3C=C2CCN4CCC5)([H])[C@]45C=C1OC</t>
  </si>
  <si>
    <t>DMSO : ≥ 100 mg/mL (188.11 mM)</t>
  </si>
  <si>
    <t>29139</t>
  </si>
  <si>
    <t>https://www.medchemexpress.com/Harringtonine.html</t>
  </si>
  <si>
    <t>HY-N0645</t>
  </si>
  <si>
    <t>Dicoumarol</t>
  </si>
  <si>
    <t>Dicumarol</t>
  </si>
  <si>
    <t>66-76-2</t>
  </si>
  <si>
    <t>336.29</t>
  </si>
  <si>
    <t>Dicoumarol is an inhibitor of both NAD(P)H:quinone oxidoreductase 1 (NQO1) and PDK1 with IC50s of 0.37 and 19.42 μM, respectively.</t>
  </si>
  <si>
    <t>C19H12O6</t>
  </si>
  <si>
    <t>O=C1C(CC2=C(O)C3=CC=CC=C3OC2=O)=C(O)C4=CC=CC=C4O1</t>
  </si>
  <si>
    <t>DMSO : 3.67 mg/mL (10.91 mM; Need ultrasonic); H2O : 50 mg/mL (148.68 mM; ultrasonic and adjust pH to 13 with NaOH); H2O : &lt; 0.1 mg/mL (insoluble)</t>
  </si>
  <si>
    <t>26918</t>
  </si>
  <si>
    <t>https://www.medchemexpress.com/Dicoumarol.html</t>
  </si>
  <si>
    <t>HY-13295</t>
  </si>
  <si>
    <t>Vinpocetine</t>
  </si>
  <si>
    <t>Ethyl apovincaminate</t>
  </si>
  <si>
    <t>42971-09-5</t>
  </si>
  <si>
    <t>350.45</t>
  </si>
  <si>
    <t>IKK; Phosphodiesterase (PDE); Sodium Channel</t>
  </si>
  <si>
    <t>Vinpocetine (Ethyl apovincaminate) is a derivative of the alkaloid Vincamine that blocks voltage-gated Na+ channels. The IC50 value of Vinpocetine on direct IKK inhibition in the cell-free system is 17.17 μM. Vinpocetine is a phosphodiesterase (PDE) inhibitor and inhibits NF-κB-dependent inflammatory responses by directly targeting IκB kinase complex (IKK), and has been widely used for the treatment of cerebrovascular disorders[1][2][3].</t>
  </si>
  <si>
    <t>C22H26N2O2</t>
  </si>
  <si>
    <t>CCOC(C1=C[C@]2(CC)CCCN3CCC(C4=C(C=CC=C4)N51)=C5[C@]23[H])=O</t>
  </si>
  <si>
    <t>DMSO : 6.25 mg/mL (17.83 mM; Need ultrasonic)</t>
  </si>
  <si>
    <t>10311</t>
  </si>
  <si>
    <t>https://www.medchemexpress.com/Vinpocetine.html</t>
  </si>
  <si>
    <t>Membrane Transporter/Ion Channel; Metabolic Enzyme/Protease; NF-κB</t>
  </si>
  <si>
    <t>Inflammation/Immunology; Neurological Disease; Cardiovascular Disease; Cancer</t>
  </si>
  <si>
    <t>HY-41494</t>
  </si>
  <si>
    <t>o-Toluic acid</t>
  </si>
  <si>
    <t>2-Methylbenzoic acid</t>
  </si>
  <si>
    <t>118-90-1</t>
  </si>
  <si>
    <t>136.15</t>
  </si>
  <si>
    <t>o-Toluic acid (2-Methylbenzoic acid) is a benzoic acid?substituted by a?methyl?group at position 2. O-Toluic acid plays a role as a xenobiotic metabolite.</t>
  </si>
  <si>
    <t>C8H8O2</t>
  </si>
  <si>
    <t>O=C(O)C1=CC=CC=C1C</t>
  </si>
  <si>
    <t>29931</t>
  </si>
  <si>
    <t>https://www.medchemexpress.com/o-toluic-acid.html</t>
  </si>
  <si>
    <t>HY-B0808</t>
  </si>
  <si>
    <t>Oxaprozin</t>
  </si>
  <si>
    <t>Oxaprozinum; Wy21743</t>
  </si>
  <si>
    <t>21256-18-8</t>
  </si>
  <si>
    <t>293.32</t>
  </si>
  <si>
    <t>COX; NF-κB</t>
  </si>
  <si>
    <t xml:space="preserve">Oxaprozin is an inhibitor of both COX-1 and COX-2 with IC50s of 2.2 μM  and 36 μM for human platelet COX-1 and IL-1-stimulated human synovial cell COX-2, respectively. Oxaprozin also inhibits the activation of NF-κB.
</t>
  </si>
  <si>
    <t>C18H15NO3</t>
  </si>
  <si>
    <t>O=C(O)CCC1=NC(C2=CC=CC=C2)=C(C3=CC=CC=C3)O1</t>
  </si>
  <si>
    <t>DMSO : ≥ 100 mg/mL (340.92 mM)</t>
  </si>
  <si>
    <t>26966</t>
  </si>
  <si>
    <t>https://www.medchemexpress.com/Oxaprozin.html</t>
  </si>
  <si>
    <t>Immunology/Inflammation; NF-κB</t>
  </si>
  <si>
    <t>HY-15038</t>
  </si>
  <si>
    <t>Diclofenac (potassium)</t>
  </si>
  <si>
    <t>15307-81-0</t>
  </si>
  <si>
    <t>334.24</t>
  </si>
  <si>
    <t>Diclofenac potassium is a potent and nonselective anti-inflammatory agent, acts as a COX inhibitor, with IC50s of 4 and 1.3 nM for human COX-1 and COX-2 in CHO cells[1], and 5.1 and 0.84 μM for ovine COX-1 and COX-2, respectively[2]. Diclofenac potassium induces apoptosis of neural stem cells (NSCs) via the activation of the caspase cascade[3].</t>
  </si>
  <si>
    <t>C14H10Cl2KNO2</t>
  </si>
  <si>
    <t>O=C(O[K])CC1=CC=CC=C1NC2=C(Cl)C=CC=C2Cl</t>
  </si>
  <si>
    <t>64015</t>
  </si>
  <si>
    <t>https://www.medchemexpress.com/diclofenac-potassium.html</t>
  </si>
  <si>
    <t>HY-13720A</t>
  </si>
  <si>
    <t>Pergolide (mesylate)</t>
  </si>
  <si>
    <t>Pergolide methanesulfonate; LY127809</t>
  </si>
  <si>
    <t>66104-23-2</t>
  </si>
  <si>
    <t>410.59</t>
  </si>
  <si>
    <t>Pergolide mesylate is an antiparkinsonian agent which functions as a dopaminergic agonist.
Target: Dopamine Receptor
Pergolide mesylate (trade name Permax) is an ergoline-based dopamine receptor agonist used in some countries for the treatment of Parkinson's disease. Pergolide mesylate functions as an agonist at the dopamine D2, D1 and serotonin 5-HT1A, 5-HT1B, 5-HT2A, 5-HT2B, and 5-HT2C receptors. It may possess agonist activity at other dopamine receptor subtypes as well, similar to cabergoline [1, 2]. Pergolide mesylate decreases plasma prolactin concentrations [3]. The weak agonist activity of pergolide at D1 receptors somewhat alters its clinical and side effect profile in the treatment of Parkinson's disease. The drug is in decreasing use, as it is reported to be associated with a form of heart disease called cardiac fibrosis. The use of pergolide or cabergoline is associated with a significantly increased risk of newly diagnosed cardiac-valve regurgitation [4].</t>
  </si>
  <si>
    <t>C20H30N2O3S2</t>
  </si>
  <si>
    <t>[H][C@@]1(N(CCC)C[C@H](CSC)C[C@@]12[H])CC3=CNC4=CC=CC2=C43.CS(=O)(O)=O</t>
  </si>
  <si>
    <t>DMSO : ≥ 25 mg/mL (60.89 mM)</t>
  </si>
  <si>
    <t>33415</t>
  </si>
  <si>
    <t>https://www.medchemexpress.com/pergolide-mesylate.html</t>
  </si>
  <si>
    <t>HY-B1200</t>
  </si>
  <si>
    <t>Pralidoxime (chloride)</t>
  </si>
  <si>
    <t>2-PAM chloride</t>
  </si>
  <si>
    <t>51-15-0</t>
  </si>
  <si>
    <t>172.61</t>
  </si>
  <si>
    <t>Pralidoxime chloride is a useful agent in the treatment of organophosphate poisoning. Pralidoxime binds to organophosphate-inactivated acetylcholinesterase, used to combat poisoning by organophosphates or acetylcholinesterase inhibitors (nerve agents) in conjunction with atropine and diazepam.</t>
  </si>
  <si>
    <t>C7H9ClN2O</t>
  </si>
  <si>
    <t>C[N+]1=CC=CC=C1/C=N/O.[Cl-]</t>
  </si>
  <si>
    <t>DMSO : 11.33 mg/mL (65.64 mM; Need ultrasonic and warming)</t>
  </si>
  <si>
    <t>17719</t>
  </si>
  <si>
    <t>https://www.medchemexpress.com/Pralidoxime-chloride.html</t>
  </si>
  <si>
    <t>HY-B0937A</t>
  </si>
  <si>
    <t>Amprolium (hydrochloride)</t>
  </si>
  <si>
    <t>137-88-2</t>
  </si>
  <si>
    <t>315.24</t>
  </si>
  <si>
    <t>Amprolium hydrochloride is a coccidiostat used in poultry, is a thiamine analogue and blocks the thiamine transporter of Eimeria species by blocking thiamine uptake it prevents carbohydrate synthesis.</t>
  </si>
  <si>
    <t>C14H20Cl2N4</t>
  </si>
  <si>
    <t>CC1=CC=CC=[N+]1CC2=CN=C(CCC)N=C2N.[Cl-].Cl</t>
  </si>
  <si>
    <t>H2O : ≥ 200 mg/mL (634.44 mM)</t>
  </si>
  <si>
    <t>19050</t>
  </si>
  <si>
    <t>https://www.medchemexpress.com/Amprolium-hydrochloride.html</t>
  </si>
  <si>
    <t>HY-B2177</t>
  </si>
  <si>
    <t>Apronal</t>
  </si>
  <si>
    <t>Allylisopropylacetylurea; Apronalide</t>
  </si>
  <si>
    <t>528-92-7</t>
  </si>
  <si>
    <t>184.24</t>
  </si>
  <si>
    <t>Apronal (Allylisopropylacetylurea, Apronalide) is a hypnotic and sedative drug that has been withdrawn in several countries due to side effects.</t>
  </si>
  <si>
    <t>C9H16N2O2</t>
  </si>
  <si>
    <t>C=CCC(C(C)C)C(NC(N)=O)=O</t>
  </si>
  <si>
    <t>DMSO : ≥ 165 mg/mL (895.57 mM)</t>
  </si>
  <si>
    <t>26307</t>
  </si>
  <si>
    <t>https://www.medchemexpress.com/Apronal.html</t>
  </si>
  <si>
    <t>HY-N0469</t>
  </si>
  <si>
    <t>L-Lysine</t>
  </si>
  <si>
    <t>56-87-1</t>
  </si>
  <si>
    <t>Endogenous Metabolite; Virus Protease</t>
  </si>
  <si>
    <t>L-lysine is an essential amino acid[1][2] with important roles in connective tissues and carnitine synthesis, energy production, growth in children, and maintenance of immune functions[2].</t>
  </si>
  <si>
    <t>N[C@@H](CCCCN)C(O)=O</t>
  </si>
  <si>
    <t>DMSO : &lt; 1 mg/mL (insoluble or slightly soluble); H2O : 100 mg/mL (684.04 mM; Need ultrasonic)</t>
  </si>
  <si>
    <t>57782</t>
  </si>
  <si>
    <t>https://www.medchemexpress.com/L-Lysine.html</t>
  </si>
  <si>
    <t>HY-B1092</t>
  </si>
  <si>
    <t>Gluconate (Calcium)</t>
  </si>
  <si>
    <t>Calcium D-gluconate; Gluconic acid hemicalcium salt</t>
  </si>
  <si>
    <t>299-28-5</t>
  </si>
  <si>
    <t>216.20</t>
  </si>
  <si>
    <t>Gluconate Calcium (Calcium D-gluconate) is a mineral supplement, manufactured by the neutralization of gluconic acid with lime or calcium carbonate.</t>
  </si>
  <si>
    <t>C6H12O7.1/2Ca</t>
  </si>
  <si>
    <t>O[C@H]([C@H]([C@@H]([C@@H](CO)O)O)O)C(O)=O.[1/2Ca]</t>
  </si>
  <si>
    <t>H2O : 20 mg/mL (92.51 mM; Need ultrasonic); DMSO : 1 mg/mL (4.63 mM; ultrasonic and warming and heat to 80°C)</t>
  </si>
  <si>
    <t>17210</t>
  </si>
  <si>
    <t>https://www.medchemexpress.com/Gluconate-Calcium.html</t>
  </si>
  <si>
    <t>HY-10820A</t>
  </si>
  <si>
    <t>Pemetrexed (disodium)</t>
  </si>
  <si>
    <t>LY231514 (disodium)</t>
  </si>
  <si>
    <t>150399-23-8</t>
  </si>
  <si>
    <t>471.37</t>
  </si>
  <si>
    <t>Pemetrexed disodium (LY231514 disodium) is an antifolate, the Kis of the pentaglutamate of Pemetrexed disodium are 1.3, 7.2, and 65 nM for inhibits thymidylate synthase (TS), dihydrofolate reductase (DHFR), and glycinamide ribonucleotide formyltransferase (GARFT), respectively[1].</t>
  </si>
  <si>
    <t>C20H19N5Na2O6</t>
  </si>
  <si>
    <t>O=C1NC(N)=NC2=C1C(CCC3=CC=C(C=C3)C(N[C@H](CCC(O[Na])=O)C(O[Na])=O)=O)=CN2</t>
  </si>
  <si>
    <t>H2O : ≥ 100 mg/mL (212.15 mM)</t>
  </si>
  <si>
    <t>08975</t>
  </si>
  <si>
    <t>https://www.medchemexpress.com/Pemetrexed-disodium.html</t>
  </si>
  <si>
    <t>HY-B2117</t>
  </si>
  <si>
    <t>Valpromide</t>
  </si>
  <si>
    <t>2430-27-5</t>
  </si>
  <si>
    <t>143.23</t>
  </si>
  <si>
    <t>Epoxide Hydrolase; HSV</t>
  </si>
  <si>
    <t>Valpromide is an amide derivative of valproic acid and inhibits human epoxide hydrolase.</t>
  </si>
  <si>
    <t>C8H17NO</t>
  </si>
  <si>
    <t>CCCC(CCC)C(N)=O</t>
  </si>
  <si>
    <t>DMSO : ≥ 50 mg/mL (349.09 mM)</t>
  </si>
  <si>
    <t>27575</t>
  </si>
  <si>
    <t>https://www.medchemexpress.com/Valpromide.html</t>
  </si>
  <si>
    <t>HY-N7059</t>
  </si>
  <si>
    <t>Lactobionic acid</t>
  </si>
  <si>
    <t>96-82-2</t>
  </si>
  <si>
    <t>358.30</t>
  </si>
  <si>
    <t>Lactobionic acid is a bionic acid naturally found in the Caspian Sea yogurt and chemically constituted of a gluconic acid bonded to a galactose. Lactobionic acid has antioxidant, antimicrobial, chelating, stabilizer, acidulant, and moisturizing properties[1].</t>
  </si>
  <si>
    <t>C12H22O12</t>
  </si>
  <si>
    <t>O[C@H]([C@H]([C@@H]([C@@H](CO)O)O[C@H]1[C@@H]([C@H]([C@H]([C@@H](CO)O1)O)O)O)O)C(O)=O</t>
  </si>
  <si>
    <t>58007</t>
  </si>
  <si>
    <t>https://www.medchemexpress.com/lactobionic-acid.html</t>
  </si>
  <si>
    <t>HY-12177</t>
  </si>
  <si>
    <t>Aliskiren (hemifumarate)</t>
  </si>
  <si>
    <t>CGP 60536 (hemifumarate); CGP60536B (hemifumarate); SPP 100 (hemifumarate)</t>
  </si>
  <si>
    <t>173334-58-2</t>
  </si>
  <si>
    <t>1219.59</t>
  </si>
  <si>
    <t>Aliskiren hemifumarate(CGP 60536 hemifumarate) is a direct renin inhibitor with IC50 of 1.5 nM.
IC50 value: 1.5 nM [1]
Target: renin
in vitro: Aliskiren hemifumarate appears to bind to both the hydrophobic S1/S3-binding pocket and to a large, distinct subpocket that extends from the S3-binding site towards the hydrophobic core of renin. Oral bioavailability of Aliskiren hemifumarate is 2.4% in rats, 16% in marmosets and about 2.5% in humans [2].
in vivo: Aliskiren hemifumarate (&lt; 10 mg/kg, oral) inhibits plasma renin activity and lowers blood pressure in sodium-depleted marmosets[3].Once-daily oral treatment with Aliskiren hemifumarate lowers blood pressure effectively, with a safety and tolerability profile, in patients with mild-to-moderate hypertension[4].</t>
  </si>
  <si>
    <t>C64H110N6O16</t>
  </si>
  <si>
    <t>O=C(O)/C=C/C(O)=O.O=C(NCC(C)(C(N)=O)C)[C@@H](C[C@@H]([C@H](C[C@@H](C(C)C)CC1=CC=C(OC)C(OCCCOC)=C1)N)O)C(C)C.O=C(NCC(C)(C(N)=O)C)[C@H](C(C)C)C[C@H](O)[C@@H](N)C[C@@H](C(C)C)CC2=CC=C(OC)C(OCCCOC)=C2</t>
  </si>
  <si>
    <t>H2O : ≥ 50 mg/mL (41.00 mM)</t>
  </si>
  <si>
    <t>04478</t>
  </si>
  <si>
    <t>https://www.medchemexpress.com/Aliskiren-hemifumarate.html</t>
  </si>
  <si>
    <t>HY-14892A</t>
  </si>
  <si>
    <t>Gemigliptin (tartrate)</t>
  </si>
  <si>
    <t>LC15-0444 (tartrate)</t>
  </si>
  <si>
    <t>1374639-74-3</t>
  </si>
  <si>
    <t>639.45</t>
  </si>
  <si>
    <t>Gemigliptin tartrate (LC15-0444 tartrate) is a highly selective, reversible and competitive dipeptidyl peptidase-4 (DPP-4) inhibitor, with an IC50 of 10.3 nM for human recombinant DPP-4. Gemigliptin tartrate exhibits potent anti-glycation properties. Gemigliptin tartrate can be used for the research of advanced glycation end products (AGE)-related diabetic complications[1][2].</t>
  </si>
  <si>
    <t>C22H25F8N5O8</t>
  </si>
  <si>
    <t>O=C(O)[C@H](O)[C@@H](O)C(O)=O.O=C1N(C[C@@H](N)CC(N2CCC3=C(C(F)(F)F)N=C(C(F)(F)F)N=C3C2)=O)CC(F)(F)CC1</t>
  </si>
  <si>
    <t>DMSO : 100 mg/mL (156.38 mM; Need ultrasonic)</t>
  </si>
  <si>
    <t>30865</t>
  </si>
  <si>
    <t>https://www.medchemexpress.com/gemigliptin-tartrate.html</t>
  </si>
  <si>
    <t>HY-A0127</t>
  </si>
  <si>
    <t>Etofibrate</t>
  </si>
  <si>
    <t>31637-97-5</t>
  </si>
  <si>
    <t>363.79</t>
  </si>
  <si>
    <t>Etofibrate is the ethandiol-1,2 diester of the nicotinic and clofibric acids. Etofibrate has been shown to be a potent hypolipidemic agent in animal and human.</t>
  </si>
  <si>
    <t>C18H18ClNO5</t>
  </si>
  <si>
    <t>O=C(C1=CC=CN=C1)OCCOC(C(C)(OC2=CC=C(Cl)C=C2)C)=O</t>
  </si>
  <si>
    <t>DMSO : ≥ 100 mg/mL (274.88 mM)</t>
  </si>
  <si>
    <t>28523</t>
  </si>
  <si>
    <t>https://www.medchemexpress.com/Etofibrate.html</t>
  </si>
  <si>
    <t>HY-B1207</t>
  </si>
  <si>
    <t>Urethane</t>
  </si>
  <si>
    <t>Ethyl carbamate; Carbamic acid ethyl ester; Ethylurethane</t>
  </si>
  <si>
    <t>51-79-6</t>
  </si>
  <si>
    <t>Urethane (Ethyl carbamate) is a byproduct of fermentation found in various food products. Urethane has narcotic, antineoplastic, phytocide properties[1][2].</t>
  </si>
  <si>
    <t>NC(OCC)=O</t>
  </si>
  <si>
    <t>DMSO : 100 mg/mL (1122.46 mM; Need ultrasonic)</t>
  </si>
  <si>
    <t>17428</t>
  </si>
  <si>
    <t>https://www.medchemexpress.com/Urethane.html</t>
  </si>
  <si>
    <t>HY-B1151</t>
  </si>
  <si>
    <t>Climbazole</t>
  </si>
  <si>
    <t>BAY-e 6975</t>
  </si>
  <si>
    <t>38083-17-9</t>
  </si>
  <si>
    <t>292.76</t>
  </si>
  <si>
    <t>Climbazole (BAY-e 6975) is a potent antifungal agent. Climbazole also is a potent inducer of rat hepatic cytochrome P450[2].</t>
  </si>
  <si>
    <t>C15H17ClN2O2</t>
  </si>
  <si>
    <t>CC(C)(C)C(C(OC1=CC=C(Cl)C=C1)N2C=CN=C2)=O</t>
  </si>
  <si>
    <t>DMSO : ≥ 47 mg/mL (160.54 mM)</t>
  </si>
  <si>
    <t>17267</t>
  </si>
  <si>
    <t>https://www.medchemexpress.com/Climbazole.html</t>
  </si>
  <si>
    <t>HY-B1496</t>
  </si>
  <si>
    <t>Tranylcypromine (hemisulfate)</t>
  </si>
  <si>
    <t>dl-Tranylcypromine hemisulfate; trans-2-Phenylcyclopropylamine hemisulfate salt</t>
  </si>
  <si>
    <t>13492-01-8</t>
  </si>
  <si>
    <t>182.23</t>
  </si>
  <si>
    <t>Histone Demethylase; Monoamine Oxidase</t>
  </si>
  <si>
    <t>Tranylcypromine hemisulfate (dl-Tranylcypromine hemisulfate) is an irreversible, nonselective monoamine oxidase (MAO) inhibitor used in the treatment of depression. Tranylcypromine hemisulfate is also a lysine-specific demethylase 1 (LSD1) inhibitor, suppresses lesion growth and improves generalized hyperalgesia in mouse with induced endometriosis. Tranylcypromine has antidepressant effects[1][2].</t>
  </si>
  <si>
    <t>C9H12NO2S0.5</t>
  </si>
  <si>
    <t>N[C@H]1[C@H](C2=CC=CC=C2)C1.[0.5H2SO4]</t>
  </si>
  <si>
    <t>H2O : 25 mg/mL (137.19 mM; Need ultrasonic); DMSO : 5 mg/mL (27.44 mM; ultrasonic and warming and heat to 60°C)</t>
  </si>
  <si>
    <t>46372</t>
  </si>
  <si>
    <t>https://www.medchemexpress.com/Tranylcypromine-hemisulfate.html</t>
  </si>
  <si>
    <t>Epigenetics; Neuronal Signaling</t>
  </si>
  <si>
    <t>HY-B0585</t>
  </si>
  <si>
    <t>Piracetam</t>
  </si>
  <si>
    <t>UCB-6215</t>
  </si>
  <si>
    <t>7491-74-9</t>
  </si>
  <si>
    <t>142.16</t>
  </si>
  <si>
    <t>Piracetam (UCB-6215) is a cyclic derivative of the neurotransmitter gamma-aminobutyric acid (GABA), used in treatment of a wide range of cognitive disorders.</t>
  </si>
  <si>
    <t>C6H10N2O2</t>
  </si>
  <si>
    <t>O=C(N)CN1C(CCC1)=O</t>
  </si>
  <si>
    <t>H2O : ≥ 50 mg/mL (351.72 mM); DMSO : ≥ 100 mg/mL (703.43 mM)</t>
  </si>
  <si>
    <t>16657</t>
  </si>
  <si>
    <t>https://www.medchemexpress.com/Piracetam.html</t>
  </si>
  <si>
    <t>HY-N0455A</t>
  </si>
  <si>
    <t>L-Arginine (hydrochloride)</t>
  </si>
  <si>
    <t>(S)-(+)-Arginine hydrochloride</t>
  </si>
  <si>
    <t>1119-34-2</t>
  </si>
  <si>
    <t>210.66</t>
  </si>
  <si>
    <t>L-Arginine hydrochloride ((S)-(+)-Arginine hydrochloride) is the nitrogen donor for synthesis of nitric oxide, a potent vasodilator that is deficient during times of sickle cell crisis.</t>
  </si>
  <si>
    <t>C6H15ClN4O2</t>
  </si>
  <si>
    <t>N[C@@H](CCCNC(N)=N)C(O)=O.[H]Cl</t>
  </si>
  <si>
    <t>H2O : 100 mg/mL (474.70 mM; Need ultrasonic); DMSO : &lt; 1 mg/mL (insoluble or slightly soluble)</t>
  </si>
  <si>
    <t>16032</t>
  </si>
  <si>
    <t>https://www.medchemexpress.com/L-Arginine-hydrochloride.html</t>
  </si>
  <si>
    <t>HY-N0705</t>
  </si>
  <si>
    <t>Curculigoside</t>
  </si>
  <si>
    <t>85643-19-2</t>
  </si>
  <si>
    <t>466.44</t>
  </si>
  <si>
    <t>JAK; NF-κB; STAT</t>
  </si>
  <si>
    <t>Curculigoside is the main saponin in C. orchioide, exerts significant antioxidant, anti-osteoporosis, antidepressant and neuroprotection effects. Curculigoside possesses significant anti-arthritic effects in vivo and in vitro via regulation of the JAK/STAT/NF-κB signaling pathway[1].</t>
  </si>
  <si>
    <t>C22H26O11</t>
  </si>
  <si>
    <t>O=C(C(C(OC)=CC=C1)=C1OC)OCC(C=C(O)C=C2)=C2O[C@@H]([C@@H]([C@@H](O)[C@@H]3O)O)O[C@@H]3CO</t>
  </si>
  <si>
    <t>DMSO : 250 mg/mL (535.97 mM; Need ultrasonic)</t>
  </si>
  <si>
    <t>46782</t>
  </si>
  <si>
    <t>https://www.medchemexpress.com/curculigoside.html</t>
  </si>
  <si>
    <t>Epigenetics; JAK/STAT Signaling; NF-κB; Stem Cell/Wnt</t>
  </si>
  <si>
    <t>Inflammation/Immunology; Neurological Disease; Cancer</t>
  </si>
  <si>
    <t>HY-41417</t>
  </si>
  <si>
    <t>Octanoic acid</t>
  </si>
  <si>
    <t>124-07-2</t>
  </si>
  <si>
    <t>144.21</t>
  </si>
  <si>
    <t>Octanoic acid is an oily liquid with a slightly unpleasant rancid taste and used commercially in the production of esters used in perfumery and also in the manufacture of dyes.</t>
  </si>
  <si>
    <t>C8H16O2</t>
  </si>
  <si>
    <t>CCCCCCCC(O)=O</t>
  </si>
  <si>
    <t>DMSO : ≥ 250 mg/mL (1733.58 mM)</t>
  </si>
  <si>
    <t>60856</t>
  </si>
  <si>
    <t>https://www.medchemexpress.com/1-Heptanecarboxylic_acid.html</t>
  </si>
  <si>
    <t>HY-15025</t>
  </si>
  <si>
    <t>Sildenafil</t>
  </si>
  <si>
    <t>UK-92480</t>
  </si>
  <si>
    <t>139755-83-2</t>
  </si>
  <si>
    <t>474.58</t>
  </si>
  <si>
    <t>Apoptosis; Autophagy; Phosphodiesterase (PDE)</t>
  </si>
  <si>
    <t>Sildenafil (UK-92480) is a potent phosphodiesterase type 5 (PDE5) inhibitor with an IC50 of 5.22 nM.</t>
  </si>
  <si>
    <t>C22H30N6O4S</t>
  </si>
  <si>
    <t>O=C1C(N(C)N=C2CCC)=C2N=C(C3=CC(S(=O)(N4CCN(C)CC4)=O)=CC=C3OCC)N1</t>
  </si>
  <si>
    <t>DMSO : ≥ 29 mg/mL (61.11 mM); H2O : &lt; 0.1 mg/mL (insoluble)</t>
  </si>
  <si>
    <t>39622</t>
  </si>
  <si>
    <t>https://www.medchemexpress.com/Sildenafil.html</t>
  </si>
  <si>
    <t>HY-A0090</t>
  </si>
  <si>
    <t>Nitrofurantoin</t>
  </si>
  <si>
    <t>67-20-9</t>
  </si>
  <si>
    <t>238.16</t>
  </si>
  <si>
    <t>Nitrofurantoin is a potent and orally active broad-spectrum beta-lactamase antimicrobial agent. Nitrofurantoin acts as an antibiotic and can be used for the study of urinary tract infections (UTIs), including cystitis and kidney infections[1].</t>
  </si>
  <si>
    <t>C8H6N4O5</t>
  </si>
  <si>
    <t>O=C1NC(CN1/N=C/C2=CC=C([N+]([O-])=O)O2)=O</t>
  </si>
  <si>
    <t>DMSO : 100 mg/mL (419.89 mM; Need ultrasonic)</t>
  </si>
  <si>
    <t>16955</t>
  </si>
  <si>
    <t>https://www.medchemexpress.com/Nitrofurantoin.html</t>
  </si>
  <si>
    <t>HY-B0656A</t>
  </si>
  <si>
    <t>Rabeprazole (sodium)</t>
  </si>
  <si>
    <t>LY307640 sodium</t>
  </si>
  <si>
    <t>117976-90-6</t>
  </si>
  <si>
    <t>381.42</t>
  </si>
  <si>
    <t>Apoptosis; Proton Pump</t>
  </si>
  <si>
    <t>Rabeprazole sodium (LY307640 sodium) is a second-generation proton pump inhibitor (PPI) that irreversibly inactivates gastric H+/K+-ATPase. Rabeprazole sodium induces apoptosis. Rabeprazole sodium acts as an uridine nucleoside ribohydrolase (UNH) inhibitor with an IC50 of 0.3 μM. Rabeprazole sodium can be used for the research of gastric ulcerations and gastroesophageal reflux[1][2][3].</t>
  </si>
  <si>
    <t>C18H20N3NaO3S</t>
  </si>
  <si>
    <t>O=S(C1=NC2=CC=CC=C2N1[Na])CC3=NC=CC(OCCCOC)=C3C</t>
  </si>
  <si>
    <t>DMSO : ≥ 48 mg/mL (125.85 mM)</t>
  </si>
  <si>
    <t>42193</t>
  </si>
  <si>
    <t>https://www.medchemexpress.com/Rabeprazole-sodium.html</t>
  </si>
  <si>
    <t>Apoptosis; Membrane Transporter/Ion Channel</t>
  </si>
  <si>
    <t>HY-A0024</t>
  </si>
  <si>
    <t>Tolterodine</t>
  </si>
  <si>
    <t>(R)-(+)-Tolterodine; (+)-Tolterodine; (R)-Tolterodine; PNU-200583</t>
  </si>
  <si>
    <t>124937-51-5</t>
  </si>
  <si>
    <t>325.49</t>
  </si>
  <si>
    <t xml:space="preserve">Tolterodine(PNU-200583) is a potent muscarinic receptor antagonists that show selectivity for the urinary bladder over salivary glands in vivo. 
IC50 Value:
Target: mAChR
in vitro: Carbachol-induced contractions of isolated guinea pig bladder were effectively inhibited by tolterodine (IC50 14 nM) and 5-HM (IC50 5.7 nM).  The IC50 values were in the microM range and the antimuscarinic potency of tolterodine was 27, 200 and 370-485 times higher, respectively, than its potency in blocking histamine receptors, alpha-adrenoceptors and calcium channels. The active metabolite, 5-HM, was &gt;900 times less potent at these sites than at bladder muscarinic receptors [1].
in vivo: Tolterodine was extensively metabolized in vivo [2].  In the passive-avoidance test, tolterodine at 1 or 3 mg/kg had no effect on memory; the latency to cross and percentage of animals crossing were comparable to controls. In contrast, scopolamine induced a memory deficit; the latency to cross was decreased, and the number of animals crossing was increased [3].
</t>
  </si>
  <si>
    <t>C22H31NO</t>
  </si>
  <si>
    <t>CC(C)N(C(C)C)CC[C@H](C1=CC=CC=C1)C2=C(O)C=CC(C)=C2</t>
  </si>
  <si>
    <t>DMSO : 250 mg/mL (768.07 mM; Need ultrasonic); Ethanol : 120 mg/mL (368.67 mM; Need ultrasonic)</t>
  </si>
  <si>
    <t>06091</t>
  </si>
  <si>
    <t>https://www.medchemexpress.com/Tolterodine.html</t>
  </si>
  <si>
    <t>HY-W015175</t>
  </si>
  <si>
    <t>p-Toluenesulfonic acid (monohydrate)</t>
  </si>
  <si>
    <t>6192-52-5</t>
  </si>
  <si>
    <t>190.22</t>
  </si>
  <si>
    <t>p-Toluenesulfonic acid monohydrate, a strong organic acid, acts as organic catalyst used in organic synthesis [1][2].</t>
  </si>
  <si>
    <t>C7H10O4S</t>
  </si>
  <si>
    <t>CC1=CC=C(S(O)(=O)=O)C=C1.O</t>
  </si>
  <si>
    <t>85648</t>
  </si>
  <si>
    <t>https://www.medchemexpress.com/p-toluenesulfonic-acid-monohydrate.html</t>
  </si>
  <si>
    <t>HY-12650</t>
  </si>
  <si>
    <t>Mirogabalin</t>
  </si>
  <si>
    <t>DS5565</t>
  </si>
  <si>
    <t>1138245-13-2</t>
  </si>
  <si>
    <t>209.28</t>
  </si>
  <si>
    <t>Mirogabalin (DS-5565) is a novel, preferentially selective α2δ-1 ligand characterized by high potency and selectivity to the α2δ-1 subunit of voltage-sensitive calcium channel complexes in the CNS.</t>
  </si>
  <si>
    <t>C12H19NO2</t>
  </si>
  <si>
    <t>O=C(O)C[C@]1(CN)[C@]2([H])C=C(CC)C[C@]2([H])C1</t>
  </si>
  <si>
    <t>H2O : 7.71 mg/mL (36.84 mM; Need ultrasonic); DMSO : &lt; 1 mg/mL (insoluble or slightly soluble); Methanol : 16 mg/mL (76.45 mM; Need ultrasonic)</t>
  </si>
  <si>
    <t>24838</t>
  </si>
  <si>
    <t>https://www.medchemexpress.com/Mirogabalin.html</t>
  </si>
  <si>
    <t>HY-B1069</t>
  </si>
  <si>
    <t>Molsidomine</t>
  </si>
  <si>
    <t>SIN-10; Morsydomine</t>
  </si>
  <si>
    <t>25717-80-0</t>
  </si>
  <si>
    <t>242.23</t>
  </si>
  <si>
    <t>Molsidomine is an orally active, long acting vasodilating drug, metabolized in the liver to the active metabolite linsidomine, which is an unstable compound that releases nitric oxide (NO) upon decay as the actual vasodilating compound.</t>
  </si>
  <si>
    <t>C9H14N4O4</t>
  </si>
  <si>
    <t>O=C([N-]C1=C[N+](N2CCOCC2)=NO1)OCC</t>
  </si>
  <si>
    <t>DMSO : ≥ 100 mg/mL (412.83 mM); H2O : 25 mg/mL (103.21 mM; Need ultrasonic)</t>
  </si>
  <si>
    <t>17377</t>
  </si>
  <si>
    <t>https://www.medchemexpress.com/Molsidomine.html</t>
  </si>
  <si>
    <t>HY-N0127</t>
  </si>
  <si>
    <t>Yohimbine (Hydrochloride)</t>
  </si>
  <si>
    <t>65-19-0</t>
  </si>
  <si>
    <t>Yohimbine Hydrochloride is an alpha 2-adrenoreceptor antagonist, blocking the pre- and postsynaptic alpha-2 adrenoreceptors and causing an increased release of noradrenaline and dopamine.</t>
  </si>
  <si>
    <t>[H][C@]12C(NC3=C4C=CC=C3)=C4CCN1C[C@@]5(CC[C@H](O)[C@H](C(OC)=O)[C@]5(C2)[H])[H].[H]Cl</t>
  </si>
  <si>
    <t>H2O : 4 mg/mL (10.23 mM; Need ultrasonic); DMSO : 33.33 mg/mL (85.26 mM; Need ultrasonic)</t>
  </si>
  <si>
    <t>18735</t>
  </si>
  <si>
    <t>https://www.medchemexpress.com/Yohimbine-Hydrochloride.html</t>
  </si>
  <si>
    <t>HY-B2113</t>
  </si>
  <si>
    <t>Bromisoval</t>
  </si>
  <si>
    <t>Bromovalerylurea</t>
  </si>
  <si>
    <t>496-67-3</t>
  </si>
  <si>
    <t>223.07</t>
  </si>
  <si>
    <t>Bromisoval has anti-inflammatory effects and has been used as an old sedative and hypnotic.</t>
  </si>
  <si>
    <t>C6H11BrN2O2</t>
  </si>
  <si>
    <t>CC(C)C(Br)C(NC(N)=O)=O</t>
  </si>
  <si>
    <t>DMSO : 300 mg/mL (1344.87 mM; Need ultrasonic and warming)</t>
  </si>
  <si>
    <t>26355</t>
  </si>
  <si>
    <t>https://www.medchemexpress.com/Bromisoval.html</t>
  </si>
  <si>
    <t>HY-19912</t>
  </si>
  <si>
    <t>Fruquintinib</t>
  </si>
  <si>
    <t>HMPL-013</t>
  </si>
  <si>
    <t>1194506-26-7</t>
  </si>
  <si>
    <t>393.39</t>
  </si>
  <si>
    <t>Fruquintinib (HMPL-013) is a highly potent and selective VEGFR 1/2/3 inhibitor with IC50s of 33, 0.35, and 35 nM, respectively.</t>
  </si>
  <si>
    <t>C21H19N3O5</t>
  </si>
  <si>
    <t>O=C(C1=C(C)OC2=CC(OC3=C4C=C(OC)C(OC)=CC4=NC=N3)=CC=C12)NC</t>
  </si>
  <si>
    <t>DMSO : 5.88 mg/mL (14.95 mM; Need ultrasonic)</t>
  </si>
  <si>
    <t>25531</t>
  </si>
  <si>
    <t>https://www.medchemexpress.com/Fruquintinib.html</t>
  </si>
  <si>
    <t>HY-B0501</t>
  </si>
  <si>
    <t>Danofloxacin (mesylate)</t>
  </si>
  <si>
    <t>CP 76136-27</t>
  </si>
  <si>
    <t>119478-55-6</t>
  </si>
  <si>
    <t>453.48</t>
  </si>
  <si>
    <t>Danofloxacin mesylate (CP 76136-27) is a fluoroquinolone antibacterial for veterinary use.
Target: Antibacterial
Danofloxacin mesylate (CP 76136-27) is a synthetic antibacterial agent of the fluoroquinolone class, acts principally by the inhibition of bacterial DNA-gyrase, which is necessary for supercoiling of DNA to provide a suitable spatial arrangement of DNA within the bacterial cell. The minimum inhibitory concentration of danofloxacin against 90% (MIC90) of contemporary European and North American field isolates of Pasteurella haemolytica, Pasteurella multocida and Haemophilus somnus, the most important bacterial respiratory pathogens of cattle, is 0.125 μg/ml [1]. 
Danofloxacin mesylate (CP 76136-27) shows protective dose (PD50) of 0.38, 0.8, 2.42 mg/kg for P. multocida, E. coli and S. choleraesuis in in vivo mouse protection assay [2].</t>
  </si>
  <si>
    <t>C20H24FN3O6S</t>
  </si>
  <si>
    <t>O=C(C1=CN(C2CC2)C3=C(C=C(F)C(N4[C@](C5)([H])CN(C)[C@]5([H])C4)=C3)C1=O)O.CS(=O)(O)=O</t>
  </si>
  <si>
    <t>DMSO : 20 mg/mL (44.10 mM; Need ultrasonic)</t>
  </si>
  <si>
    <t>16816</t>
  </si>
  <si>
    <t>https://www.medchemexpress.com/Danofloxacin-mesylate.html</t>
  </si>
  <si>
    <t>HY-B0568</t>
  </si>
  <si>
    <t>Deferiprone</t>
  </si>
  <si>
    <t>30652-11-0</t>
  </si>
  <si>
    <t>139.15</t>
  </si>
  <si>
    <t>Ferroptosis; HCV</t>
  </si>
  <si>
    <t>Deferiprone is the only orally active iron-chelating drug to be used therapeutically in conditions of transfusional iron overload. 
Target：
Deferiprone is an orphan drug designed and developed primarily by academic initiatives for the treatment of iron overload in thalassaemia. Deferiprone has been used in several other iron or other metal imbalance conditions and has prospects of wider clinical applications. Deferiprone has high affinity for iron and interacts with almost all the iron pools at the molecular, cellular, tissue and organ levels. Doses of 50-120 mg/kg/day appear to be effective in bringing patients to negative iron balance. Deferiprone increases urinary iron excretion, which mainly depends on the iron load of patients and the dose of the drug.</t>
  </si>
  <si>
    <t>C7H9NO2</t>
  </si>
  <si>
    <t>O=C1C(O)=C(C)N(C)C=C1</t>
  </si>
  <si>
    <t>DMSO : 7.14 mg/mL (51.31 mM; Need ultrasonic); H2O : 8.33 mg/mL (59.86 mM; Need ultrasonic)</t>
  </si>
  <si>
    <t>62304</t>
  </si>
  <si>
    <t>https://www.medchemexpress.com/Deferiprone.html</t>
  </si>
  <si>
    <t>HY-15461</t>
  </si>
  <si>
    <t>Ertugliflozin</t>
  </si>
  <si>
    <t>PF-04971729</t>
  </si>
  <si>
    <t>1210344-57-2</t>
  </si>
  <si>
    <t>436.88</t>
  </si>
  <si>
    <t>Ertugliflozin (PF-04971729) is a potent, selective and orally active inhibitor of the sodium-dependent glucose cotransporter 2 (SGLT2), with an IC50 of 0.877 nM for h-SGLT2[1]. Has the potential for the treatment of type 2 diabetes mellitus[2].</t>
  </si>
  <si>
    <t>C22H25ClO7</t>
  </si>
  <si>
    <t>ClC1=CC=C([C@]23O[C@@](CO)(CO3)[C@@H](O)[C@H](O)[C@H]2O)C=C1CC4=CC=C(OCC)C=C4</t>
  </si>
  <si>
    <t>DMSO : ≥ 46 mg/mL (105.29 mM)</t>
  </si>
  <si>
    <t>11237</t>
  </si>
  <si>
    <t>https://www.medchemexpress.com/PF-04971729.html</t>
  </si>
  <si>
    <t>HY-14737</t>
  </si>
  <si>
    <t>Ceftaroline fosamil</t>
  </si>
  <si>
    <t>TAK-599; PPI0903</t>
  </si>
  <si>
    <t>400827-46-5</t>
  </si>
  <si>
    <t>744.74</t>
  </si>
  <si>
    <t>Ceftaroline fosamil (TAK-599) is a cephalosporin with activity against Gram-positive pathogens, including methicillin-resistant  Staphylococcus aureus  (MRSA).</t>
  </si>
  <si>
    <t>C24H25N8O10PS4</t>
  </si>
  <si>
    <t>O=C1[C@@H](NC(/C(C2=NSC(NP(O)(O)=O)=N2)=N\OCC)=O)[C@@]3([H])SCC(SC4=NC(C5=CC=[N+](C)C=C5)=CS4)=C(C(O)=O)N13.CC([O-])=O</t>
  </si>
  <si>
    <t>DMSO : 30 mg/mL (40.28 mM; Need ultrasonic and warming)</t>
  </si>
  <si>
    <t>26832</t>
  </si>
  <si>
    <t>https://www.medchemexpress.com/Ceftaroline_fosamil.html</t>
  </si>
  <si>
    <t>HY-13636</t>
  </si>
  <si>
    <t>Fulvestrant</t>
  </si>
  <si>
    <t>ICI 182780; ZD 9238; ZM 182780</t>
  </si>
  <si>
    <t>129453-61-8</t>
  </si>
  <si>
    <t>606.77</t>
  </si>
  <si>
    <t>Apoptosis; Autophagy; Estrogen Receptor/ERR</t>
  </si>
  <si>
    <t>Fulvestrant (ICI 182780) is a pure antiestrogen and a potent estrogen receptor (ER) antagonist with an IC50 of 9.4 nM. Fulvestrant effectively inhibits the growth of ER-positive MCF-7 cells with an IC50 of 0.29 nM. Fulvestrant also induces autophagy and has antitumor efficacy[1].</t>
  </si>
  <si>
    <t>C32H47F5O3S</t>
  </si>
  <si>
    <t>C[C@@]12[C@@H](O)CC[C@@]1([H])[C@]3([H])[C@H](CCCCCCCCCS(CCCC(F)(F)C(F)(F)F)=O)CC4=C(C=CC(O)=C4)[C@@]3([H])CC2</t>
  </si>
  <si>
    <t>DMSO : ≥ 29 mg/mL (47.79 mM); H2O : &lt; 0.1 mg/mL (insoluble)</t>
  </si>
  <si>
    <t>34203</t>
  </si>
  <si>
    <t>https://www.medchemexpress.com/Fulvestrant.html</t>
  </si>
  <si>
    <t>Apoptosis; Autophagy; Others</t>
  </si>
  <si>
    <t>HY-14806</t>
  </si>
  <si>
    <t>Teneligliptin</t>
  </si>
  <si>
    <t>MP-513</t>
  </si>
  <si>
    <t>760937-92-6</t>
  </si>
  <si>
    <t>426.58</t>
  </si>
  <si>
    <t>Teneligliptin (MP-513) is a potent, orally available, competitive, and long-lasting DPP-4 inhibitor. Teneligliptin competitively inhibits human plasma, rat plasma, and human recombinant DPP-4 in vitro, with IC50s of approximately 1 nM[1].</t>
  </si>
  <si>
    <t>C22H30N6OS</t>
  </si>
  <si>
    <t>O=C([C@H]1NC[C@@H](N2CCN(C3=CC(C)=NN3C4=CC=CC=C4)CC2)C1)N5CSCC5</t>
  </si>
  <si>
    <t>DMSO : 33.33 mg/mL (78.13 mM; Need ultrasonic)</t>
  </si>
  <si>
    <t>22865</t>
  </si>
  <si>
    <t>https://www.medchemexpress.com/teneligliptin.html</t>
  </si>
  <si>
    <t>HY-B1387</t>
  </si>
  <si>
    <t>Sulfamethoxypyridazine</t>
  </si>
  <si>
    <t>80-35-3</t>
  </si>
  <si>
    <t>280.30</t>
  </si>
  <si>
    <t>Antibiotic; Bacterial; PD-1/PD-L1</t>
  </si>
  <si>
    <t>Sulfamethoxypyridazine is a long-acting sulfonamide antibiotic, for treatment of Dermatitis herpetiformis.</t>
  </si>
  <si>
    <t>C11H12N4O3S</t>
  </si>
  <si>
    <t>O=S(C1=CC=C(N)C=C1)(NC2=NN=C(OC)C=C2)=O</t>
  </si>
  <si>
    <t>DMSO : ≥ 42 mg/mL (149.84 mM)</t>
  </si>
  <si>
    <t>25369</t>
  </si>
  <si>
    <t>https://www.medchemexpress.com/Sulfamethoxypyridazine.html</t>
  </si>
  <si>
    <t>HY-N7066</t>
  </si>
  <si>
    <t>Difloxacin (hydrochloride)</t>
  </si>
  <si>
    <t>91296-86-5</t>
  </si>
  <si>
    <t>435.85</t>
  </si>
  <si>
    <t>Difloxacin hydrochloride is a broad-spectrum antibacterial drug. Difloxacin hydrochloride inhibits bacterial DNA gyrase and exhibits a concentration-dependant bactericidal effect by interference with the activity of DNA gyrase and topoisomerase IV[1].</t>
  </si>
  <si>
    <t>C21H20ClF2N3O3</t>
  </si>
  <si>
    <t>O=C(C1=CN(C2=CC=C(F)C=C2)C3=C(C=C(F)C(N4CCN(C)CC4)=C3)C1=O)O.[H]Cl</t>
  </si>
  <si>
    <t>H2O : 5 mg/mL (11.47 mM; ultrasonic and warming and heat to 60°C)</t>
  </si>
  <si>
    <t>61349</t>
  </si>
  <si>
    <t>https://www.medchemexpress.com/difloxacin-hydrochloride.html</t>
  </si>
  <si>
    <t>HY-N0664</t>
  </si>
  <si>
    <t>Aucubin</t>
  </si>
  <si>
    <t>479-98-1</t>
  </si>
  <si>
    <t>346.33</t>
  </si>
  <si>
    <t xml:space="preserve">Aucubin is an iridoid glycoside with a wide range of biological activities, including anti-inflammatory, anti-microbial, anti-algesic as well as anti-tumor activities.
IC50 value:
Target:
In vitro: Aucubin promotes neuronal differentiation and neurite outgrowth in neural stem cells cultured primarily from the rat embryonic hippocampus [1]. Aucubin significantly reversed the elevated gene and protein expression of MMP-3, MMP-9, MMP-13, iNOS, COX-2 and the production of NO induced by IL-1β challenge in rat chondrocytes [2]. 
In vivo:
</t>
  </si>
  <si>
    <t>C15H22O9</t>
  </si>
  <si>
    <t>O[C@H]([C@@H](O)[C@@H]1O)[C@](O[C@@H]1CO)([H])O[C@H](OC=C2)[C@@]3([H])[C@]2([H])[C@H](O)C=C3CO</t>
  </si>
  <si>
    <t>DMSO : 100 mg/mL (288.74 mM; Need ultrasonic)</t>
  </si>
  <si>
    <t>20461</t>
  </si>
  <si>
    <t>https://www.medchemexpress.com/Aucubin.html</t>
  </si>
  <si>
    <t>HY-13001</t>
  </si>
  <si>
    <t>Quizartinib</t>
  </si>
  <si>
    <t>AC220</t>
  </si>
  <si>
    <t>950769-58-1</t>
  </si>
  <si>
    <t>560.67</t>
  </si>
  <si>
    <t>Apoptosis; Autophagy; FLT3; Ligand for Target Protein for PROTAC</t>
  </si>
  <si>
    <t>Quizartinib (AC220) is an orally active, highly selective and potent second-generation type II FLT3 tyrosine kinase inhibitor, with a Kd of 1.6 nM. Quizartinib inhibits wild-type FLT3 and FLT3-ITD autophosphorylation in MV4-11 cells with IC50s of 4.2 and 1.1 nM, respectively. Quizartinib can be linked to the VHL ligand via an optimized linker to form a PROTAC FLT3 degrader. Quizartinib induces apoptosis[1].</t>
  </si>
  <si>
    <t>C29H32N6O4S</t>
  </si>
  <si>
    <t>O=C(NC1=NOC(C(C)(C)C)=C1)NC2=CC=C(C=C2)C3=CN4C(SC5=CC(OCCN6CCOCC6)=CC=C45)=N3</t>
  </si>
  <si>
    <t>DMSO : ≥ 33 mg/mL (58.86 mM)</t>
  </si>
  <si>
    <t>20907</t>
  </si>
  <si>
    <t>https://www.medchemexpress.com/Quizartinib.html</t>
  </si>
  <si>
    <t>Apoptosis; Autophagy; PROTAC; Protein Tyrosine Kinase/RTK</t>
  </si>
  <si>
    <t>HY-N0626</t>
  </si>
  <si>
    <t>Sorbic acid</t>
  </si>
  <si>
    <t>110-44-1</t>
  </si>
  <si>
    <t>112.13</t>
  </si>
  <si>
    <t>Antibiotic; Bacterial; Endogenous Metabolite; Fungal</t>
  </si>
  <si>
    <t>Sorbic acid, isolated from Sorbus aucuparia, is a naturally occurring, highly efficient, and nonpoisonous?food preservative.?Sorbic acid generally is an effective inhibitor of most molds and yeasts and some bacteria[1].</t>
  </si>
  <si>
    <t>C6H8O2</t>
  </si>
  <si>
    <t>C/C=C/C=C/C(O)=O</t>
  </si>
  <si>
    <t>DMSO : 50 mg/mL (445.91 mM; Need ultrasonic); H2O : &lt; 0.1 mg/mL (insoluble)</t>
  </si>
  <si>
    <t>45951</t>
  </si>
  <si>
    <t>https://www.medchemexpress.com/sorbic-acid.html</t>
  </si>
  <si>
    <t>HY-N0681</t>
  </si>
  <si>
    <t>D-Pantothenic acid (hemicalcium salt)</t>
  </si>
  <si>
    <t>Calcium pantothenate; Calcium D-pantothenate; Vitamin B5 calcium salt</t>
  </si>
  <si>
    <t>137-08-6</t>
  </si>
  <si>
    <t>238.27</t>
  </si>
  <si>
    <t>D-Pantothenic acid hemicalcium salt (Vitamin B5 calcium salt), a vitamin, can reduce the patulin content of the apple juice.
IC50 value:
Target:
In vitro: In human dermal fibroblasts from three different donors, D-Pantothenic acid hemicalcium salt accelerates the wound healing process by increasing the number of migrating cells, their distance and hence their speed. In addition, cell division is increased and the protein synthesis changed [1].
In vivo:</t>
  </si>
  <si>
    <t>C9H16NO5 . 1/2 Ca</t>
  </si>
  <si>
    <t>O[C@@H](C(NCCC([O-])=O)=O)C(C)(C)CO.[0.5Ca2+]</t>
  </si>
  <si>
    <t>H2O : 100 mg/mL (419.69 mM; Need ultrasonic); DMSO : ≥ 100 mg/mL (419.69 mM)</t>
  </si>
  <si>
    <t>17067</t>
  </si>
  <si>
    <t>https://www.medchemexpress.com/D-Pantothenic-acid-hemicalcium-salt.html</t>
  </si>
  <si>
    <t>HY-15030A</t>
  </si>
  <si>
    <t>Naproxen (sodium)</t>
  </si>
  <si>
    <t>26159-34-2</t>
  </si>
  <si>
    <t>252.24</t>
  </si>
  <si>
    <t>Autophagy; COX</t>
  </si>
  <si>
    <t>Naproxen sodium is a COX-1 and COX-2 inhibitor with IC50s of 8.72 and 5.15 μM, respectively in cell assay.</t>
  </si>
  <si>
    <t>C14H13NaO3</t>
  </si>
  <si>
    <t>C[C@H](C(O[Na])=O)C1=CC2=CC=C(OC)C=C2C=C1</t>
  </si>
  <si>
    <t>DMSO : 5 mg/mL (19.82 mM; Need ultrasonic); H2O : 75 mg/mL (297.34 mM; Need ultrasonic and warming)</t>
  </si>
  <si>
    <t>64540</t>
  </si>
  <si>
    <t>https://www.medchemexpress.com/Naproxen-sodium.html</t>
  </si>
  <si>
    <t>Autophagy; Immunology/Inflammation</t>
  </si>
  <si>
    <t>HY-B1162</t>
  </si>
  <si>
    <t>Sulisobenzone</t>
  </si>
  <si>
    <t>Benzophenone-4</t>
  </si>
  <si>
    <t>4065-45-6</t>
  </si>
  <si>
    <t>Sulisobenzone is an ingredient in some sunscreens which protects the skin from damage by UVB and short-wave UVA ultraviolet light.</t>
  </si>
  <si>
    <t>C14H12O6S</t>
  </si>
  <si>
    <t>O=S(C1=CC(C(C2=CC=CC=C2)=O)=C(O)C=C1OC)(O)=O</t>
  </si>
  <si>
    <t>DMSO : ≥ 34 mg/mL (110.28 mM)</t>
  </si>
  <si>
    <t>17054</t>
  </si>
  <si>
    <t>https://www.medchemexpress.com/Sulisobenzone.html</t>
  </si>
  <si>
    <t>HY-17594</t>
  </si>
  <si>
    <t>Oxyclozanide</t>
  </si>
  <si>
    <t>2277-92-1</t>
  </si>
  <si>
    <t>Oxyclozanide is a salicylanilide anthelmintic drug that mainly acts by uncoupling oxidative phosphorylation in flukes.</t>
  </si>
  <si>
    <t>C13H6Cl5NO3</t>
  </si>
  <si>
    <t>O=C(NC1=CC(Cl)=CC(Cl)=C1O)C2=C(O)C(Cl)=CC(Cl)=C2Cl</t>
  </si>
  <si>
    <t>DMSO : 100 mg/mL (249.09 mM; Need ultrasonic)</t>
  </si>
  <si>
    <t>27584</t>
  </si>
  <si>
    <t>https://www.medchemexpress.com/Oxyclozanide.html</t>
  </si>
  <si>
    <t>HY-111391</t>
  </si>
  <si>
    <t>Resazurin (sodium)</t>
  </si>
  <si>
    <t>Diazoresorcinol (sodium)</t>
  </si>
  <si>
    <t>62758-13-8</t>
  </si>
  <si>
    <t>251.17</t>
  </si>
  <si>
    <t>Resazurin sodium (Diazoresorcinol sodium) is commonly used to measure bacterial and eukaryotic cell viability through its reduction to the fluorescent product resorufin.</t>
  </si>
  <si>
    <t>C12H6NNaO4</t>
  </si>
  <si>
    <t>O=C1C=CC2=[N+]([O-])C3=C(C=C(O[Na])C=C3)OC2=C1</t>
  </si>
  <si>
    <t>DMSO : 150 mg/mL (597.21 mM; Need ultrasonic and warming)</t>
  </si>
  <si>
    <t>28866</t>
  </si>
  <si>
    <t>https://www.medchemexpress.com/Resazurin_sodium_salt.html</t>
  </si>
  <si>
    <t>HY-D0843</t>
  </si>
  <si>
    <t>N-Ethylmaleimide</t>
  </si>
  <si>
    <t>NEM</t>
  </si>
  <si>
    <t>128-53-0</t>
  </si>
  <si>
    <t>125.13</t>
  </si>
  <si>
    <t>Cathepsin; Deubiquitinase</t>
  </si>
  <si>
    <t>N-Ethylmaleimide (NEM), a reagent that alkylates free sulfhydryl groups, is a cysteine protease inhibitor[1]. N-ethylmaleimide specific inhibits phosphate transport in mitochondria[2]. N-Ethylmaleimide is also a deubiquitinating enzyme inhibitor[3].</t>
  </si>
  <si>
    <t>C6H7NO2</t>
  </si>
  <si>
    <t>O=C(C=C1)N(CC)C1=O</t>
  </si>
  <si>
    <t>DMSO : 50 mg/mL (399.58 mM; Need ultrasonic); H2O : 50 mg/mL (399.58 mM; Need ultrasonic); Ethanol : 12.5 mg/mL (99.90 mM; Need ultrasonic)</t>
  </si>
  <si>
    <t>42385</t>
  </si>
  <si>
    <t>https://www.medchemexpress.com/n-ethylmaleimide.html</t>
  </si>
  <si>
    <t>HY-B2206</t>
  </si>
  <si>
    <t>Gefarnate</t>
  </si>
  <si>
    <t>51-77-4</t>
  </si>
  <si>
    <t>Gefarnate is a drug used for the treatment of gastritis and gastric ulcer, and has been proposed for use in the treatment of dry eye syndrome.</t>
  </si>
  <si>
    <t>C/C(C)=C\CC/C(C)=C/CC/C(C)=C/CCC(OC/C=C(C)/CC/C=C(C)/C)=O</t>
  </si>
  <si>
    <t>DMSO : 31.25 mg/mL (78.00 mM; Need ultrasonic); H2O : &lt; 0.1 mg/mL (insoluble)</t>
  </si>
  <si>
    <t>57377</t>
  </si>
  <si>
    <t>https://www.medchemexpress.com/Gefarnate.html</t>
  </si>
  <si>
    <t>HY-B0553</t>
  </si>
  <si>
    <t>Methazolamide</t>
  </si>
  <si>
    <t>L584601</t>
  </si>
  <si>
    <t>554-57-4</t>
  </si>
  <si>
    <t>236.27</t>
  </si>
  <si>
    <t>Methazolamide (L584601) is a sulfonamide derivative used as a carbonic anhydrase inhibitor with a Ki of 14 nM for human carbonic anhydrase II. Methazolamide, an intraocular pressure-lowering agent, reduces intraocular pressure elevations associated with glaucoma and other ocular disorders[1][2].</t>
  </si>
  <si>
    <t>C5H8N4O3S2</t>
  </si>
  <si>
    <t>CC(/N=C1SC(S(=O)(N)=O)=NN/1C)=O</t>
  </si>
  <si>
    <t>DMSO : ≥ 50 mg/mL (211.62 mM)</t>
  </si>
  <si>
    <t>13322</t>
  </si>
  <si>
    <t>https://www.medchemexpress.com/methazolamide.html</t>
  </si>
  <si>
    <t>HY-13004</t>
  </si>
  <si>
    <t>Maraviroc</t>
  </si>
  <si>
    <t>UK-427857</t>
  </si>
  <si>
    <t>376348-65-1</t>
  </si>
  <si>
    <t>513.67</t>
  </si>
  <si>
    <t>CCR; HIV</t>
  </si>
  <si>
    <t>Maraviroc (UK-427857) is a selective CCR5 antagonist with activity against human HIV.</t>
  </si>
  <si>
    <t>C29H41F2N5O</t>
  </si>
  <si>
    <t>O=C(C1CCC(F)(F)CC1)N[C@H](C2=CC=CC=C2)CCN3[C@H]4C[C@@H](N5C(C)=NN=C5C(C)C)C[C@@H]3CC4</t>
  </si>
  <si>
    <t>Ethanol : 6.5 mg/mL (12.65 mM; Need ultrasonic); DMSO : 50 mg/mL (97.34 mM; Need ultrasonic)</t>
  </si>
  <si>
    <t>61487</t>
  </si>
  <si>
    <t>https://www.medchemexpress.com/Maraviroc.html</t>
  </si>
  <si>
    <t>Anti-infection; GPCR/G Protein; Immunology/Inflammation</t>
  </si>
  <si>
    <t>Inflammation/Immunology; Cancer; Endocrinology</t>
  </si>
  <si>
    <t>HY-14603</t>
  </si>
  <si>
    <t>Clioquinol</t>
  </si>
  <si>
    <t>Iodochlorhydroxyquin</t>
  </si>
  <si>
    <t>130-26-7</t>
  </si>
  <si>
    <t>305.50</t>
  </si>
  <si>
    <t>Antibiotic; Autophagy; Fungal; Mitophagy</t>
  </si>
  <si>
    <t>Clioquinol(Iodochlorhydroxyquin) is an antifungal drug and antiprotozoal compound that shows effectivity for Alzheimer's disease treatment and induce cancer cell death.</t>
  </si>
  <si>
    <t>C9H5ClINO</t>
  </si>
  <si>
    <t>ClC1=C(C=CC=N2)C2=C(O)C(I)=C1</t>
  </si>
  <si>
    <t>DMSO : ≥ 53.33 mg/mL (174.57 mM); H2O : &lt; 0.1 mg/mL (insoluble)</t>
  </si>
  <si>
    <t>32963</t>
  </si>
  <si>
    <t>https://www.medchemexpress.com/Clioquinol.html</t>
  </si>
  <si>
    <t>HY-14299</t>
  </si>
  <si>
    <t>Indacaterol</t>
  </si>
  <si>
    <t>312753-06-3</t>
  </si>
  <si>
    <t>Indacaterol(Onbrez; Arcapta) is an ultra-long-acting β-adrenoceptor agonist.
IC50 value: 
Target: β-adrenoceptor
Indacaterol inhibits cAMP production in Chinese hamster ovary cells stably transfected with human β2 adrenoceptors with pEC50 of 8.06. Indacaterol inhibits electrically induced contraction on the electrically stimulated guinea pig trachea in a concentration-dependent manner with pEC50 of 8.23. Indacaterol induces a concentration-dependent inotropic effect with maximal efficacy of 75% in the isolated guinea pig left atrium [1]. Indacaterol reverses the carbachol-induced contraction in a concentration-dependent manner with IC50 of 37 nM in human small airways. Indacaterol concentration dependently reverses the serotonin-induced contraction with IC50 of 10.5 nM in rat small airways. Indacaterol has the highest intrinsic efficacy of 53% in rat small airways and 73% in human small airways [2]. Indacaterol (6.7 μg/kg) inhibits 5-HT-induced bronchoconstriction with a maximal effect of 85% in the conscious guinea pig. Indacaterol (12.5 μg/kg) dose-dependently inhibits methacholine-induced bronchoconstriction with a maximal effect of 85% in the anesthetized rhesus monkey [1].</t>
  </si>
  <si>
    <t>OC1=CC=C([C@@H](O)CNC2CC(C=C(CC)C(CC)=C3)=C3C2)C4=C1NC(C=C4)=O</t>
  </si>
  <si>
    <t>DMSO : 62.5 mg/mL (159.24 mM; Need ultrasonic)</t>
  </si>
  <si>
    <t>46096</t>
  </si>
  <si>
    <t>https://www.medchemexpress.com/indacaterol.html</t>
  </si>
  <si>
    <t>HY-B0552A</t>
  </si>
  <si>
    <t>Dibucaine (hydrochloride)</t>
  </si>
  <si>
    <t>Cinchocaine hydrochloride</t>
  </si>
  <si>
    <t>61-12-1</t>
  </si>
  <si>
    <t>379.92</t>
  </si>
  <si>
    <t>Dibucaine hydrochloride (Cinchocaine hydrochloride) is a sodium channel inhibitor. Dibucaine hydrochloride is a potent SChE inhibitor[1][2].</t>
  </si>
  <si>
    <t>C20H30ClN3O2</t>
  </si>
  <si>
    <t>O=C(C1=CC(OCCCC)=NC2=CC=CC=C12)NCCN(CC)CC.Cl</t>
  </si>
  <si>
    <t>H2O : 100 mg/mL (263.21 mM; Need ultrasonic); DMSO : 110 mg/mL (289.53 mM; Need ultrasonic)</t>
  </si>
  <si>
    <t>16109</t>
  </si>
  <si>
    <t>https://www.medchemexpress.com/Dibucaine-hydrochloride.html</t>
  </si>
  <si>
    <t>HY-16508</t>
  </si>
  <si>
    <t>Ulipristal acetate</t>
  </si>
  <si>
    <t>CDB-2914</t>
  </si>
  <si>
    <t>126784-99-4</t>
  </si>
  <si>
    <t>475.62</t>
  </si>
  <si>
    <t>Autophagy; Progesterone Receptor</t>
  </si>
  <si>
    <t>Ulipristal acetate (CDB-2914) is an orally active, selective progesterone receptor modulator (SPRM). Ulipristal acetate stimulates the autophagic response selectively in leiomyoma cells. Ulipristal acetate has the potential for benign gynecological conditions treatment, such as uterine myoma[1][2].</t>
  </si>
  <si>
    <t>C30H37NO4</t>
  </si>
  <si>
    <t>O=C1CCC2=C3[C@@H](C4=CC=C(N(C)C)C=C4)C[C@@]5(C)[C@](CC[C@]5(OC(C)=O)C(C)=O)([H])[C@]3([H])CCC2=C1</t>
  </si>
  <si>
    <t>DMSO : 33.33 mg/mL (70.08 mM; Need ultrasonic); H2O : &lt; 0.1 mg/mL (insoluble)</t>
  </si>
  <si>
    <t>09400</t>
  </si>
  <si>
    <t>https://www.medchemexpress.com/ulipristal-acetate.html</t>
  </si>
  <si>
    <t>HY-B0952</t>
  </si>
  <si>
    <t>2-Aminoheptane</t>
  </si>
  <si>
    <t>1-Methylhexylamine; 2-Heptylamine</t>
  </si>
  <si>
    <t>123-82-0</t>
  </si>
  <si>
    <t>115.22</t>
  </si>
  <si>
    <t>2-Aminoheptane (1-Methylhexylamine) is an isomeric heptylamine commonly used as stimulant. 2-Aminoheptane can be used as the nitrogen source in minimal medium[1][2].</t>
  </si>
  <si>
    <t>C7H17N</t>
  </si>
  <si>
    <t>CC(N)CCCCC</t>
  </si>
  <si>
    <t>DMSO : ≥ 100 mg/mL (867.90 mM)</t>
  </si>
  <si>
    <t>17253</t>
  </si>
  <si>
    <t>https://www.medchemexpress.com/2-Aminoheptane.html</t>
  </si>
  <si>
    <t>HY-B2175</t>
  </si>
  <si>
    <t>Aspirin Aluminum</t>
  </si>
  <si>
    <t>Aluminum diacetylsalicylate</t>
  </si>
  <si>
    <t>23413-80-1</t>
  </si>
  <si>
    <t>402.29</t>
  </si>
  <si>
    <t>Aspirin Aluminum is a novel intermolecular compound which can inhibit gastrointestinal mucosal disorders induced by NSAIDs (non-steroidal anti-inflammatory agents) extracted from patent WO 2010064441 A1.</t>
  </si>
  <si>
    <t>C18H15AlO9</t>
  </si>
  <si>
    <t>[OH-][Al+3]([O-]C(C(C=CC=C1)=C1O2)=O)(/O=C2/C)(/O=C3C)[O-]C(C(C=CC=C4)=C4O/3)=O</t>
  </si>
  <si>
    <t>DMSO : 6 mg/mL (14.91 mM; Need ultrasonic)</t>
  </si>
  <si>
    <t>27642</t>
  </si>
  <si>
    <t>https://www.medchemexpress.com/Aspirin_Aluminum.html</t>
  </si>
  <si>
    <t>HY-10502</t>
  </si>
  <si>
    <t>Tipifarnib</t>
  </si>
  <si>
    <t>IND 58359; R115777</t>
  </si>
  <si>
    <t>192185-72-1</t>
  </si>
  <si>
    <t>489.40</t>
  </si>
  <si>
    <t>Farnesyl Transferase</t>
  </si>
  <si>
    <t>Tipifarnib (IND 58359)?binds to and inhibits farnesyltransferase (FTase) with an IC50 of 0.86 nM. Antineoplastic activity[1].</t>
  </si>
  <si>
    <t>C27H22Cl2N4O</t>
  </si>
  <si>
    <t>O=C1N(C2=C(C(C3=CC=CC(Cl)=C3)=C1)C=C(C=C2)[C@@](N)(C4=CN=CN4C)C5=CC=C(C=C5)Cl)C</t>
  </si>
  <si>
    <t>DMSO : 33.33 mg/mL (68.10 mM; Need ultrasonic)</t>
  </si>
  <si>
    <t>20724</t>
  </si>
  <si>
    <t>https://www.medchemexpress.com/Tipifarnib.html</t>
  </si>
  <si>
    <t>HY-B1320</t>
  </si>
  <si>
    <t>Meclofenamate (sodium)</t>
  </si>
  <si>
    <t>Meclofenamic acid (sodium)</t>
  </si>
  <si>
    <t>6385-02-0</t>
  </si>
  <si>
    <t>Meclofenamic acid sodium is a nonsteroidal anti-inflammatory drug (NSAID) approved for use in arthritis (osteo and rheumatoid), analgesia (mild to moderate pain), dysmenorrhea, and heavy menstrual blood loss (menorrhagia). Meclofenamic acid sodium is a non-selective gap-junction blocker and a highly selective inhibitor of fat mass and obesity-associated (FTO) enzyme inhibitor[1][2][3].</t>
  </si>
  <si>
    <t>O=C(O[Na])C1=CC=CC=C1NC2=C(Cl)C=CC(C)=C2Cl</t>
  </si>
  <si>
    <t>DMSO : 250 mg/mL (785.84 mM; Need ultrasonic)</t>
  </si>
  <si>
    <t>48289</t>
  </si>
  <si>
    <t>https://www.medchemexpress.com/meclofenamate-sodium.html</t>
  </si>
  <si>
    <t>HY-B1510</t>
  </si>
  <si>
    <t>Acrivastine</t>
  </si>
  <si>
    <t>BW825C</t>
  </si>
  <si>
    <t>87848-99-5</t>
  </si>
  <si>
    <t>348.44</t>
  </si>
  <si>
    <t>Acrivastine (BW825C) is a short acting histamine 1 receptor antagonist for the treatment of allergic rhinitis.</t>
  </si>
  <si>
    <t>C22H24N2O2</t>
  </si>
  <si>
    <t>O=C(O)/C=C/C1=NC(/C(C2=CC=C(C)C=C2)=C/CN3CCCC3)=CC=C1</t>
  </si>
  <si>
    <t>DMSO : 50 mg/mL (143.50 mM; Need ultrasonic); H2O : 1 mg/mL (2.87 mM; ultrasonic and warming and heat to 80°C)</t>
  </si>
  <si>
    <t>24466</t>
  </si>
  <si>
    <t>https://www.medchemexpress.com/Acrivastine.html</t>
  </si>
  <si>
    <t>HY-B0764A</t>
  </si>
  <si>
    <t>Bucladesine (calcium)</t>
  </si>
  <si>
    <t>Dibutyryl cAMP (calcium salt); DBcAMP (calcium salt)</t>
  </si>
  <si>
    <t>938448-87-4</t>
  </si>
  <si>
    <t>488.42</t>
  </si>
  <si>
    <t>Apoptosis; Phosphodiesterase (PDE); PKA</t>
  </si>
  <si>
    <t>Bucladesine calcium salt (Dibutyryl-cAMP calcium salt;DC2797 calcium salt) is a cell-permeable cyclic AMP (cAMP) analog and selectively activates cAMP dependent protein kinase (PKA) by increasing the intracellular level of cAMP. Bucladesine calcium salt acts as a phosphodiesterase (PDE) inhibitor.</t>
  </si>
  <si>
    <t>C18H23Ca0.5N5O8P</t>
  </si>
  <si>
    <t>O=C(CCC)O[C@H]1[C@H](N2C(N=CN=C3NC(CCC)=O)=C3N=C2)O[C@@](CO4)([H])[C@@]1([H])OP4([O-])=O.[0.5Ca2+]</t>
  </si>
  <si>
    <t>H2O : 100 mg/mL (204.74 mM; Need ultrasonic); DMSO : ≥ 100 mg/mL (204.74 mM)</t>
  </si>
  <si>
    <t>14865</t>
  </si>
  <si>
    <t>https://www.medchemexpress.com/Bucladesine-calcium-salt.html</t>
  </si>
  <si>
    <t>Apoptosis; Metabolic Enzyme/Protease; Protein Tyrosine Kinase/RTK; Stem Cell/Wnt</t>
  </si>
  <si>
    <t>HY-14537</t>
  </si>
  <si>
    <t>Latrepirdine (dihydrochloride)</t>
  </si>
  <si>
    <t>Dimebolin dihydrochloride</t>
  </si>
  <si>
    <t>97657-92-6</t>
  </si>
  <si>
    <t>392.37</t>
  </si>
  <si>
    <t>5-HT Receptor; Adrenergic Receptor; Amyloid-β; Autophagy; Histamine Receptor</t>
  </si>
  <si>
    <t>Latrepirdine dihydrochloride is a neuroactive compound with antagonist activity at histaminergic, α-adrenergic, and serotonergic receptors. Latrepirdine stimulates amyloid precursor protein (APP) catabolism and amyloid-β (Aβ) secretion.</t>
  </si>
  <si>
    <t>C21H27Cl2N3</t>
  </si>
  <si>
    <t>CN(C1)CCC2=C1C3=CC(C)=CC=C3N2CCC4=CN=C(C)C=C4.Cl.Cl</t>
  </si>
  <si>
    <t>DMSO : 6.4 mg/mL (16.31 mM; Need warming)</t>
  </si>
  <si>
    <t>22214</t>
  </si>
  <si>
    <t>https://www.medchemexpress.com/Latrepirdine-dihydrochloride.html</t>
  </si>
  <si>
    <t>HY-14300A</t>
  </si>
  <si>
    <t>Vilanterol (trifenatate)</t>
  </si>
  <si>
    <t>GW642444 (trifenatate)</t>
  </si>
  <si>
    <t>503070-58-4</t>
  </si>
  <si>
    <t>774.77</t>
  </si>
  <si>
    <t>Trifenatate</t>
  </si>
  <si>
    <t>Vilanterol trifenatate (GW642444 trifenatate) is a long-acting β2-adrenoceptor (β2-AR) agonist with inherent 24-hour activity. The pEC50s for β2-AR, β1-AR and β3-AR are 10.37, 6.98 and 7.36, respectively.</t>
  </si>
  <si>
    <t>C44H49Cl2NO7</t>
  </si>
  <si>
    <t>OC1=CC=C([C@@H](O)CNCCCCCCOCCOCC2=C(Cl)C=CC=C2Cl)C=C1CO.O=C(O)C(C3=CC=CC=C3)(C4=CC=CC=C4)C5=CC=CC=C5</t>
  </si>
  <si>
    <t>H2O : &lt; 0.1 mg/mL (insoluble); DMSO : 100 mg/mL (129.07 mM; Need ultrasonic)</t>
  </si>
  <si>
    <t>10707</t>
  </si>
  <si>
    <t>https://www.medchemexpress.com/Vilanterol-trifenatate.html</t>
  </si>
  <si>
    <t>11988</t>
  </si>
  <si>
    <t>HY-16106</t>
  </si>
  <si>
    <t>Talazoparib</t>
  </si>
  <si>
    <t>BMN-673; LT-673</t>
  </si>
  <si>
    <t>1207456-01-6</t>
  </si>
  <si>
    <t>380.35</t>
  </si>
  <si>
    <t>Talazoparib (BMN-673) is a highly potent PARP1/2 inhibitor with Kis of 1.2 nM and 0.87 nM, respectively[1].</t>
  </si>
  <si>
    <t>C19H14F2N6O</t>
  </si>
  <si>
    <t>O=C1NN=C2C3=C1C=C(F)C=C3N[C@H](C4=CC=C(F)C=C4)[C@H]2C5=NC=NN5C</t>
  </si>
  <si>
    <t>DMSO : 33.33 mg/mL (87.63 mM; Need ultrasonic); H2O : &lt; 0.1 mg/mL (insoluble)</t>
  </si>
  <si>
    <t>08191</t>
  </si>
  <si>
    <t>https://www.medchemexpress.com/BMN-673.html</t>
  </si>
  <si>
    <t>HY-109025</t>
  </si>
  <si>
    <t>Baloxavir marboxil</t>
  </si>
  <si>
    <t>S-033188</t>
  </si>
  <si>
    <t>1985606-14-1</t>
  </si>
  <si>
    <t>571.55</t>
  </si>
  <si>
    <t>Baloxavir marboxil (S-033188) is a selective inhibitor of influenza cap-dependent endonuclease. Baloxavir marboxil, a potent antiviral agent, shows activity against influenza A and B virus[1].</t>
  </si>
  <si>
    <t>C27H23F2N3O7S</t>
  </si>
  <si>
    <t>O=C(C=C1)C(OCOC(OC)=O)=C2N1N([C@H]3C4=CC=C(F)C(F)=C4CSC5=CC=CC=C35)[C@@]6([H])N(CCOC6)C2=O</t>
  </si>
  <si>
    <t>DMSO : 33.33 mg/mL (58.32 mM; Need ultrasonic)</t>
  </si>
  <si>
    <t>32183</t>
  </si>
  <si>
    <t>HY-17578</t>
  </si>
  <si>
    <t>Pneumocandin B0</t>
  </si>
  <si>
    <t>L-688786</t>
  </si>
  <si>
    <t>135575-42-7</t>
  </si>
  <si>
    <t>1065.21</t>
  </si>
  <si>
    <t>Pneumocandin B0(L-688786), a key intermediate in the synthesis of the antifungal agent, Cancidas, has led to the identification of several materials with potential for improved performance.</t>
  </si>
  <si>
    <t>C50H80N8O17</t>
  </si>
  <si>
    <t>O=C([C@](NC(C(NC([C@@](C[C@@H](O)C1)([H])N1C2=O)=O)[C@H](O)[C@H](C3=CC=C(O)C=C3)O)=O)([H])[C@H](O)CC(N)=O)N4[C@@](C(N[C@@H]([C@@H](C[C@@H](C(NC2[C@H](O)C)=O)NC(CCCCCCCC[C@@H](C)C[C@@H](C)CC)=O)O)O)=O)([H])[C@@H](O)CC4</t>
  </si>
  <si>
    <t>14956</t>
  </si>
  <si>
    <t>https://www.medchemexpress.com/pneumocandin-b0.html</t>
  </si>
  <si>
    <t>HY-B1152</t>
  </si>
  <si>
    <t>Piperacetazine</t>
  </si>
  <si>
    <t>3819-00-9</t>
  </si>
  <si>
    <t>410.57</t>
  </si>
  <si>
    <t>Piperacetazine is an antipsychotic prodrug, used forschizophrenia.</t>
  </si>
  <si>
    <t>C24H30N2O2S</t>
  </si>
  <si>
    <t>CC(C(C=C1N2CCCN3CCC(CCO)CC3)=CC=C1SC4=C2C=CC=C4)=O</t>
  </si>
  <si>
    <t>DMSO : ≥ 6 mg/mL (14.61 mM); Ethanol : 50 mg/mL (121.78 mM; Need ultrasonic)</t>
  </si>
  <si>
    <t>26130</t>
  </si>
  <si>
    <t>https://www.medchemexpress.com/Piperacetazine.html</t>
  </si>
  <si>
    <t>HY-14885</t>
  </si>
  <si>
    <t>Eliglustat</t>
  </si>
  <si>
    <t>Genz 99067</t>
  </si>
  <si>
    <t>491833-29-5</t>
  </si>
  <si>
    <t>404.54</t>
  </si>
  <si>
    <t>Eliglustat is an specific, potent and orally active glucocerebroside synthase inhibitor with an IC50 of 24 nM.</t>
  </si>
  <si>
    <t>C23H36N2O4</t>
  </si>
  <si>
    <t>CCCCCCCC(N[C@H](CN1CCCC1)[C@@H](C2=CC=C(OCCO3)C3=C2)O)=O</t>
  </si>
  <si>
    <t>DMSO : 100 mg/mL (247.19 mM; Need ultrasonic)</t>
  </si>
  <si>
    <t>26672</t>
  </si>
  <si>
    <t>https://www.medchemexpress.com/Eliglustat.html</t>
  </si>
  <si>
    <t>HY-17560</t>
  </si>
  <si>
    <t>Demeclocycline (hydrochloride)</t>
  </si>
  <si>
    <t>64-73-3</t>
  </si>
  <si>
    <t>501.31</t>
  </si>
  <si>
    <t>Demeclocycline hydrochloride is a tetracycline antibiotic; is an antibiotic in the treatment of Lyme disease, acne, and bronchitis.</t>
  </si>
  <si>
    <t>C21H22Cl2N2O8</t>
  </si>
  <si>
    <t>O=C(C(C1=O)=C(O)[C@@H](N(C)C)[C@]2([H])C[C@]3([H])[C@H](O)C4=C(C(C3=C(O)[C@@]21O)=O)C(O)=CC=C4Cl)N.Cl</t>
  </si>
  <si>
    <t>H2O : 20 mg/mL (39.90 mM; Need ultrasonic and warming)</t>
  </si>
  <si>
    <t>16473</t>
  </si>
  <si>
    <t>https://www.medchemexpress.com/demeclocycline-hydrochloride.html</t>
  </si>
  <si>
    <t>HY-17362</t>
  </si>
  <si>
    <t>Vancomycin (hydrochloride)</t>
  </si>
  <si>
    <t>1404-93-9</t>
  </si>
  <si>
    <t>1485.71</t>
  </si>
  <si>
    <t>Vancomycin hydrochloride is an antibiotic for the treatment of bacterial infections. It acts by inhibiting the second stage of cell wall synthesis of susceptible bacteria. Vancomycin also alters the permeability of the cell membrane and selectively inhibits ribonucleic acid synthesis.</t>
  </si>
  <si>
    <t>C66H76Cl3N9O24</t>
  </si>
  <si>
    <t>ClC1=CC([C@H]([C@@H](NC([C@H](NC)CC(C)C)=O)C(N[C@@H](CC(N)=O)C(N[C@@]2([H])C(N[C@]3([H])C4=CC(C5=C(C=C(O)C=C5O)[C@](C(O)=O)([H])NC([C@](NC3=O)([H])[C@H](O)C6=CC=C7C(Cl)=C6)=O)=C(O)C=C4)=O)=O)=O)O)=CC=C1OC8=C(C(O7)=CC2=C8)O[C@H]9[C@@H]([C@H]([C@H](O)[C@@H](CO)O9)O)O[C@@]%10([H])C[C@](N)([C@H](O)[C@H](C)O%10)C.Cl</t>
  </si>
  <si>
    <t>DMSO : 24 mg/mL (16.15 mM; Need ultrasonic and warming); H2O : 33.33 mg/mL (22.43 mM; Need ultrasonic)</t>
  </si>
  <si>
    <t>62150</t>
  </si>
  <si>
    <t>https://www.medchemexpress.com/Vancomycin-hydrochloride.html</t>
  </si>
  <si>
    <t>HY-17474</t>
  </si>
  <si>
    <t>Parecoxib</t>
  </si>
  <si>
    <t>SC 69124</t>
  </si>
  <si>
    <t>198470-84-7</t>
  </si>
  <si>
    <t>370.42</t>
  </si>
  <si>
    <t>Parecoxib (SC 69124) is a highly selective COX-2 inhibitor and the prodrug of valdecoxib. Parecoxib is a nonsteroidal anti-inflammatory agent (NSAID) and can be used for the relief of acute postoperative pain and symptoms of chronic inflammatory conditions such as osteoarthritis and rheumatoid arthritis in vivo[1].</t>
  </si>
  <si>
    <t>C19H18N2O4S</t>
  </si>
  <si>
    <t>CCC(NS(=O)(C1=CC=C(C2=C(C)ON=C2C3=CC=CC=C3)C=C1)=O)=O</t>
  </si>
  <si>
    <t>DMSO : ≥ 50 mg/mL</t>
  </si>
  <si>
    <t>10586</t>
  </si>
  <si>
    <t>https://www.medchemexpress.com/parecoxib.html</t>
  </si>
  <si>
    <t>HY-17040</t>
  </si>
  <si>
    <t>Darunavir</t>
  </si>
  <si>
    <t>TMC114; UIC-94017</t>
  </si>
  <si>
    <t>206361-99-1</t>
  </si>
  <si>
    <t>547.66</t>
  </si>
  <si>
    <t>Darunavir (TMC114), an orally active next generation HIV protease inhibitor, has a similar antiviral activity against the mutant and the wild-type viruses. Darunavir (TMC114) is potent against laboratory HIV-1 strains and primary clinical isolates (IC50 = 0.003 μM; IC90 = 0.009 μM) with minimal cytotoxicity[1][2].</t>
  </si>
  <si>
    <t>C27H37N3O7S</t>
  </si>
  <si>
    <t>O=C(O[C@@H]1[C@@]2([H])[C@@](OCC2)([H])OC1)N[C@@H](CC3=CC=CC=C3)[C@H](O)CN(S(=O)(C4=CC=C(N)C=C4)=O)CC(C)C</t>
  </si>
  <si>
    <t>DMSO : ≥ 100 mg/mL (182.60 mM)</t>
  </si>
  <si>
    <t>23728</t>
  </si>
  <si>
    <t>https://www.medchemexpress.com/Darunavir.html</t>
  </si>
  <si>
    <t>HY-B0597</t>
  </si>
  <si>
    <t>Fondaparinux (sodium)</t>
  </si>
  <si>
    <t>Fondaparin sodium; SR-90107A</t>
  </si>
  <si>
    <t>114870-03-0</t>
  </si>
  <si>
    <t>1728.08</t>
  </si>
  <si>
    <t>Fondaparinux sodium is an antithrombin-dependent factor Xa inhibitor.</t>
  </si>
  <si>
    <t>C31H43N3Na10O49S8</t>
  </si>
  <si>
    <t>O[C@H]([C@@H](O)[C@@H]1O[C@](O[C@H](COS(=O)(O[Na])=O)[C@@H](O)[C@@H]2O)([H])[C@@H]2NS(=O)(O[Na])=O)[C@](O[C@@H]1C(O[Na])=O)([H])O[C@H]([C@H](O[C@@H]3O[C@]([C@@H]4O)([H])[C@@H](O[C@@H](O[C@]([C@@H]5O)([H])[C@H](O[C@H](OC)[C@@H]5NS(=O)(O[Na])=O)COS(=O)(O[Na])=O)[C@@H]4OS(=O)(O[Na])=O)C(O[Na])=O)COS(=O)(O[Na])=O)[C@@H]([C@H]3NS(=O)(O[Na])=O)OS(=O)(O[Na])=O</t>
  </si>
  <si>
    <t>H2O : ≥ 30 mg/mL (17.36 mM)</t>
  </si>
  <si>
    <t>41619</t>
  </si>
  <si>
    <t>https://www.medchemexpress.com/Fondaparinux-sodium.html</t>
  </si>
  <si>
    <t>HY-15298</t>
  </si>
  <si>
    <t>Grazoprevir</t>
  </si>
  <si>
    <t>MK-5172</t>
  </si>
  <si>
    <t>1350514-68-9</t>
  </si>
  <si>
    <t>766.90</t>
  </si>
  <si>
    <t>Grazoprevir (MK-5172) is a selective inhibitor of Hepatitis C virus NS3/4a protease with broad activity across genotypes and resistant variants, with Kis of 0.01 nM (gt1b), 0.01 nM (gt1a), 0.08 nM (gt2a), 0.15 nM (gt2b), 0.90 nM (gt3a), respectively.</t>
  </si>
  <si>
    <t>C38H50N6O9S</t>
  </si>
  <si>
    <t>COC1=CC2=C(N=C(CCCCC[C@@H]3C[C@H]3OC4=O)C(O[C@H]5CN(C([C@H](C(C)(C)C)N4)=O)[C@H](C(N[C@@]([C@@H]6C=C)(C6)C(NS(C7CC7)(=O)=O)=O)=O)C5)=N2)C=C1</t>
  </si>
  <si>
    <t>H2O : &lt; 0.1 mg/mL (insoluble); DMSO : 50 mg/mL (65.20 mM; Need ultrasonic)</t>
  </si>
  <si>
    <t>09948</t>
  </si>
  <si>
    <t>https://www.medchemexpress.com/MK-5172.html</t>
  </si>
  <si>
    <t>HY-16560</t>
  </si>
  <si>
    <t>Camptothecin</t>
  </si>
  <si>
    <t>Campathecin; (S)-(+)-Camptothecin; CPT</t>
  </si>
  <si>
    <t>7689-03-4</t>
  </si>
  <si>
    <t>348.35</t>
  </si>
  <si>
    <t>ADC Cytotoxin; Antibiotic; Apoptosis; Fungal; Influenza Virus; Topoisomerase</t>
  </si>
  <si>
    <t>Camptothecin (Campathecin) is a potent DNA enzyme topoisomerase I inhibitor, with an IC50 of 679 nM.</t>
  </si>
  <si>
    <t>C20H16N2O4</t>
  </si>
  <si>
    <t>O=C1C2=C([C@@](O)(CC)C(OC2)=O)C=C(N1C3)C(C3=C4)=NC5=C4C=CC=C5</t>
  </si>
  <si>
    <t>DMSO : 7.69 mg/mL (22.08 mM; Need ultrasonic); H2O : &lt; 0.1 mg/mL (insoluble)</t>
  </si>
  <si>
    <t>31067</t>
  </si>
  <si>
    <t>https://www.medchemexpress.com/Campathecin.html</t>
  </si>
  <si>
    <t>Antibody-drug Conjugate/ADC Related; Anti-infection; Apoptosis; Cell Cycle/DNA Damage</t>
  </si>
  <si>
    <t>HY-12169</t>
  </si>
  <si>
    <t>Marimastat</t>
  </si>
  <si>
    <t>BB2516; TA2516</t>
  </si>
  <si>
    <t>154039-60-8</t>
  </si>
  <si>
    <t>331.41</t>
  </si>
  <si>
    <t>MMP</t>
  </si>
  <si>
    <t>Marimastat (BB2516) is a broad spectrum and orally bioavailable inhibitor of MMPs, with potent activity against MMP-9 (IC50=3 nM), MMP-1 (IC50=5 nM), MMP-2 (IC50=6 nM), MMP-14 (IC50=9 nM) and MMP-7 (IC50=13 nM), used in the treatment of cancer. Marimastat (BB2516) is an angiogenesis and metastasis inhibitor, which limits the growth and production of blood vessels. As an antimetatstatic agent it prevents malignant cells from breaching the basement membranes[1][2].</t>
  </si>
  <si>
    <t>C15H29N3O5</t>
  </si>
  <si>
    <t>O=C(NO)[C@@H](O)[C@@H](CC(C)C)C(N[C@H](C(NC)=O)C(C)(C)C)=O</t>
  </si>
  <si>
    <t>DMSO : 100 mg/mL (301.74 mM; Need ultrasonic)</t>
  </si>
  <si>
    <t>13635</t>
  </si>
  <si>
    <t>https://www.medchemexpress.com/Marimastat.html</t>
  </si>
  <si>
    <t>HY-B0915</t>
  </si>
  <si>
    <t>Orbifloxacin</t>
  </si>
  <si>
    <t>CP-104354</t>
  </si>
  <si>
    <t>113617-63-3</t>
  </si>
  <si>
    <t>395.38</t>
  </si>
  <si>
    <t>Orbifloxacin is a synthetic broad-spectrum fluoroquinolone antibiotic which is approved for use in dogs.</t>
  </si>
  <si>
    <t>C19H20F3N3O3</t>
  </si>
  <si>
    <t>O=C(C1=CN(C2CC2)C3=C(C(F)=C(F)C(N4C[C@H](C)N[C@H](C)C4)=C3F)C1=O)O</t>
  </si>
  <si>
    <t>DMSO : 6 mg/mL (15.18 mM; Need ultrasonic and warming)</t>
  </si>
  <si>
    <t>28904</t>
  </si>
  <si>
    <t>https://www.medchemexpress.com/Orbifloxacin.html</t>
  </si>
  <si>
    <t>HY-16321</t>
  </si>
  <si>
    <t>Micafungin (sodium)</t>
  </si>
  <si>
    <t>FK 463 (sodium)</t>
  </si>
  <si>
    <t>208538-73-2</t>
  </si>
  <si>
    <t>1292.26</t>
  </si>
  <si>
    <t>Micafungin sodium (FK 463 sodium) is an antifungal agent which inhibits 1, 3-beta-D-glucan synthesis.</t>
  </si>
  <si>
    <t>C56H70N9NaO23S</t>
  </si>
  <si>
    <t>O=S(OC1=CC([C@H](O)[C@@H](O)C(NC(C2N(C(C(NC([C@]([H])(C[C@@H](O)[C@@H](O)NC(C3N(C(C([C@H](O)CC(N)=O)N4)=O)C[C@H](C)[C@@H]3O)=O)NC(C5=CC=C(C6=NOC(C7=CC=C(OCCCCC)C=C7)=C6)C=C5)=O)=O)[C@H](O)C)=O)C[C@H](O)C2)=O)C4=O)=CC=C1O)(O[Na])=O</t>
  </si>
  <si>
    <t>DMSO : ≥ 32 mg/mL (24.76 mM)</t>
  </si>
  <si>
    <t>22367</t>
  </si>
  <si>
    <t>https://www.medchemexpress.com/Micafungin-sodium.html</t>
  </si>
  <si>
    <t>HY-10065</t>
  </si>
  <si>
    <t>Axitinib</t>
  </si>
  <si>
    <t>AG-013736</t>
  </si>
  <si>
    <t>319460-85-0</t>
  </si>
  <si>
    <t>386.47</t>
  </si>
  <si>
    <t>PDGFR; VEGFR</t>
  </si>
  <si>
    <t>Axitinib is a multi-targeted tyrosine kinase inhibitor with IC50s of 0.1, 0.2, 0.1-0.3, 1.6 nM for VEGFR1, VEGFR2, VEGFR3 and  PDGFRβ, respectively.</t>
  </si>
  <si>
    <t>C22H18N4OS</t>
  </si>
  <si>
    <t>O=C(C1=C(SC2=CC3=C(C(/C=C/C4=CC=CC=N4)=NN3)C=C2)C=CC=C1)NC</t>
  </si>
  <si>
    <t>H2O : &lt; 0.1 mg/mL (insoluble); DMSO : 20.83 mg/mL (53.90 mM; Need ultrasonic)</t>
  </si>
  <si>
    <t>61942</t>
  </si>
  <si>
    <t>https://www.medchemexpress.com/Axitinib.html</t>
  </si>
  <si>
    <t>HY-N0018</t>
  </si>
  <si>
    <t>Daidzin</t>
  </si>
  <si>
    <t>Daidzoside; NPI-031D; Daidzein 7-O-glucoside</t>
  </si>
  <si>
    <t>552-66-9</t>
  </si>
  <si>
    <t>Mitochondrial Metabolism; Reverse Transcriptase</t>
  </si>
  <si>
    <t>Daidzin is an isoflavone that has anti-oxidant, anti-carcinogenic, and anti-atherosclerotic activities; directly inhibits mitochondrial aldehyde dehydrogenase 2 (IC50 = 80 nM) and is an effective anti-dipsotropic isoflavone.</t>
  </si>
  <si>
    <t>OC1=CC=C(C2=COC(C=C(O[C@H]3[C@H](O)[C@@H](O)[C@H](O)[C@@H](CO)O3)C=C4)=C4C2=O)C=C1</t>
  </si>
  <si>
    <t>DMSO : ≥ 34 mg/mL (81.66 mM); H2O : &lt; 0.1 mg/mL (insoluble)</t>
  </si>
  <si>
    <t>61862</t>
  </si>
  <si>
    <t>https://www.medchemexpress.com/Daidzin.html</t>
  </si>
  <si>
    <t>HY-N1480</t>
  </si>
  <si>
    <t>(-)-Fucose</t>
  </si>
  <si>
    <t>6-Desoxygalactose; L-(-)-Fucose; L-Galactomethylose</t>
  </si>
  <si>
    <t>2438-80-4</t>
  </si>
  <si>
    <t>Endogenous Metabolite; Parasite</t>
  </si>
  <si>
    <t>(-)-Fucose is classified as a member of the hexoses, plays a role in A and B blood group antigen substructure determination, selectin-mediated leukocyte-endothelial adhesion, and host-microbe interactions.</t>
  </si>
  <si>
    <t>O=C[C@H]([C@@H]([C@@H]([C@H](C)O)O)O)O</t>
  </si>
  <si>
    <t>DMSO : 100 mg/mL (609.16 mM; Need ultrasonic); H2O : 100 mg/mL (609.16 mM; Need ultrasonic)</t>
  </si>
  <si>
    <t>64281</t>
  </si>
  <si>
    <t>https://www.medchemexpress.com/_-_-Fucose.html</t>
  </si>
  <si>
    <t>Infection; Metabolic Disease</t>
  </si>
  <si>
    <t>HY-N0020</t>
  </si>
  <si>
    <t>Echinacoside</t>
  </si>
  <si>
    <t>82854-37-3</t>
  </si>
  <si>
    <t>786.73</t>
  </si>
  <si>
    <t>Reactive Oxygen Species; Wnt</t>
  </si>
  <si>
    <t>Echinacoside, one of the phenylethanoids isolated from the stems of Cistanche salsa, effectively inhibits Wnt/β-catenin signaling. Echinacoside elicits neuroprotection by activating Trk receptors and their downstream signal pathways. Antiosteoporotic activity[1][2][3].</t>
  </si>
  <si>
    <t>C35H46O20</t>
  </si>
  <si>
    <t>OC1=CC(/C=C/C(O[C@H]2[C@H](O[C@H]3[C@H](O)[C@H](O)[C@@H](O)[C@H](C)O3)[C@@H](O)[C@H](OCCC4=CC(O)=C(O)C=C4)O[C@@H]2CO[C@@H]5O[C@H](CO)[C@@H](O)[C@H](O)[C@H]5O)=O)=CC=C1O</t>
  </si>
  <si>
    <t>DMSO : ≥ 100 mg/mL (127.11 mM)</t>
  </si>
  <si>
    <t>16945</t>
  </si>
  <si>
    <t>https://www.medchemexpress.com/echinacoside.html</t>
  </si>
  <si>
    <t>Immunology/Inflammation; Metabolic Enzyme/Protease; NF-κB; Stem Cell/Wnt</t>
  </si>
  <si>
    <t>HY-N0122</t>
  </si>
  <si>
    <t>5-Hydroxytryptophan</t>
  </si>
  <si>
    <t>5-HTP; DL-5-Hydroxytryptophan</t>
  </si>
  <si>
    <t>56-69-9</t>
  </si>
  <si>
    <t>5-Hydroxytryptophan, a tryptophan metabolite, is a direct 5-hydroxytryptamine (5-HT) precursor and an L-aromatic amino acid decarboxylase substrate. [1][2][3].</t>
  </si>
  <si>
    <t>NC(CC1=CNC2=CC=C(O)C=C12)C(O)=O</t>
  </si>
  <si>
    <t>H2O : 12.5 mg/mL (56.76 mM; Need ultrasonic)</t>
  </si>
  <si>
    <t>46035</t>
  </si>
  <si>
    <t>https://www.medchemexpress.com/5-hydroxytryptophan.html</t>
  </si>
  <si>
    <t>HY-N0049</t>
  </si>
  <si>
    <t>Nuciferine</t>
  </si>
  <si>
    <t>475-83-2</t>
  </si>
  <si>
    <t>295.38</t>
  </si>
  <si>
    <t>Nuciferine is an antagonist at 5-HT2A (IC50=478 nM), 5-HT2C (IC50=131 nM), and 5-HT2B (IC50=1 μM), an inverse agonist at 5-HT7 (IC50=150 nM), a partial agonist at D2 (EC50=64 nM), D5 (EC50=2.6 μM) and 5-HT6 (EC50=700 nM), an agonist at 5-HT1A (EC50=3.2 μM) and D4 (EC50=2 μM) receptor.</t>
  </si>
  <si>
    <t>C19H21NO2</t>
  </si>
  <si>
    <t>CN1CCC2=CC(OC)=C(OC)C3=C2[C@@]1([H])CC4=CC=CC=C34</t>
  </si>
  <si>
    <t>H2O : &lt; 0.1 mg/mL (insoluble); DMSO : 11.11 mg/mL (37.61 mM; Need ultrasonic)</t>
  </si>
  <si>
    <t>25752</t>
  </si>
  <si>
    <t>https://www.medchemexpress.com/Nuciferine.html</t>
  </si>
  <si>
    <t>HY-A0019</t>
  </si>
  <si>
    <t>Paliperidone</t>
  </si>
  <si>
    <t>9-Hydroxyrisperidone</t>
  </si>
  <si>
    <t>144598-75-4</t>
  </si>
  <si>
    <t>Paliperidone (9-Hydroxyrisperidone), the major active metabolite of Risperidone, is a dopamine D2 antagonist and 5-HT2A antagonist. Paliperidone is also active as an antagonist at α1 and α2 adrenergic receptors and H1-histaminergic receptors. Paliperidone, a antipsychotic agent, shows efficacy against schizophrenia[1].</t>
  </si>
  <si>
    <t>C23H27FN4O3</t>
  </si>
  <si>
    <t>CC1=C(C(N2CCCC(C2=N1)O)=O)CCN3CCC(CC3)C4=NOC5=C4C=CC(F)=C5</t>
  </si>
  <si>
    <t>DMSO : 5 mg/mL (11.72 mM; Need ultrasonic)</t>
  </si>
  <si>
    <t>61155</t>
  </si>
  <si>
    <t>https://www.medchemexpress.com/Paliperidone.html</t>
  </si>
  <si>
    <t>HY-B0140</t>
  </si>
  <si>
    <t>Aminophylline</t>
  </si>
  <si>
    <t>317-34-0</t>
  </si>
  <si>
    <t>420.43</t>
  </si>
  <si>
    <t>Adenosine Receptor; Phosphodiesterase (PDE)</t>
  </si>
  <si>
    <t>Ethylenediamine</t>
  </si>
  <si>
    <t>Aminophylline is a competitive and non-selective phosphodiesterase (PDE) inhibitor. Aminophylline is a competitive adenosine receptor antagonist. Aminophylline has apulmonary vasodilator action as well as a bronchodilator action and has the potential for asthma research[1][2].</t>
  </si>
  <si>
    <t>C16H24N10O4</t>
  </si>
  <si>
    <t>O=C(N1C)N(C)C2=C(N=CN2)C1=O.O=C(N3C)N(C)C4=C(N=CN4)C3=O.NCCN</t>
  </si>
  <si>
    <t>H2O : 6.25 mg/mL (ultrasonic);DMSO : 14.29 mg/mL (ultrasonic)</t>
  </si>
  <si>
    <t>15963</t>
  </si>
  <si>
    <t>https://www.medchemexpress.com/Aminophylline.html</t>
  </si>
  <si>
    <t>HY-10159</t>
  </si>
  <si>
    <t>Nilotinib</t>
  </si>
  <si>
    <t>AMN107</t>
  </si>
  <si>
    <t>641571-10-0</t>
  </si>
  <si>
    <t>529.52</t>
  </si>
  <si>
    <t xml:space="preserve">Nilotinib is an orally available Bcr-Abl tyrosine kinase inhibitor with antineoplastic activity. </t>
  </si>
  <si>
    <t>C28H22F3N7O</t>
  </si>
  <si>
    <t>O=C(NC1=CC(C(F)(F)F)=CC(N2C=NC(C)=C2)=C1)C3=CC=C(C)C(NC4=NC=CC(C5=CC=CN=C5)=N4)=C3</t>
  </si>
  <si>
    <t>DMSO : 6 mg/mL (11.33 mM; Need ultrasonic); H2O : &lt; 0.1 mg/mL (insoluble)</t>
  </si>
  <si>
    <t>11333</t>
  </si>
  <si>
    <t>https://www.medchemexpress.com/Nilotinib.html</t>
  </si>
  <si>
    <t>HY-B0395C</t>
  </si>
  <si>
    <t>Sitafloxacin (hydrate)</t>
  </si>
  <si>
    <t>DU6859a hydrate</t>
  </si>
  <si>
    <t>163253-35-8</t>
  </si>
  <si>
    <t>436.84</t>
  </si>
  <si>
    <t>Sitafloxacin Hydrate is a new-generation, broad-spectrum oral fluoroquinolone antibiotic.
Target: Antibacterial
Sitafloxacin Hydrate, a new-generation, broad-spectrum oral fluoroquinolone that is very active against many Gram-positive, Gram-negative and anaerobic clinical isolates, including strains resistant to other fluoroquinolones, was recently approved in Japan for the treatment of respiratory and urinary tract infections [1]. In terms of clinical efficacy, oral sitafloxacin was noninferior to oral levofloxacin in the treatment of community-acquired pneumonia or an infectious exacerbation of chronic respiratory tract disease, noninferior to oral tosufloxacin in the treatment of community-acquired pneumonia, and noninferior to oral levofloxacin in the treatment of complicated urinary tract infections, according to the results of randomized, double-blind, multicentre, noninferiority trials. Noncomparative studies demonstrated the efficacy of oral sitafloxacin in otorhinolaryngological infections, urethritis in men, C. trachomatis-associated cervicitis in women and odontogenic infections [2].</t>
  </si>
  <si>
    <t>C19H18ClF2N3O3.3/2H2O</t>
  </si>
  <si>
    <t>N[C@H]1C2(CC2)CN(C(C(Cl)=C3N([C@H]4[C@@H](F)C4)C=C(C(O)=O)C5=O)=C(C=C35)F)C1.[1.5 H2O]</t>
  </si>
  <si>
    <t>H2O : &lt; 0.1 mg/mL (insoluble); DMSO : 8.9 mg/mL (20.37 mM; Need ultrasonic and warming)</t>
  </si>
  <si>
    <t>13362</t>
  </si>
  <si>
    <t>https://www.medchemexpress.com/Sitafloxacin-hydrate.html</t>
  </si>
  <si>
    <t>HY-B0321</t>
  </si>
  <si>
    <t>Tropicamide</t>
  </si>
  <si>
    <t>Ro 1-7683</t>
  </si>
  <si>
    <t>1508-75-4</t>
  </si>
  <si>
    <t>Tropicamide (Ro 1-7683) is a selective M4 muscarinic acetylcholine receptor antagonist. Tropicamide produces short acting mydriasis (dilation of the pupil) and cycloplegia when applied as eye drops[1][2].</t>
  </si>
  <si>
    <t>C17H20N2O2</t>
  </si>
  <si>
    <t>O=C(N(CC)CC1=CC=NC=C1)C(C2=CC=CC=C2)CO</t>
  </si>
  <si>
    <t>DMSO : 25 mg/mL (87.92 mM; Need ultrasonic); H2O : 0.67 mg/mL (2.36 mM; Need ultrasonic)</t>
  </si>
  <si>
    <t>16055</t>
  </si>
  <si>
    <t>https://www.medchemexpress.com/Tropicamide.html</t>
  </si>
  <si>
    <t>HY-15552</t>
  </si>
  <si>
    <t>Podofilox</t>
  </si>
  <si>
    <t>Podophyllotoxin</t>
  </si>
  <si>
    <t>518-28-5</t>
  </si>
  <si>
    <t>414.41</t>
  </si>
  <si>
    <t>Podofilox (Podophyllotoxin) is a potent inhibitor of microtubule assembly and DNA topoisomerase II.</t>
  </si>
  <si>
    <t>C22H22O8</t>
  </si>
  <si>
    <t>O=C1OC[C@]2([H])[C@@H](O)C3=C(C=C4OCOC4=C3)[C@@H](C5=CC(OC)=C(OC)C(OC)=C5)[C@]21[H]</t>
  </si>
  <si>
    <t>DMSO : ≥ 100 mg/mL (241.31 mM)</t>
  </si>
  <si>
    <t>17027</t>
  </si>
  <si>
    <t>https://www.medchemexpress.com/Podophyllotoxin.html</t>
  </si>
  <si>
    <t>HY-13064</t>
  </si>
  <si>
    <t>Cobimetinib</t>
  </si>
  <si>
    <t>GDC-0973; XL518</t>
  </si>
  <si>
    <t>934660-93-2</t>
  </si>
  <si>
    <t>Cobimetinib (GDC-0973, RG7420) is a potent, selective and oral MEK1 inhibitor with an IC50 of 4.2 nM for MEK1.</t>
  </si>
  <si>
    <t>OC1([C@H]2NCCCC2)CN(C1)C(C3=C(C(F)=C(C=C3)F)NC4=C(C=C(C=C4)I)F)=O</t>
  </si>
  <si>
    <t>DMSO : ≥ 100 mg/mL (188.21 mM)</t>
  </si>
  <si>
    <t>07155</t>
  </si>
  <si>
    <t>https://www.medchemexpress.com/Cobimetinib.html</t>
  </si>
  <si>
    <t>HY-13700</t>
  </si>
  <si>
    <t>Nedaplatin</t>
  </si>
  <si>
    <t>NSC 375101D</t>
  </si>
  <si>
    <t>95734-82-0</t>
  </si>
  <si>
    <t>303.18</t>
  </si>
  <si>
    <t>Nedaplatin (NSC 375101D) is a derivative of cisplatin and DNA damage agent.</t>
  </si>
  <si>
    <t>C2H8N2O3Pt</t>
  </si>
  <si>
    <t>O=C1C[O-][Pt+2](N)(N)[O-]1</t>
  </si>
  <si>
    <t>H2O : 13.6 mg/mL (44.86 mM; Need ultrasonic and warming); DMF : &lt; 1 mg/mL (insoluble)</t>
  </si>
  <si>
    <t>15007</t>
  </si>
  <si>
    <t>https://www.medchemexpress.com/Nedaplatin.html</t>
  </si>
  <si>
    <t>HY-10981</t>
  </si>
  <si>
    <t>Lenvatinib</t>
  </si>
  <si>
    <t>E7080</t>
  </si>
  <si>
    <t>417716-92-8</t>
  </si>
  <si>
    <t>426.85</t>
  </si>
  <si>
    <t>Lenvatinib (E7080) is an oral, multi-targeted tyrosine kinase inhibitor that inhibits VEGFR1-3, FGFR1-4, PDGFR, KIT, and RET, shows  potent antitumor activities[1][2].</t>
  </si>
  <si>
    <t>C21H19ClN4O4</t>
  </si>
  <si>
    <t>O=C(N)C1=C(C=C2N=CC=C(C2=C1)OC3=CC=C(C(Cl)=C3)NC(NC4CC4)=O)OC</t>
  </si>
  <si>
    <t>DMSO : 37.5 mg/mL (87.85 mM; Need ultrasonic)</t>
  </si>
  <si>
    <t>41111</t>
  </si>
  <si>
    <t>https://www.medchemexpress.com/lenvatinib.html</t>
  </si>
  <si>
    <t>HY-B0616</t>
  </si>
  <si>
    <t>Cefepime (Dihydrochloride Monohydrate)</t>
  </si>
  <si>
    <t>123171-59-5</t>
  </si>
  <si>
    <t>571.50</t>
  </si>
  <si>
    <t>Cefepime Dihydrochloride Monohydrate is a broad-spectrum cephalosporin with enhanced coverage against Gram-positive and Gram-negative bacteria[1].</t>
  </si>
  <si>
    <t>C19H28Cl2N6O6S2</t>
  </si>
  <si>
    <t>C[N+]1(CC(CS[C@]2([H])[C@@H]3NC(/C(C4=CSC(N)=N4)=N\OC)=O)=C(C(O)=O)N2C3=O)CCCC1.[Cl-].Cl.O</t>
  </si>
  <si>
    <t>H2O : ≥ 200 mg/mL (349.96 mM); DMSO : 6 mg/mL (10.50 mM; Need ultrasonic)</t>
  </si>
  <si>
    <t>58165</t>
  </si>
  <si>
    <t>https://www.medchemexpress.com/Cefepime-Dihydrochloride-Monohydrate.html</t>
  </si>
  <si>
    <t>HY-N1131</t>
  </si>
  <si>
    <t>Triacetonamine</t>
  </si>
  <si>
    <t>2,2,6,6-Tetramethyl-4-piperidone</t>
  </si>
  <si>
    <t>826-36-8</t>
  </si>
  <si>
    <t>155.24</t>
  </si>
  <si>
    <t>Triacetonamine is useful as an intermediate for the synthesis of pharmaceutical products, pesticides and photostabilizers for polymers. Triacetonamine is an artifact of plant and fungal extracts using acetone and ammonium hydroxide or natural occurrence of ammonium salts in various steps of the isolation procedures. TAA is the main component of the pyrolysis oil[1].</t>
  </si>
  <si>
    <t>C9H17NO</t>
  </si>
  <si>
    <t>O=C1CC(C)(C)NC(C)(C)C1</t>
  </si>
  <si>
    <t>Ethanol : 50 mg/mL (322.08 mM; Need ultrasonic)</t>
  </si>
  <si>
    <t>46157</t>
  </si>
  <si>
    <t>https://www.medchemexpress.com/triacetonamine.html</t>
  </si>
  <si>
    <t>HY-N4102</t>
  </si>
  <si>
    <t>5,7-Dihydroxy-4-methylcoumarin</t>
  </si>
  <si>
    <t>2107-76-8</t>
  </si>
  <si>
    <t>192.17</t>
  </si>
  <si>
    <t>5,7-Dihydroxy-4-methylcoumarin is a coumarin derivative from Mexican tarragon[1].</t>
  </si>
  <si>
    <t>C10H8O4</t>
  </si>
  <si>
    <t>O=C1C=C(C)C2=C(O)C=C(O)C=C2O1</t>
  </si>
  <si>
    <t>45560</t>
  </si>
  <si>
    <t>https://www.medchemexpress.com/5-7-dihydroxy-4-methylcoumarin.html</t>
  </si>
  <si>
    <t>HY-13740</t>
  </si>
  <si>
    <t>Resiquimod</t>
  </si>
  <si>
    <t>R848; S28463</t>
  </si>
  <si>
    <t>144875-48-9</t>
  </si>
  <si>
    <t>314.38</t>
  </si>
  <si>
    <t>HCV; Toll-like Receptor (TLR)</t>
  </si>
  <si>
    <t>Resiquimod is a Toll-like receptor 7 and 8 (TLR7/TLR8) agonist that induces the upregulation of cytokines such as TNF-α, IL-6 and IFN-α.</t>
  </si>
  <si>
    <t>C17H22N4O2</t>
  </si>
  <si>
    <t>OC(C)(C)CN1C(COCC)=NC2=C1C3=CC=CC=C3N=C2N</t>
  </si>
  <si>
    <t>DMSO : ≥ 30 mg/mL (95.43 mM); H2O : &lt; 0.1 mg/mL (insoluble)</t>
  </si>
  <si>
    <t>33741</t>
  </si>
  <si>
    <t>https://www.medchemexpress.com/Resiquimod.html</t>
  </si>
  <si>
    <t>HY-N2007</t>
  </si>
  <si>
    <t>Veratric acid</t>
  </si>
  <si>
    <t>3,4-Dimethoxybenzoic acid</t>
  </si>
  <si>
    <t>93-07-2</t>
  </si>
  <si>
    <t>COX; Reactive Oxygen Species</t>
  </si>
  <si>
    <t>Veratric acid (3,4-Dimethoxybenzoic acid) is an orally active phenolic compound derived from vegetables and fruits, has antioxidant[1] and anti-inflammatory activities[3]. Veratric acid also acts as a protective agent against hypertension-associated cardiovascular remodelling[2]. Veratric acid reduces upregulated COX-2 expression, and levels of PGE2, IL-6 after UVB irradiation[3].</t>
  </si>
  <si>
    <t>O=C(O)C1=CC=C(OC)C(OC)=C1</t>
  </si>
  <si>
    <t>DMSO : 110 mg/mL (603.83 mM; Need ultrasonic); H2O : &lt; 0.1 mg/mL (insoluble)</t>
  </si>
  <si>
    <t>61051</t>
  </si>
  <si>
    <t>https://www.medchemexpress.com/Veratric_acid.html</t>
  </si>
  <si>
    <t>HY-B0413</t>
  </si>
  <si>
    <t>Fenbendazole</t>
  </si>
  <si>
    <t>43210-67-9</t>
  </si>
  <si>
    <t>299.35</t>
  </si>
  <si>
    <t>Antibiotic; HIF/HIF Prolyl-Hydroxylase; Parasite</t>
  </si>
  <si>
    <t>Fenbendazole is a broad spectrum benzimidazole anthelmintic used against gastrointestinal parasites.
Target: Antiparasitic
Fenbendazole is a broad spectrum benzimidazole anthelmintic used against gastrointestinal parasites including: giardia, roundworms, hookworms, whipworms, the taenia species of tapeworms(It is effective against the Taenia species of tapeworm but not against the common tapeworm, Dipylidium caninum.), pinworms, aelurostrongylus, paragonimiasis, strongyles and strongyloides and can be administered to sheep, cattle, horses, fish, dogs, cats, rabbits and seals. Drug interactions may occur if using bromsalan flukicides such as dibromsalan and tribromsalan. Abortions in cattle and death in sheep have been reported after using these medications together. Fenbendazole is poorly absorbed from the gastrointestinal tract in most species. The LD50 in laboratory animals exceeds 10 g/kg when administered orally. From Wikipedia.</t>
  </si>
  <si>
    <t>C15H13N3O2S</t>
  </si>
  <si>
    <t>O=C(OC)NC1=NC2=CC=C(SC3=CC=CC=C3)C=C2N1</t>
  </si>
  <si>
    <t>DMSO : 10 mg/mL (33.41 mM; Need ultrasonic); H2O : &lt; 0.1 mg/mL (insoluble)</t>
  </si>
  <si>
    <t>29107</t>
  </si>
  <si>
    <t>https://www.medchemexpress.com/fenbendazole.html</t>
  </si>
  <si>
    <t>HY-10353</t>
  </si>
  <si>
    <t>Raltegravir</t>
  </si>
  <si>
    <t>MK-0518</t>
  </si>
  <si>
    <t>518048-05-0</t>
  </si>
  <si>
    <t>444.42</t>
  </si>
  <si>
    <t>Raltegravir is a potent integrase (IN) inhibitor, used to treat HIV infection.</t>
  </si>
  <si>
    <t>C20H21FN6O5</t>
  </si>
  <si>
    <t>O=C(C(O)=C(C(NCC1=CC=C(C=C1)F)=O)N=C2C(C)(C)NC(C3=NN=C(C)O3)=O)N2C</t>
  </si>
  <si>
    <t>DMSO : ≥ 100 mg/mL (225.01 mM)</t>
  </si>
  <si>
    <t>32013</t>
  </si>
  <si>
    <t>https://www.medchemexpress.com/raltegravir.html</t>
  </si>
  <si>
    <t>HY-111354</t>
  </si>
  <si>
    <t>Tinoridine hydrochloride</t>
  </si>
  <si>
    <t>Y-3642 hydrochloride</t>
  </si>
  <si>
    <t>25913-34-2</t>
  </si>
  <si>
    <t>Glutathione Peroxidase</t>
  </si>
  <si>
    <t>Tinoridine hydrochloride is a nonsteroidal anti-inflammatory drug and also has potent radical scavenger and antiperoxidative activity.</t>
  </si>
  <si>
    <t>O=C(C1=C(N)SC2=C1CCN(CC3=CC=CC=C3)C2)OCC.Cl</t>
  </si>
  <si>
    <t>DMSO : 16.67 mg/mL (47.24 mM; Need ultrasonic)</t>
  </si>
  <si>
    <t>29345</t>
  </si>
  <si>
    <t>https://www.medchemexpress.com/Tinoridine_hydrochloride.html</t>
  </si>
  <si>
    <t>HY-114200</t>
  </si>
  <si>
    <t>Imrecoxib</t>
  </si>
  <si>
    <t>BAP-909</t>
  </si>
  <si>
    <t>395683-14-4</t>
  </si>
  <si>
    <t>Imrecoxib (BAP-909) is a novel and selective cyclooxygenase 2 (COX-2) inhibitor with an IC50 value of 18 nM, it also inhibits COX1- activity with an IC50 value of 115 nM. Imrecoxib (BAP-909) has anti-inflammatory effect[1].</t>
  </si>
  <si>
    <t>C21H23NO3S</t>
  </si>
  <si>
    <t>O=C1N(CCC)CC(C2=CC=C(S(=O)(C)=O)C=C2)=C1C3=CC=C(C)C=C3</t>
  </si>
  <si>
    <t>DMSO : 100 mg/mL (270.65 mM; Need ultrasonic)</t>
  </si>
  <si>
    <t>58238</t>
  </si>
  <si>
    <t>https://www.medchemexpress.com/imrecoxib.html</t>
  </si>
  <si>
    <t>HY-13632</t>
  </si>
  <si>
    <t>Exemestane</t>
  </si>
  <si>
    <t>FCE 24304; EXE</t>
  </si>
  <si>
    <t>107868-30-4</t>
  </si>
  <si>
    <t>296.40</t>
  </si>
  <si>
    <t>Exemestane (FCE 24304) is a selective, irreversible and orally active steroidal aromatase inhibitor with IC50s of 30 nM and 40 nM for human placental and rat ovarian aromatase, respectively. Exemestane can be used for hormone-dependent breast cancer research[1][2].</t>
  </si>
  <si>
    <t>C20H24O2</t>
  </si>
  <si>
    <t>C[C@]1([C@](CC2)([H])[C@]3([H])CC(C4=CC(C=C[C@]4(C)[C@@]3([H])CC1)=O)=C)C2=O</t>
  </si>
  <si>
    <t>DMSO : ≥ 54 mg/mL (182.19 mM)</t>
  </si>
  <si>
    <t>11302</t>
  </si>
  <si>
    <t>https://www.medchemexpress.com/Exemestane.html</t>
  </si>
  <si>
    <t>HY-N2022</t>
  </si>
  <si>
    <t>Castanospermine</t>
  </si>
  <si>
    <t>79831-76-8</t>
  </si>
  <si>
    <t>189.21</t>
  </si>
  <si>
    <t xml:space="preserve">Castanospermine inhibits all forms of α- and β-glucosidases, especially glucosidase l (required for glucoprotein processing by transfer of mannose and glucose from asparagine-linked lipids).
target：α- and β-glucosidases.
IC 50: 1.2 uM [2] 
in vitro :Castanospermine, [(1 S,6S,7R,8R,8aR)-1 ,6,7,8-tetrahydroxyoctahydroindolizine]
is a potent and specific inhibitor of mammalian and plant α-and β-D-glucosidases in vitro [1] 
in vivo: Experiments in vivo with castanospermine, an inhibitor of the glucosidases that convert protein N-linked high mannose carbohydrates to complex oligosaccharides, resulted in significant inhibition of tumor growth in nude mice.[3]
</t>
  </si>
  <si>
    <t>C8H15NO4</t>
  </si>
  <si>
    <t>O[C@@H]1[C@@H](O)[C@H](O)[C@]([C@@H](O)CC2)([H])N2C1</t>
  </si>
  <si>
    <t>H2O : 100 mg/mL (528.51 mM; Need ultrasonic); DMSO : 100 mg/mL (528.51 mM; Need ultrasonic)</t>
  </si>
  <si>
    <t>26661</t>
  </si>
  <si>
    <t>https://www.medchemexpress.com/Castanospermine.html</t>
  </si>
  <si>
    <t>HY-N1150</t>
  </si>
  <si>
    <t>Thymidine</t>
  </si>
  <si>
    <t>DThyd; NSC 21548</t>
  </si>
  <si>
    <t>50-89-5</t>
  </si>
  <si>
    <t>Thymidine, a specific precursor of deoxyribonucleic acid, is used as a cell synchronizing agent. Thymidine is a DNA synthesis inhibitor that can arrest cell at G1/S boundary, prior to DNA replication[1][2][3].</t>
  </si>
  <si>
    <t>C10H14N2O5</t>
  </si>
  <si>
    <t>OC[C@@H]1[C@H](C[C@H](N2C(NC(C(C)=C2)=O)=O)O1)O</t>
  </si>
  <si>
    <t>H2O : 33.33 mg/mL (137.60 mM; Need ultrasonic); DMSO : 50 mg/mL (206.42 mM; Need ultrasonic)</t>
  </si>
  <si>
    <t>64871</t>
  </si>
  <si>
    <t>https://www.medchemexpress.com/Thymidine.html</t>
  </si>
  <si>
    <t>HY-N3002</t>
  </si>
  <si>
    <t>α-Arbutin</t>
  </si>
  <si>
    <t>4-Hydroxyphenyl α-D-glucopyranoside</t>
  </si>
  <si>
    <t>84380-01-8</t>
  </si>
  <si>
    <t>α-Arbutin (4-Hydroxyphenyl α-D-glucopyranoside) is emerging as popular and effective skin whiteners, acting as tyrosinase inhibitor[1].</t>
  </si>
  <si>
    <t>OC(C=C1)=CC=C1O[C@H]2O[C@@H]([C@@H](O)[C@H](O)[C@H]2O)CO</t>
  </si>
  <si>
    <t>H2O : 125 mg/mL (459.14 mM; Need ultrasonic)</t>
  </si>
  <si>
    <t>61619</t>
  </si>
  <si>
    <t>https://www.medchemexpress.com/α-arbutin.html</t>
  </si>
  <si>
    <t>HY-N2026</t>
  </si>
  <si>
    <t>Propylparaben</t>
  </si>
  <si>
    <t>Propyl parahydroxybenzoate; Propyl 4-hydroxybenzoate</t>
  </si>
  <si>
    <t>94-13-3</t>
  </si>
  <si>
    <t>180.20</t>
  </si>
  <si>
    <t>Propylparaben (Propyl parahydroxybenzoate) is an antimicrobial preservative which can be produced naturally by plants and bacteria. Propylparaben is prevalently used in cosmetics, pharmaceuticals, and foods. Propylparaben disrupts antral follicle growth and steroidogenic function by altering the cell-cycle, apoptosis, and steroidogenesis pathways. Propylparaben also decreases sperm number and motile activity in rats[1][2][3].</t>
  </si>
  <si>
    <t>C10H12O3</t>
  </si>
  <si>
    <t>O=C(OCCC)C1=CC=C(O)C=C1</t>
  </si>
  <si>
    <t>DMSO : 125 mg/mL (693.67 mM; Need ultrasonic)</t>
  </si>
  <si>
    <t>33359</t>
  </si>
  <si>
    <t>https://www.medchemexpress.com/Propylparaben.html</t>
  </si>
  <si>
    <t>HY-N0913A</t>
  </si>
  <si>
    <t>Isomaltotriose</t>
  </si>
  <si>
    <t>3371-50-4</t>
  </si>
  <si>
    <t>504.44</t>
  </si>
  <si>
    <t>Isomaltotriose is a sugar from enzymic hydrolyzates of the dextran from Leuconostoc mesenteroides NRRL B-512[1].</t>
  </si>
  <si>
    <t>C18H32O16</t>
  </si>
  <si>
    <t>O=C[C@@H]([C@H]([C@@H]([C@@H](CO[C@@H]1[C@@H]([C@H]([C@@H]([C@@H](CO[C@@H]2[C@@H]([C@H]([C@@H]([C@@H](CO)O2)O)O)O)O1)O)O)O)O)O)O)O</t>
  </si>
  <si>
    <t>H2O : ≥ 250 mg/mL (495.60 mM)</t>
  </si>
  <si>
    <t>57978</t>
  </si>
  <si>
    <t>https://www.medchemexpress.com/isomaltotriose.html</t>
  </si>
  <si>
    <t>HY-17595</t>
  </si>
  <si>
    <t>Mebendazole</t>
  </si>
  <si>
    <t>31431-39-7</t>
  </si>
  <si>
    <t>295.29</t>
  </si>
  <si>
    <t>Mebendazole is a highly effective, broad-spectrum antihelmintic indicated for the treatment of nematode infestations; has been found as a hedgehog inhibitor.</t>
  </si>
  <si>
    <t>C16H13N3O3</t>
  </si>
  <si>
    <t>O=C(OC)NC1=NC2=CC=C(C(C3=CC=CC=C3)=O)C=C2N1</t>
  </si>
  <si>
    <t>DMSO : 4.17 mg/mL (14.12 mM; Need ultrasonic)</t>
  </si>
  <si>
    <t>25171</t>
  </si>
  <si>
    <t>https://www.medchemexpress.com/Mebendazole.html</t>
  </si>
  <si>
    <t>HY-17476</t>
  </si>
  <si>
    <t>Carbasalate calcium</t>
  </si>
  <si>
    <t>5749-67-7</t>
  </si>
  <si>
    <t>259.24</t>
  </si>
  <si>
    <t>Carbasalate calcium is an anti-inflammatory, antipyretic, and analgesic agent.</t>
  </si>
  <si>
    <t>C9H7O4 .CH4N2O .1/2Ca</t>
  </si>
  <si>
    <t>O=C([O-])C1=CC=CC=C1OC(C)=O.NC(N)=O.[0.5Ca2+]</t>
  </si>
  <si>
    <t>H2O : 100 mg/mL (385.74 mM; Need ultrasonic); DMSO : 5 mg/mL (19.29 mM; Need ultrasonic)</t>
  </si>
  <si>
    <t>27097</t>
  </si>
  <si>
    <t>https://www.medchemexpress.com/Carbasalate_calcium.html</t>
  </si>
  <si>
    <t>HY-100593</t>
  </si>
  <si>
    <t>Spiramycin</t>
  </si>
  <si>
    <t>Rovamycin</t>
  </si>
  <si>
    <t>8025-81-8</t>
  </si>
  <si>
    <t>843.05</t>
  </si>
  <si>
    <t>Spiramycin (Rovamycin) is a macrolide antibiotic produced by Streptomyces ambofaciens with against bacteria and Toxoplasma gondii activities, and also has antiparasitic effect. Spiramycin is composed of a 16-member lactone ring, on which three sugars (mycaminose, forosamine, and mycarose) are attached[1][2].</t>
  </si>
  <si>
    <t>C43H74N2O14</t>
  </si>
  <si>
    <t>O[C@H](C1)[C@H](OC)[C@@H](O[C@H]2[C@H](O)[C@@H](N(C)C)[C@H](O[C@@H]3O[C@@H](C)[C@H](O)[C@@](O)(C)C3)[C@@H](C)O2)[C@@H](CC=O)C[C@@H](C)[C@@H](O[C@@H]4O[C@H](C)[C@@H](N(C)C)CC4)/C=C/C=C/C[C@@H](C)OC1=O</t>
  </si>
  <si>
    <t>DMSO : ≥ 100 mg/mL (118.62 mM)</t>
  </si>
  <si>
    <t>58780</t>
  </si>
  <si>
    <t>https://www.medchemexpress.com/Spiramycin.html</t>
  </si>
  <si>
    <t>HY-13703A</t>
  </si>
  <si>
    <t>Nimustine (hydrochloride)</t>
  </si>
  <si>
    <t>ACNU</t>
  </si>
  <si>
    <t>55661-38-6</t>
  </si>
  <si>
    <t>309.15</t>
  </si>
  <si>
    <t>Apoptosis; DNA Alkylator/Crosslinker; DNA/RNA Synthesis</t>
  </si>
  <si>
    <t>Nimustine hydrochloride (ACNU) is a DNA cross-linking and DNA alkylating agent, which induces DNA replication blocking lesions and DNA double-strand breaks and inhibits DNA synthesis, commonly used in chemotherapy for glioblastomas[1][2][3].</t>
  </si>
  <si>
    <t>C9H14Cl2N6O2</t>
  </si>
  <si>
    <t>O=C(NCC1=CN=C(C)N=C1N)N(CCCl)N=O.[H]Cl</t>
  </si>
  <si>
    <t>DMSO : 62.5 mg/mL (202.17 mM; Need ultrasonic)</t>
  </si>
  <si>
    <t>43072</t>
  </si>
  <si>
    <t>https://www.medchemexpress.com/nimustine-hydrochloride.html</t>
  </si>
  <si>
    <t>HY-120081A</t>
  </si>
  <si>
    <t>Metixene hydrochloride hydrate</t>
  </si>
  <si>
    <t>7081-40-5</t>
  </si>
  <si>
    <t>363.94</t>
  </si>
  <si>
    <t>Metixene hydrochloride hydrate is an anticholinergic antiparkinsonian agent, potently inhibits binding of quinuclidinyl benzilate (QNB) to the muscarinic receptor in rat brain cortical tissue, with an IC50 of 55 nM and a Kd of 15 nM[1].</t>
  </si>
  <si>
    <t>C20H26ClNOS</t>
  </si>
  <si>
    <t>CN1CC(CCC1)CC2C3=C(C=CC=C3)SC4=C2C=CC=C4.Cl.O</t>
  </si>
  <si>
    <t>DMSO : 90 mg/mL (247.29 mM; Need ultrasonic)</t>
  </si>
  <si>
    <t>41324</t>
  </si>
  <si>
    <t>https://www.medchemexpress.com/Metixene_hydrochloride_hydrate.html</t>
  </si>
  <si>
    <t>HY-B0557</t>
  </si>
  <si>
    <t>Bisacodyl</t>
  </si>
  <si>
    <t>603-50-9</t>
  </si>
  <si>
    <t>Bisacodyl is a stimulant laxative agent that works directly on the colon to produce a bowel movement. Bisacodyl increases the secretion of PGE2 by direct activation of colon macrophages. PGE2 acts as a paracrine factor and decreases the expression of AQP3 in the colon, which inhibits water transfer from the luminal to the vascular side and leads to a laxative effect[1].</t>
  </si>
  <si>
    <t>C22H19NO4</t>
  </si>
  <si>
    <t>CC(OC1=CC=C(C(C2=CC=C(OC(C)=O)C=C2)C3=NC=CC=C3)C=C1)=O</t>
  </si>
  <si>
    <t>H2O : 0.1 mg/mL (0.28 mM; Need ultrasonic); DMSO : 50 mg/mL (138.35 mM; Need ultrasonic)</t>
  </si>
  <si>
    <t>14424</t>
  </si>
  <si>
    <t>https://www.medchemexpress.com/Bisacodyl.html</t>
  </si>
  <si>
    <t>HY-B0299</t>
  </si>
  <si>
    <t>Oxibendazole</t>
  </si>
  <si>
    <t>20559-55-1</t>
  </si>
  <si>
    <t>249.27</t>
  </si>
  <si>
    <t>Oxibendazole is an effective benzimidazole anthelmintic and is against nema-tode infections. Oxibendazole can induces apoptosis and has anti-cancer and anti-inflammation activities[1][2].</t>
  </si>
  <si>
    <t>C12H15N3O3</t>
  </si>
  <si>
    <t>O=C(OC)NC1=NC2=CC=C(OCCC)C=C2N1</t>
  </si>
  <si>
    <t>H2O : 1 mg/mL (4.01 mM; ultrasonic and warming and heat to 80°C); DMSO : 2.5 mg/mL (10.03 mM; Need ultrasonic)</t>
  </si>
  <si>
    <t>15980</t>
  </si>
  <si>
    <t>https://www.medchemexpress.com/Oxibendazole.html</t>
  </si>
  <si>
    <t>HY-13666</t>
  </si>
  <si>
    <t>Levamisole (hydrochloride)</t>
  </si>
  <si>
    <t>(-)-Tetramisole hydrochloride</t>
  </si>
  <si>
    <t>16595-80-5</t>
  </si>
  <si>
    <t>240.75</t>
  </si>
  <si>
    <t>HSV; Parasite</t>
  </si>
  <si>
    <t>Levamisole ((-)-Tetramisole) hydrochloride is an anthelmintic and immunomodulator belonging to a class of synthetic imidazothiazole derivatives. Levamisole hydrochloride has antiviral effects against HSV.</t>
  </si>
  <si>
    <t>C11H13ClN2S</t>
  </si>
  <si>
    <t>[H]Cl.C12=N[C@@H](C3=CC=CC=C3)CN1CCS2</t>
  </si>
  <si>
    <t>DMSO : 15.5 mg/mL (64.38 mM; Need ultrasonic and warming); Ethanol : 12.5 mg/mL (51.92 mM; Need ultrasonic); H2O : 50 mg/mL (207.68 mM; Need ultrasonic)</t>
  </si>
  <si>
    <t>15157</t>
  </si>
  <si>
    <t>https://www.medchemexpress.com/Levamisole-hydrochloride.html</t>
  </si>
  <si>
    <t>HY-14188</t>
  </si>
  <si>
    <t>Amiodarone (hydrochloride)</t>
  </si>
  <si>
    <t>19774-82-4</t>
  </si>
  <si>
    <t>681.77</t>
  </si>
  <si>
    <t>Amiodarone hydrochloride is an antiarrhythmic drug for inhibition of ATP-sensitive potassium channel with IC50 of 19.1 μM. 
IC50 Value: 1.5 uM ( inhibit TBARS, LOOH and FPL formation)[1]
in vitro: It was found that 10 uM amiodarone induces accumulation of ethidium bromide (5 ug/ml) in Saccharomyces cerevisiae cells. At the same time, in yeast cells with inactivated MDR genes, accumulation of ethidium bromide was 6-fold higher even without amiodarone. Addition of non-lethal concentrations of amiodarone to MDR-deficient cells caused an increase of intracellular ethidium bromide to the level, which was even lower than the level in amiodarone-treated wild-type cells [2].  Cells treated with amiodarone were seen to have detached from the dish, with cell rounding, cytoplasmic blebbing and irregularity in shape. An increase in the sub-G1 phase fraction, from 15.43 to 21.34% and 79.83% and a reduction in the G1 phase fraction, from 48.83 to 41.63% and 11.52%, were observed in cells treated with amiodarone at concentrations of 0.1 and 1 mM, respectively [3].
in vivo: Chronic treatment with oral amiodarone for 4 weeks reduced i.p. when myocytes were dialyzed with patch-pipettes containing either 10 mM Na+ or 80 mM Na+. In myocytes from untreated rabbits, acute exposure to amiodarone in vitro reduced i.p. when patch pipettes contained 10 mM Na+ but had no effect on i.p. at 80 mM Na+. Amiodarone had no effect on the voltage dependence of the pump or the affinity of the pump for extracellular K+ either after chronic treatment or during acute exposure [4].
Clinical trial: Continuous Versus Episodic Amiodarone Treatment for the Prevention of Permanent Atrial Fibrillation . Phase not specified</t>
  </si>
  <si>
    <t>C25H30ClI2NO3</t>
  </si>
  <si>
    <t>CCCCC1=C(C(C2=CC(I)=C(OCCN(CC)CC)C(I)=C2)=O)C3=C(O1)C=CC=C3.Cl</t>
  </si>
  <si>
    <t>DMSO : 24.5 mg/mL (35.94 mM; Need ultrasonic and warming)</t>
  </si>
  <si>
    <t>12138</t>
  </si>
  <si>
    <t>https://www.medchemexpress.com/Amiodarone-hydrochloride.html</t>
  </si>
  <si>
    <t>HY-B1211</t>
  </si>
  <si>
    <t>Dehydroacetic acid</t>
  </si>
  <si>
    <t>Biocide 470F</t>
  </si>
  <si>
    <t>520-45-6</t>
  </si>
  <si>
    <t>Dehydroacetic acid (Biocide 470F), a pyrone derivative acts as an antibacterial and antifungal agent. Dehydroacetic acid possess phytotoxic activity[1].</t>
  </si>
  <si>
    <t>O=C1C(C(C)=O)C(C=C(C)O1)=O</t>
  </si>
  <si>
    <t>DMSO : 50 mg/mL (297.35 mM; Need ultrasonic); H2O : &lt; 0.1 mg/mL (insoluble)</t>
  </si>
  <si>
    <t>17461</t>
  </si>
  <si>
    <t>https://www.medchemexpress.com/Dehydroacetic-acid.html</t>
  </si>
  <si>
    <t>HY-10452</t>
  </si>
  <si>
    <t>Ixazomib citrate</t>
  </si>
  <si>
    <t>MLN9708</t>
  </si>
  <si>
    <t>1239908-20-3</t>
  </si>
  <si>
    <t>517.12</t>
  </si>
  <si>
    <t>Ixazomib citrate (MLN9708) is a reversible inhibitor of the chymotrypsin-like proteolytic β5 site of the 20S proteasome with an IC50 of 3.4 nM and a Ki of 0.93 nM.</t>
  </si>
  <si>
    <t>C20H23BCl2N2O9</t>
  </si>
  <si>
    <t>O=C(O)CC1(CC(O)=O)OB([C@@H](NC(CNC(C2=CC(Cl)=CC=C2Cl)=O)=O)CC(C)C)OC1=O</t>
  </si>
  <si>
    <t>DMSO : ≥ 100 mg/mL (193.38 mM)</t>
  </si>
  <si>
    <t>15837</t>
  </si>
  <si>
    <t>https://www.medchemexpress.com/MLN9708.html</t>
  </si>
  <si>
    <t>HY-10260</t>
  </si>
  <si>
    <t>Vandetanib</t>
  </si>
  <si>
    <t>ZD6474</t>
  </si>
  <si>
    <t>443913-73-3</t>
  </si>
  <si>
    <t>475.35</t>
  </si>
  <si>
    <t>Apoptosis; Autophagy; VEGFR</t>
  </si>
  <si>
    <t>Vandetanib (D6474) is a potent, orally active inhibitor of VEGFR2/KDR tyrosine kinase activity (IC50=40 nM). Vandetanib also has activity versus the tyrosine kinase activity of VEGFR3/FLT4 (IC50=110 nM) and EGFR/HER1 (IC50=500 nM)[1].</t>
  </si>
  <si>
    <t>C22H24BrFN4O2</t>
  </si>
  <si>
    <t>FC1=CC(Br)=CC=C1NC2=NC=NC3=CC(OCC4CCN(CC4)C)=C(C=C23)OC</t>
  </si>
  <si>
    <t>DMSO : 27.5 mg/mL (57.85 mM; Need ultrasonic and warming); H2O : &lt; 0.1 mg/mL (insoluble)</t>
  </si>
  <si>
    <t>39600</t>
  </si>
  <si>
    <t>https://www.medchemexpress.com/Vandetanib.html</t>
  </si>
  <si>
    <t>HY-10451</t>
  </si>
  <si>
    <t>Canagliflozin</t>
  </si>
  <si>
    <t>JNJ 28431754</t>
  </si>
  <si>
    <t>842133-18-0</t>
  </si>
  <si>
    <t>444.52</t>
  </si>
  <si>
    <t>Canagliflozin (JNJ 28431754) is a selective SGLT2 inhibitor with IC50s of 2 nM, 3.7 nM, and 4.4 nM for mSGLT2, rSGLT2, and hSGLT2 in CHOK cells, respectively[1].</t>
  </si>
  <si>
    <t>C24H25FO5S</t>
  </si>
  <si>
    <t>FC1=CC=C(C2=CC=C(CC3=C(C=CC([C@@H]4O[C@@H]([C@H]([C@@H]([C@H]4O)O)O)CO)=C3)C)S2)C=C1</t>
  </si>
  <si>
    <t>DMSO : ≥ 50 mg/mL (112.48 mM)</t>
  </si>
  <si>
    <t>19549</t>
  </si>
  <si>
    <t>https://www.medchemexpress.com/Canagliflozin.html</t>
  </si>
  <si>
    <t>HY-12005</t>
  </si>
  <si>
    <t>Fingolimod (hydrochloride)</t>
  </si>
  <si>
    <t>FTY720</t>
  </si>
  <si>
    <t>162359-56-0</t>
  </si>
  <si>
    <t>343.93</t>
  </si>
  <si>
    <t>Fingolimod hydrochloride (FTY720) is a sphingosine 1-phosphate (S1P) antagonist with an IC50 of 0.033 nM in K562 and NK cells. Fingolimod hydrochloride also is a pak1 activator[1].</t>
  </si>
  <si>
    <t>C19H34ClNO2</t>
  </si>
  <si>
    <t>OCC(N)(CO)CCC1=CC=C(C=C1)CCCCCCCC.[H]Cl</t>
  </si>
  <si>
    <t>DMSO : ≥ 100 mg/mL (290.76 mM); H2O : 50 mg/mL (145.38 mM; Need ultrasonic)</t>
  </si>
  <si>
    <t>49746</t>
  </si>
  <si>
    <t>https://www.medchemexpress.com/Fingolimod-hydrochloride.html</t>
  </si>
  <si>
    <t>HY-10466</t>
  </si>
  <si>
    <t>Daclatasvir</t>
  </si>
  <si>
    <t>BMS-790052; EBP 883</t>
  </si>
  <si>
    <t>1009119-64-5</t>
  </si>
  <si>
    <t>738.88</t>
  </si>
  <si>
    <t>Daclatasvir (BMS-790052) is a potent and orally active HCV NS5A protein inhibitor with EC50s range of 9-146 pM for multiple HCV replicon genotypes. Daclatasvir is also a organic anion transporting polypeptide 1B (OATP1B) and OATP1B3 inhibitor with IC50s of 1.5 μM and 3.27 μM, respectively[1][2][3].</t>
  </si>
  <si>
    <t>C40H50N8O6</t>
  </si>
  <si>
    <t>O=C([C@@H](NC(OC)=O)C(C)C)N1CCC[C@H]1C2=NC=C(N2)C3=CC=C(C=C3)C4=CC=C(C5=CN=C([C@@H]6CCCN6C([C@@H](NC(OC)=O)C(C)C)=O)N5)C=C4</t>
  </si>
  <si>
    <t>DMSO : ≥ 40 mg/mL (54.14 mM)</t>
  </si>
  <si>
    <t>13883</t>
  </si>
  <si>
    <t>https://www.medchemexpress.com/Daclatasvir.html</t>
  </si>
  <si>
    <t>HY-108943</t>
  </si>
  <si>
    <t>Sabinene</t>
  </si>
  <si>
    <t>3387-41-5</t>
  </si>
  <si>
    <t>Sabinene is a perfume additive which is being explored as the component for the next generation aircraft fuel.</t>
  </si>
  <si>
    <t>CC(C12CCC(C1C2)=C)C</t>
  </si>
  <si>
    <t>DMSO : 33.33 mg/mL (244.66 mM; Need ultrasonic)</t>
  </si>
  <si>
    <t>28024</t>
  </si>
  <si>
    <t>https://www.medchemexpress.com/Sabinene.html</t>
  </si>
  <si>
    <t>HY-15306</t>
  </si>
  <si>
    <t>Eltrombopag</t>
  </si>
  <si>
    <t>SB-497115</t>
  </si>
  <si>
    <t>496775-61-2</t>
  </si>
  <si>
    <t>442.47</t>
  </si>
  <si>
    <t>Eltrombopag (SB-497115) is a thrombopoietin (TPO) receptor agonist developed for certain conditions that lead to thrombocytopenia.</t>
  </si>
  <si>
    <t>C25H22N4O4</t>
  </si>
  <si>
    <t>O=C(C1=CC(C2=CC=CC(N/N=C3C(C)=NN(C4=CC=C(C)C(C)=C4)C/3=O)=C2O)=CC=C1)O</t>
  </si>
  <si>
    <t>H2O : &lt; 0.1 mg/mL (insoluble); DMSO : 33.33 mg/mL (75.33 mM; Need ultrasonic)</t>
  </si>
  <si>
    <t>19069</t>
  </si>
  <si>
    <t>https://www.medchemexpress.com/Eltrombopag.html</t>
  </si>
  <si>
    <t>HY-Y0016</t>
  </si>
  <si>
    <t>Rhodamine B</t>
  </si>
  <si>
    <t>Basic Violet 10; Brilliant Pink B; Rhodamine O; Tetraethylrhodamine</t>
  </si>
  <si>
    <t>81-88-9</t>
  </si>
  <si>
    <t>Rhodamine B is a staining fluorescent dye, commonly used for dyeing textiles, paper, soap, leather, and drugs.</t>
  </si>
  <si>
    <t>CCN(C1=CC2=[O+]C3=C(C=CC(N(CC)CC)=C3)C(C4=CC=CC=C4C(O)=O)=C2C=C1)CC.[Cl-]</t>
  </si>
  <si>
    <t>DMSO : 6 mg/mL (12.53 mM; Need ultrasonic and warming); H2O : 100 mg/mL (208.76 mM; Need ultrasonic)</t>
  </si>
  <si>
    <t>25946</t>
  </si>
  <si>
    <t>https://www.medchemexpress.com/Rhodamine_B.html</t>
  </si>
  <si>
    <t>HY-B1546A</t>
  </si>
  <si>
    <t>Benzamil (hydrochloride)</t>
  </si>
  <si>
    <t>Benzylamiloride (hydrochloride)</t>
  </si>
  <si>
    <t>161804-20-2</t>
  </si>
  <si>
    <t>356.21</t>
  </si>
  <si>
    <t>Na+/Ca2+ Exchanger; Sodium Channel</t>
  </si>
  <si>
    <t>Benzamil hydrochloride (Benzylamiloride hydrochloride), an Amiloride analogue, is a Na+/Ca2+ exchanger (NCX) inhibitor (IC50~100 nM). Benzamil hydrochloride also is a non-selective Deg/epithelial sodium channels (ENaC) blocker, and can potentiate myogenic vasoconstriction. Benzamil hydrochloride inhibits TRPP3-mediated Ca2+-activated currents, with an IC50 of 1.1 μM[1][2][3].</t>
  </si>
  <si>
    <t>C13H15Cl2N7O</t>
  </si>
  <si>
    <t>O=C(C1=NC(Cl)=C(N)N=C1N)NC(NCC2=CC=CC=C2)=N.[H]Cl</t>
  </si>
  <si>
    <t>DMSO : ≥ 100 mg/mL (280.73 mM); H2O : &lt; 0.1 mg/mL (insoluble)</t>
  </si>
  <si>
    <t>26259</t>
  </si>
  <si>
    <t>https://www.medchemexpress.com/Benzamil_hydrochloride.html</t>
  </si>
  <si>
    <t>HY-W015410</t>
  </si>
  <si>
    <t>Disodium succinate</t>
  </si>
  <si>
    <t>150-90-3</t>
  </si>
  <si>
    <t>162.05</t>
  </si>
  <si>
    <t>Disodium succinate is the?disodium?salt of?Succinic acid. Succinic acid is an intermediate product of the tricarboxylic acid cycle, as well as one of fermentation products of anaerobic metabolism[1].</t>
  </si>
  <si>
    <t>C4H4Na2O4</t>
  </si>
  <si>
    <t>O=C(O[Na])CCC(O[Na])=O</t>
  </si>
  <si>
    <t>H2O : 100 mg/mL (617.09 mM; Need ultrasonic); DMSO : &lt; 1 mg/mL (insoluble or slightly soluble)</t>
  </si>
  <si>
    <t>45497</t>
  </si>
  <si>
    <t>https://www.medchemexpress.com/disodium-succinate.html</t>
  </si>
  <si>
    <t>HY-B1292</t>
  </si>
  <si>
    <t>Iodipamide</t>
  </si>
  <si>
    <t>Adipiodone</t>
  </si>
  <si>
    <t>606-17-7</t>
  </si>
  <si>
    <t>1139.76</t>
  </si>
  <si>
    <t>Iodipamide is a tri-iodinated benzoate derivative and ionic dimeric contrast agent used in diagnostic imaging.</t>
  </si>
  <si>
    <t>C20H14I6N2O6</t>
  </si>
  <si>
    <t>O=C(NC1=C(I)C(C(O)=O)=C(I)C=C1I)CCCCC(NC2=C(I)C(C(O)=O)=C(I)C=C2I)=O</t>
  </si>
  <si>
    <t>DMSO : 125 mg/mL (109.67 mM; Need ultrasonic); H2O : &lt; 0.1 mg/mL (insoluble)</t>
  </si>
  <si>
    <t>33288</t>
  </si>
  <si>
    <t>https://www.medchemexpress.com/Iodipamide.html</t>
  </si>
  <si>
    <t>HY-17407</t>
  </si>
  <si>
    <t>Ziprasidone (hydrochloride monohydrate)</t>
  </si>
  <si>
    <t>CP 88059 (hydrochloride monohydrate)</t>
  </si>
  <si>
    <t>138982-67-9</t>
  </si>
  <si>
    <t>467.41</t>
  </si>
  <si>
    <t>Ziprasidone hydrochloride monohydrate (CP 88059 hydrochloride monohydrate) is a combined 5-HT (serotonin) and dopamine receptor antagonist which exhibits potent effects of antipsychotic activity.
Target: 5-HT receptor; Dopamine receptor
Ziprasidone hydrochloride monohydrate is the salt form of ziprasidone, which possesses an in vitro 5-HT2A/dopamine D2 receptor affinity ratio higher than any clinically available antipsychotic agent. In vivo, Ziprasidone hydrochloride monohydrate antagonizes 5-HT2A receptor-induced head twitch with 6-fold higher potency than for blockade of d-amphetamine-induced hyperactivity, a measure of central dopamine D2 receptor antagonism. Ziprasidone hydrochloride monohydrate also has high affinity for the 5-HT1A, 5-HT1D and 5-HT2C receptor subtypes, which may further enhance its therapeutic potential [1]. Ziprasidone hydrochloride monohydrate sulfoxide and sulfone were the major metabolites in human serum. The affinities of the sulfoxide and sulfone metabolites for 5-HT2 and D2 receptors are low with respect to Ziprasidone hydrochloride monohydrate, and are thus unlikely to contribute to its antipsychotic effects [2]. Ziprasidone hydrochloride monohydrate was associated with significant differential adverse effects relative to placebo in BPM, BPD, and schizophrenia with no significant difference in weight gain in all 3 groups. Self-reported somnolence was increased across the 3 conditions. Subjects with BPM were more vulnerable to EPS than those with BPD or schizophrenia [3].
Clinical indications: Bipolar I disorder; Bipolar disorder; Mania; Schizophrenia
FDA Approved Date: February 2001</t>
  </si>
  <si>
    <t>C21H24Cl2N4O2S</t>
  </si>
  <si>
    <t>O=C1CC2=CC(CCN3CCN(C4=NSC5=C4C=CC=C5)CC3)=C(Cl)C=C2N1.[H]Cl.O</t>
  </si>
  <si>
    <t>H2O : &lt; 0.1 mg/mL (insoluble); DMSO : 25 mg/mL (53.49 mM; Need ultrasonic)</t>
  </si>
  <si>
    <t>11212</t>
  </si>
  <si>
    <t>https://www.medchemexpress.com/ziprasidone-hydrochloride-monohydrate.html</t>
  </si>
  <si>
    <t>HY-16391</t>
  </si>
  <si>
    <t>Glasdegib</t>
  </si>
  <si>
    <t>PF-04449913</t>
  </si>
  <si>
    <t>1095173-27-5</t>
  </si>
  <si>
    <t>374.44</t>
  </si>
  <si>
    <t>Glasdegib (PF-04449913) is a potent and orally bioavailable smoothened inhibitor. Glasdegib (PF-04449913) binds to human SMO (amino acids 181-787) with an IC50 of 4 nM[1].</t>
  </si>
  <si>
    <t>C21H22N6O</t>
  </si>
  <si>
    <t>O=C(NC1=CC=C(C#N)C=C1)N[C@H]2C[C@H](C3=NC4=CC=CC=C4N3)N(C)CC2</t>
  </si>
  <si>
    <t>DMSO : ≥ 83.33 mg/mL (222.55 mM)</t>
  </si>
  <si>
    <t>26237</t>
  </si>
  <si>
    <t>https://www.medchemexpress.com/PF-04449913.html</t>
  </si>
  <si>
    <t>HY-16985</t>
  </si>
  <si>
    <t>Darolutamide</t>
  </si>
  <si>
    <t>ODM-201; BAY-1841788</t>
  </si>
  <si>
    <t>1297538-32-9</t>
  </si>
  <si>
    <t>398.85</t>
  </si>
  <si>
    <t>Darolutamide (ODM-201;BAY-1841788) is a potent androgen receptor (AR) antagonist with an IC50 of 26 nM in in vitro assay.</t>
  </si>
  <si>
    <t>C19H19ClN6O2</t>
  </si>
  <si>
    <t>ClC1=C(C#N)C=CC(C2=NN(C[C@H](C)NC(C3=NNC(C(O)C)=C3)=O)C=C2)=C1</t>
  </si>
  <si>
    <t>DMSO : 100 mg/mL (250.72 mM; Need ultrasonic)</t>
  </si>
  <si>
    <t>18661</t>
  </si>
  <si>
    <t>https://www.medchemexpress.com/ODM-201.html</t>
  </si>
  <si>
    <t>HY-17475</t>
  </si>
  <si>
    <t>Nifenazone</t>
  </si>
  <si>
    <t>2139-47-1</t>
  </si>
  <si>
    <t>308.33</t>
  </si>
  <si>
    <t>Nifenazone is a pyrazole drug which can be used in the in the treatment of a variety of rheumatic disorders.</t>
  </si>
  <si>
    <t>C17H16N4O2</t>
  </si>
  <si>
    <t>O=C(C1=CC=CN=C1)NC2=C(C)N(C)N(C3=CC=CC=C3)C2=O</t>
  </si>
  <si>
    <t>DMSO : 16.67 mg/mL (54.07 mM; Need ultrasonic); H2O : 2 mg/mL (6.49 mM; Need ultrasonic)</t>
  </si>
  <si>
    <t>27856</t>
  </si>
  <si>
    <t>https://www.medchemexpress.com/Nifenazone.html</t>
  </si>
  <si>
    <t>HY-B0959</t>
  </si>
  <si>
    <t>Chloramine-T</t>
  </si>
  <si>
    <t>127-65-1</t>
  </si>
  <si>
    <t>227.64</t>
  </si>
  <si>
    <t>Chloramine-T is a titrimetric reagent, and an oxidizing agent. Chloramine-T is an oxidizing biocide[1].</t>
  </si>
  <si>
    <t>C7H7ClNNaO2S</t>
  </si>
  <si>
    <t>O=S(C1=CC=C(C)C=C1)(N([Na])Cl)=O</t>
  </si>
  <si>
    <t>H2O : ≥ 41 mg/mL (180.11 mM); DMSO : 130 mg/mL (571.08 mM; Need ultrasonic)</t>
  </si>
  <si>
    <t>17119</t>
  </si>
  <si>
    <t>https://www.medchemexpress.com/Chloramine-T.html</t>
  </si>
  <si>
    <t>HY-B0512</t>
  </si>
  <si>
    <t>Sulfamerazine</t>
  </si>
  <si>
    <t>RP2632</t>
  </si>
  <si>
    <t>127-79-7</t>
  </si>
  <si>
    <t>264.30</t>
  </si>
  <si>
    <t>Sulfamerazine (RP-2632) is a sulfonamide antibacterial. Sulfamerazine, the monomethyl derivative of sulfadiazine, is 2-sulfanilamido-4-methylpyrimidine. Sulfamerazine is a sulfonamide drug that inhibits bacterial synthesis of dihydrofolic acid by competing with para-aminobenzoic acid (PABA) for binding to dihydropteroate synthesizes[1].</t>
  </si>
  <si>
    <t>C11H12N4O2S</t>
  </si>
  <si>
    <t>O=S(C1=CC=C(N)C=C1)(NC2=NC=CC(C)=N2)=O</t>
  </si>
  <si>
    <t>H2O : &lt; 0.1 mg/mL (insoluble); DMSO : ≥ 100 mg/mL (378.36 mM)</t>
  </si>
  <si>
    <t>13317</t>
  </si>
  <si>
    <t>https://www.medchemexpress.com/sulfamerazine.html</t>
  </si>
  <si>
    <t>HY-15233</t>
  </si>
  <si>
    <t>Letermovir</t>
  </si>
  <si>
    <t>AIC246</t>
  </si>
  <si>
    <t>917389-32-3</t>
  </si>
  <si>
    <t>572.55</t>
  </si>
  <si>
    <t>Letermovir is a novel inhibitor of CMV, which targets the viral terminase complex and remains active against virus resistant to DNA polymerase inhibitors.</t>
  </si>
  <si>
    <t>C29H28F4N4O4</t>
  </si>
  <si>
    <t>FC1=C(N=C(N2CCN(C3=CC=CC(OC)=C3)CC2)N(C4=CC(C(F)(F)F)=CC=C4OC)[C@H]5CC(O)=O)C5=CC=C1</t>
  </si>
  <si>
    <t>DMSO : ≥ 100 mg/mL (174.66 mM)</t>
  </si>
  <si>
    <t>10376</t>
  </si>
  <si>
    <t>https://www.medchemexpress.com/letermovir.html</t>
  </si>
  <si>
    <t>HY-B0342</t>
  </si>
  <si>
    <t>Methylglucamine; Meglumin; Methylglucamin</t>
  </si>
  <si>
    <t>6284-40-8</t>
  </si>
  <si>
    <t>195.21</t>
  </si>
  <si>
    <t>Meglumine (Methylglucamine) is an amino sugar derived from sorbitol. Meglumine is often used as an excipient in pharmaceuticals and in conjunction with iodinated compounds in contrast media such as diatrizoate meglumine and iodipamide meglumine[1][2].</t>
  </si>
  <si>
    <t>C7H17NO5</t>
  </si>
  <si>
    <t>O[C@H]([C@H]([C@@H]([C@@H](CO)O)O)O)CNC</t>
  </si>
  <si>
    <t>H2O : 50 mg/mL (256.13 mM; Need ultrasonic); DMSO : ≥ 50 mg/mL (256.13 mM)</t>
  </si>
  <si>
    <t>17050</t>
  </si>
  <si>
    <t>https://www.medchemexpress.com/meglumine.html</t>
  </si>
  <si>
    <t>HY-N2024A</t>
  </si>
  <si>
    <t>Maltose monohydrate</t>
  </si>
  <si>
    <t>6363-53-7</t>
  </si>
  <si>
    <t>Maltose monohydrate is the energy source for bacteria.</t>
  </si>
  <si>
    <t>C12H24O12</t>
  </si>
  <si>
    <t>O[C@H]1[C@H](O)[C@@H](O)[C@@H](O[C@H]2[C@H](O)[C@@H](O)[C@@H](O)O[C@@H]2CO)O[C@@H]1CO.O</t>
  </si>
  <si>
    <t>H2O : 100 mg/mL (277.54 mM; Need ultrasonic)</t>
  </si>
  <si>
    <t>27524</t>
  </si>
  <si>
    <t>https://www.medchemexpress.com/Maltose_monohydrate.html</t>
  </si>
  <si>
    <t>HY-B1159</t>
  </si>
  <si>
    <t>Nitroxoline</t>
  </si>
  <si>
    <t>8-Hydroxy-5-nitroquinoline; 5-Nitro-8-quinolinol</t>
  </si>
  <si>
    <t>4008-48-4</t>
  </si>
  <si>
    <t>190.16</t>
  </si>
  <si>
    <t>Nitroxoline is an antibiotic that has proven to be very effective at combating biofilm infections. Nitroxoline functions by chelating Fe2+ and Zn2+ ions from the biofilm matrix.</t>
  </si>
  <si>
    <t>C9H6N2O3</t>
  </si>
  <si>
    <t>OC1=C2N=CC=CC2=C([N+]([O-])=O)C=C1</t>
  </si>
  <si>
    <t>DMSO : 100 mg/mL (525.87 mM; Need ultrasonic)</t>
  </si>
  <si>
    <t>17677</t>
  </si>
  <si>
    <t>https://www.medchemexpress.com/Nitroxoline.html</t>
  </si>
  <si>
    <t>HY-10448</t>
  </si>
  <si>
    <t>Capsaicin</t>
  </si>
  <si>
    <t>(E)-Capsaicin</t>
  </si>
  <si>
    <t>404-86-4</t>
  </si>
  <si>
    <t>Autophagy; TRP Channel</t>
  </si>
  <si>
    <t>Capsaicin ((E)-Capsaicin) is a mixture of Capsaicin and Dihydrocapsaicin. Capsaici is a TRPV1 agonist with an EC50 of 0.29 μM in HEK293 cells.</t>
  </si>
  <si>
    <t>CC(C)/C=C/CCCCC(NCC1=CC=C(O)C(OC)=C1)=O</t>
  </si>
  <si>
    <t>DMSO : ≥ 44 mg/mL (144.07 mM)</t>
  </si>
  <si>
    <t>48483</t>
  </si>
  <si>
    <t>https://www.medchemexpress.com/Capsaicin.html</t>
  </si>
  <si>
    <t>HY-17471A</t>
  </si>
  <si>
    <t>Metformin (hydrochloride)</t>
  </si>
  <si>
    <t>1,1-Dimethylbiguanide (hydrochloride)</t>
  </si>
  <si>
    <t>1115-70-4</t>
  </si>
  <si>
    <t>165.62</t>
  </si>
  <si>
    <t>Metformin hydrochloride (1,1-Dimethylbiguanide hydrochloride) inhibits the mitochondrial respiratory chain in the liver, leading to activation of AMPK, enhancing insulin sensitivity for type 2 diabetes research. Metformin hydrochloride triggers autophagy[1].</t>
  </si>
  <si>
    <t>C4H12ClN5</t>
  </si>
  <si>
    <t>NC(NC(N(C)C)=N)=N.Cl</t>
  </si>
  <si>
    <t>DMSO : ≥ 1.7 mg/mL (10.26 mM); H2O : ≥ 32 mg/mL (193.21 mM)</t>
  </si>
  <si>
    <t>40882</t>
  </si>
  <si>
    <t>https://www.medchemexpress.com/Metformin-hydrochloride.html</t>
  </si>
  <si>
    <t>HY-13955</t>
  </si>
  <si>
    <t>Telmisartan</t>
  </si>
  <si>
    <t>BIBR 277</t>
  </si>
  <si>
    <t>144701-48-4</t>
  </si>
  <si>
    <t>514.62</t>
  </si>
  <si>
    <t>Angiotensin Receptor; Autophagy</t>
  </si>
  <si>
    <t>Telmisartan is a potent, long lasting antagonist of angiotensin II type 1 receptor (AT1), selectively inhibiting the binding of 125I-AngII to AT1 receptors with IC50 of 9.2 nM.</t>
  </si>
  <si>
    <t>C33H30N4O2</t>
  </si>
  <si>
    <t>O=C(C1=CC=CC=C1C2=CC=C(CN3C4=CC(C5=NC6=CC=CC=C6N5C)=CC(C)=C4N=C3CCC)C=C2)O</t>
  </si>
  <si>
    <t>H2O : &lt; 0.1 mg/mL (insoluble); DMSO : 6.67 mg/mL (12.96 mM; Need ultrasonic)</t>
  </si>
  <si>
    <t>41590</t>
  </si>
  <si>
    <t>https://www.medchemexpress.com/telmisartan.html</t>
  </si>
  <si>
    <t>HY-17555</t>
  </si>
  <si>
    <t>Meclofenoxate (hydrochloride)</t>
  </si>
  <si>
    <t>3685-84-5</t>
  </si>
  <si>
    <t>294.17</t>
  </si>
  <si>
    <t>Meclofenoxate hydrochloride, an ester of dimethylethanolamine (DMAE) and 4-chlorophenoxyacetic acid (pCPA), has been shown to improve memory, have a mentally stimulating effect, and improve general cognition.
IC50 value: 
Target: nootropic
Meclofenoxate, administered in a dose of 50 mg/kg twice daily for 7 days using the maze-training method, increased the number of responses to the conditioned stimulus, when retention tests were made 24 hours and 7 days after training, whereas citicholine, applied in the same way in a dose of 10 mg/kg, shortened the latency of the responses with reinforcement during the training and increased the number of correct responses to the conditioned stimulus in retention tests 7 days after the training [1]. Meclofenoxate appears to increase the consolidation of new information into long-term memory, but does not affect other aspects of remembering [2].</t>
  </si>
  <si>
    <t>C12H17Cl2NO3</t>
  </si>
  <si>
    <t>ClC1=CC=C(OCC(OCCN(C)C)=O)C=C1.Cl</t>
  </si>
  <si>
    <t>H2O : 33.33 mg/mL (113.30 mM; Need ultrasonic); DMSO : ≥ 50 mg/mL (169.97 mM)</t>
  </si>
  <si>
    <t>11015</t>
  </si>
  <si>
    <t>https://www.medchemexpress.com/meclofenoxate-hydrochloride.html</t>
  </si>
  <si>
    <t>HY-I0400</t>
  </si>
  <si>
    <t>N-Acetylneuraminic acid</t>
  </si>
  <si>
    <t>NANA; Lactaminic acid</t>
  </si>
  <si>
    <t>131-48-6</t>
  </si>
  <si>
    <t>309.27</t>
  </si>
  <si>
    <t>Endogenous Metabolite; Influenza Virus</t>
  </si>
  <si>
    <t>N-Acetylneuraminic acid is a nine-carbon, sialic acid monosaccharide commonly found in glycoproteins on cell membranes and in glycolipids such as gangliosides in mammalian cells. Studies suggest that N-Acetylneuraminic acid is useful biologically in neurotransmission, leukocyte extravasation, viral or bacterial infections and carbohydrate-protein recognition.</t>
  </si>
  <si>
    <t>C11H19NO9</t>
  </si>
  <si>
    <t>OC[C@@H](O)[C@@H](O)[C@H](O)[C@H](NC(C)=O)[C@@H](O)CC(C(O)=O)=O</t>
  </si>
  <si>
    <t>H2O : ≥ 100 mg/mL (323.34 mM)</t>
  </si>
  <si>
    <t>21244</t>
  </si>
  <si>
    <t>https://www.medchemexpress.com/N-Acetylneuraminic-acid.html</t>
  </si>
  <si>
    <t>HY-70053A</t>
  </si>
  <si>
    <t>Fesoterodine (L-mandelate)</t>
  </si>
  <si>
    <t>1206695-46-6</t>
  </si>
  <si>
    <t>563.72</t>
  </si>
  <si>
    <t>L-Mandelate</t>
  </si>
  <si>
    <t>Fesoterodine L-mandelate is an orally active, nonsubtype selective, competitive muscarinic receptor (mAChR) antagonist with pKi values of 8.0, 7.7, 7.4, 7.3, 7.5 for M1, M2, M3, M4, M5 receptors, respectively. Fesoterodine L-mandelate is used for the overactive bladder (OAB)[1][2].</t>
  </si>
  <si>
    <t>C34H45NO6</t>
  </si>
  <si>
    <t>O[C@H](C(O)=O)C1=CC=CC=C1.O=C(C(C)C)OC2=CC=C(CO)C=C2[C@@H](C3=CC=CC=C3)CCN(C(C)C)C(C)C</t>
  </si>
  <si>
    <t>42677</t>
  </si>
  <si>
    <t>https://www.medchemexpress.com/fesoterodine-l-mandelate.html</t>
  </si>
  <si>
    <t>HY-10201A</t>
  </si>
  <si>
    <t>Sorafenib (Tosylate)</t>
  </si>
  <si>
    <t>Bay 43-9006 (Tosylate)</t>
  </si>
  <si>
    <t>475207-59-1</t>
  </si>
  <si>
    <t>637.03</t>
  </si>
  <si>
    <t>Sorafenib Tosylate (Bay 43-9006 Tosylate) is a potent and orally active Raf inhibitor with IC50s of 6 nM and 20 nM for Raf-1 and B-Raf, respectively. SorafenibTosylate is a multikinase inhibitor with IC50s of 90 nM, 15 nM, 20 nM, 57 nM and 58 nM for VEGFR2, VEGFR3, PDGFRβ, FLT3 and c-Kit, respectively. Sorafenib Tosylate induces autophagy and apoptosis. Sorafenib Tosylate has anti-tumor activity. Sorafenib Tosylate is a ferroptosis activator[1].</t>
  </si>
  <si>
    <t>C28H24ClF3N4O6S</t>
  </si>
  <si>
    <t>O=S(C1=CC=C(C=C1)C)(O)=O.O=C(NC2=CC=C(C(C(F)(F)F)=C2)Cl)NC3=CC=C(OC4=CC(C(NC)=O)=NC=C4)C=C3</t>
  </si>
  <si>
    <t>H2O : &lt; 0.1 mg/mL (insoluble); DMSO : ≥ 31 mg/mL (48.66 mM)</t>
  </si>
  <si>
    <t>21053</t>
  </si>
  <si>
    <t>https://www.medchemexpress.com/Sorafenib-Tosylate.html</t>
  </si>
  <si>
    <t>HY-10450</t>
  </si>
  <si>
    <t>Dapagliflozin</t>
  </si>
  <si>
    <t>BMS-512148</t>
  </si>
  <si>
    <t>461432-26-8</t>
  </si>
  <si>
    <t>408.87</t>
  </si>
  <si>
    <t>Dapagliflozin (BMS-512148), a new type of drug used to treat diabetes mellitus (DM), is a competitive sodium/glucose cotransporter 2 (SGLT2) inhibitor, which results in excretion of glucose into the urine[1].
Dapagliflozin induces HIF1 expression and attenuates renal IR injury[2].</t>
  </si>
  <si>
    <t>C21H25ClO6</t>
  </si>
  <si>
    <t>O[C@H]1[C@H](C2=CC(CC3=CC=C(OCC)C=C3)=C(Cl)C=C2)O[C@H](CO)[C@@H](O)[C@@H]1O</t>
  </si>
  <si>
    <t>DMSO : ≥ 100 mg/mL (244.58 mM)</t>
  </si>
  <si>
    <t>45242</t>
  </si>
  <si>
    <t>https://www.medchemexpress.com/Dapagliflozin.html</t>
  </si>
  <si>
    <t>HY-100256</t>
  </si>
  <si>
    <t>Trifarotene</t>
  </si>
  <si>
    <t>CD5789</t>
  </si>
  <si>
    <t>895542-09-3</t>
  </si>
  <si>
    <t>459.58</t>
  </si>
  <si>
    <t>Autophagy; RAR/RXR</t>
  </si>
  <si>
    <t>Trifarotene (CD5789) is a retinoic acid receptor (RAR) agonist with Kdapp of 2, 15 and 500 nM for RARγ, RARβ and RARα, respectively.</t>
  </si>
  <si>
    <t>C29H33NO4</t>
  </si>
  <si>
    <t>O=C(C1=CC=C(C2=CC=C(OCCO)C(C3=CC=C(N4CCCC4)C(C(C)(C)C)=C3)=C2)C=C1)O</t>
  </si>
  <si>
    <t>DMSO : 250 mg/mL (543.97 mM; Need ultrasonic)</t>
  </si>
  <si>
    <t>61544</t>
  </si>
  <si>
    <t>https://www.medchemexpress.com/Trifarotene.html</t>
  </si>
  <si>
    <t>HY-106541</t>
  </si>
  <si>
    <t>Neticonazole</t>
  </si>
  <si>
    <t>130726-68-0</t>
  </si>
  <si>
    <t>302.43</t>
  </si>
  <si>
    <t>Neticonazole is an imidazole derivative and a potent and long-acting antifungal agent. Neticonazole has anti-infection and anti-cancer effects[1][2][3].</t>
  </si>
  <si>
    <t>C17H22N2OS</t>
  </si>
  <si>
    <t>CCCCCOC1=CC=CC=C1/C(N2C=CN=C2)=C\SC</t>
  </si>
  <si>
    <t>DMSO : 250 mg/mL (826.64 mM; Need ultrasonic)</t>
  </si>
  <si>
    <t>62984</t>
  </si>
  <si>
    <t>https://www.medchemexpress.com/neticonazole.html</t>
  </si>
  <si>
    <t>HY-13426</t>
  </si>
  <si>
    <t>Roxadustat</t>
  </si>
  <si>
    <t>FG-4592</t>
  </si>
  <si>
    <t>808118-40-3</t>
  </si>
  <si>
    <t>352.34</t>
  </si>
  <si>
    <t>Ferroptosis; HIF/HIF Prolyl-Hydroxylase</t>
  </si>
  <si>
    <t>Roxadustat is an oral hypoxia-inducible factor prolyl-hydroxylase inhibitor (HIF-PHI) that promotes erythropoiesis through increasing endogenous erythropoietin, improving iron regulation, and reducing hepcidin[1].</t>
  </si>
  <si>
    <t>C19H16N2O5</t>
  </si>
  <si>
    <t>O=C(O)CNC(C1=C(O)C2=C(C(C)=N1)C=C(OC3=CC=CC=C3)C=C2)=O</t>
  </si>
  <si>
    <t>DMSO : ≥ 100 mg/mL (283.82 mM); H2O : &lt; 0.1 mg/mL (insoluble)</t>
  </si>
  <si>
    <t>57672</t>
  </si>
  <si>
    <t>https://www.medchemexpress.com/FG-4592.html</t>
  </si>
  <si>
    <t>HY-13771</t>
  </si>
  <si>
    <t>Ursodiol</t>
  </si>
  <si>
    <t>Ursodeoxycholic acid; UDCA</t>
  </si>
  <si>
    <t>128-13-2</t>
  </si>
  <si>
    <t>Ursodiol (Ursodeoxycholic acid; UDCA) is a potent liver-specific fatty acid transport protein 5 (FATP5) inhibitor. Ursodiol inhibit LCFA uptake by primary hepatocytes in a FATP5-dependent manner. Ursodiol reduces cholesterol absorption and is used to dissolve gallstones and has the potential for obesity-associated fatty liver disease research[1][2][3].</t>
  </si>
  <si>
    <t>C[C@H](CCC(O)=O)[C@H]1CC[C@@]2([H])[C@]3([H])[C@@H](O)C[C@]4([H])C[C@H](O)CC[C@]4(C)[C@@]3([H])CC[C@]12C</t>
  </si>
  <si>
    <t>DMSO : ≥ 33 mg/mL (84.06 mM); H2O : &lt; 0.1 mg/mL (insoluble)</t>
  </si>
  <si>
    <t>15450</t>
  </si>
  <si>
    <t>https://www.medchemexpress.com/Ursodiol.html</t>
  </si>
  <si>
    <t>HY-13676</t>
  </si>
  <si>
    <t>Megestrol acetate</t>
  </si>
  <si>
    <t>595-33-5</t>
  </si>
  <si>
    <t>Autophagy; HIV; Progesterone Receptor</t>
  </si>
  <si>
    <t>Megestrol acetate is a synthetic and orally active progesteronal agent. Megestrol acetate is effective as an appetite stimulant for wasting syndromes such as cachexia. Megestrol acetate decreases nuclear and cytosol androgen receptors human BPH tissue. Megestrol acetate has the potential for HIV study and downregulates autophagic catabolic pathway[1][2][3][4][5].&lt;br/&gt;</t>
  </si>
  <si>
    <t>CC([C@@]1(OC(C)=O)CC[C@@]2([H])[C@]3([H])C=C(C)C4=CC(CC[C@]4(C)[C@@]3([H])CC[C@]12C)=O)=O</t>
  </si>
  <si>
    <t>DMSO : 20 mg/mL (52.01 mM; Need ultrasonic)</t>
  </si>
  <si>
    <t>15186</t>
  </si>
  <si>
    <t>https://www.medchemexpress.com/Megestrol-Acetate.html</t>
  </si>
  <si>
    <t>Anti-infection; Autophagy; Others</t>
  </si>
  <si>
    <t>HY-15409</t>
  </si>
  <si>
    <t>Empagliflozin</t>
  </si>
  <si>
    <t>BI 10773</t>
  </si>
  <si>
    <t>864070-44-0</t>
  </si>
  <si>
    <t>450.91</t>
  </si>
  <si>
    <t>Empagliflozin is a selective sodium glucose cotransporter-2 (SGLT-2) inhibitor with an IC50 of 3.1 nM for human SGLT-2.</t>
  </si>
  <si>
    <t>C23H27ClO7</t>
  </si>
  <si>
    <t>ClC(C=CC([C@@H]1O[C@H](CO)[C@@H](O)[C@H](O)[C@H]1O)=C2)=C2CC(C=C3)=CC=C3O[C@H]4CCOC4</t>
  </si>
  <si>
    <t>DMSO : 250 mg/mL (554.43 mM; Need ultrasonic); H2O : 0.11 mg/mL (0.24 mM; Need ultrasonic and warming)</t>
  </si>
  <si>
    <t>56710</t>
  </si>
  <si>
    <t>https://www.medchemexpress.com/Empagliflozin.html</t>
  </si>
  <si>
    <t>HY-15851</t>
  </si>
  <si>
    <t>Revefenacin</t>
  </si>
  <si>
    <t>TD-4208; GSK1160724</t>
  </si>
  <si>
    <t>864750-70-9</t>
  </si>
  <si>
    <t>597.75</t>
  </si>
  <si>
    <t>Revefenacin (TD-4208; GSK1160724) is a potent mAChR antagonist; has a high affinity on M3 receptor with a Ki of 0.18 nM.</t>
  </si>
  <si>
    <t>C35H43N5O4</t>
  </si>
  <si>
    <t>O=C(OC1CCN(CCN(C(C2=CC=C(CN3CCC(C(N)=O)CC3)C=C2)=O)C)CC1)NC4=CC=CC=C4C5=CC=CC=C5</t>
  </si>
  <si>
    <t>DMSO : ≥ 125 mg/mL (209.12 mM)</t>
  </si>
  <si>
    <t>26324</t>
  </si>
  <si>
    <t>https://www.medchemexpress.com/Revefenacin.html</t>
  </si>
  <si>
    <t>HY-76299</t>
  </si>
  <si>
    <t>Galanthamine</t>
  </si>
  <si>
    <t>Galantamine</t>
  </si>
  <si>
    <t>357-70-0</t>
  </si>
  <si>
    <t>287.35</t>
  </si>
  <si>
    <t>Galanthamine is a potent acetylcholinesterase (AChE) inhibitor with an IC50 of 500 nM.</t>
  </si>
  <si>
    <t>C17H21NO3</t>
  </si>
  <si>
    <t>O[C@@H]1C[C@@H]2OC3=C4C(CN(C)CC[C@]42C=C1)=CC=C3OC</t>
  </si>
  <si>
    <t>DMSO : ≥ 59 mg/mL (205.32 mM)</t>
  </si>
  <si>
    <t>20808</t>
  </si>
  <si>
    <t>https://www.medchemexpress.com/Galanthamine.html</t>
  </si>
  <si>
    <t>HY-N0388</t>
  </si>
  <si>
    <t>Gelsemine</t>
  </si>
  <si>
    <t>509-15-9</t>
  </si>
  <si>
    <t>322.40</t>
  </si>
  <si>
    <t>Gelsemine, an alkaloid from the Chinese herb Gelsemium elegans, is effective in mitigating chronic pain. Antinociceptive and hypnotic effects.</t>
  </si>
  <si>
    <t>C20H22N2O2</t>
  </si>
  <si>
    <t>O=C1NC2=CC=CC=C2[C@]13[C@]4([H])[C@@]5([C@]6([H])C[C@H]3OC[C@@H]6[C@H]4N(C)C5)C=C</t>
  </si>
  <si>
    <t>DMSO : ≥ 125 mg/mL (387.72 mM)</t>
  </si>
  <si>
    <t>36866</t>
  </si>
  <si>
    <t>https://www.medchemexpress.com/Gelsemine.html</t>
  </si>
  <si>
    <t>HY-13765</t>
  </si>
  <si>
    <t>6-Thioguanine</t>
  </si>
  <si>
    <t>Thioguanine; 2-Amino-6-purinethiol</t>
  </si>
  <si>
    <t>154-42-7</t>
  </si>
  <si>
    <t>167.19</t>
  </si>
  <si>
    <t>Apoptosis; Autophagy; Deubiquitinase; DNA Methyltransferase; Endogenous Metabolite; SARS-CoV</t>
  </si>
  <si>
    <t>6-Thioguanine (Thioguanine; 2-Amino-6-purinethiol) is an anti-leukemia and immunosuppressant agent, acts as an inhibitor of SARS and MERS coronavirus papain-like proteases (PLpros) and also potently inhibits USP2 activity, with IC50s of 25 μM and 40 μM for Plpros and recombinant human USP2, respectively.</t>
  </si>
  <si>
    <t>C5H5N5S</t>
  </si>
  <si>
    <t>SC1=NC(N)=NC2=C1N=CN2</t>
  </si>
  <si>
    <t>DMSO : 10 mg/mL (59.81 mM; Need ultrasonic and warming)</t>
  </si>
  <si>
    <t>16655</t>
  </si>
  <si>
    <t>https://www.medchemexpress.com/6-Thioguanine.html</t>
  </si>
  <si>
    <t>Anti-infection; Apoptosis; Autophagy; Cell Cycle/DNA Damage; Epigenetics; Metabolic Enzyme/Protease</t>
  </si>
  <si>
    <t>HY-13026</t>
  </si>
  <si>
    <t>Idelalisib</t>
  </si>
  <si>
    <t>CAL-101; GS-1101</t>
  </si>
  <si>
    <t>870281-82-6</t>
  </si>
  <si>
    <t>415.42</t>
  </si>
  <si>
    <t>Autophagy; PI3K</t>
  </si>
  <si>
    <t>Idelalisib (CAL-101; GS-1101) is a highly selective and orally bioavailable p110δ inhibitor with an IC50 of 2.5 nM, showing 40- to 300-fold selectivity for p110δ over other PI3K class I enzymes.</t>
  </si>
  <si>
    <t>C22H18FN7O</t>
  </si>
  <si>
    <t>O=C1N(C2=CC=CC=C2)C([C@@H](NC3=C4N=CNC4=NC=N3)CC)=NC5=C1C(F)=CC=C5</t>
  </si>
  <si>
    <t>DMSO : ≥ 59.7 mg/mL (143.71 mM)</t>
  </si>
  <si>
    <t>65211</t>
  </si>
  <si>
    <t>https://www.medchemexpress.com/CAL-101.html</t>
  </si>
  <si>
    <t>Autophagy; PI3K/Akt/mTOR</t>
  </si>
  <si>
    <t>HY-13743</t>
  </si>
  <si>
    <t>Roquinimex</t>
  </si>
  <si>
    <t>Linomide; FCF89; ABR212616</t>
  </si>
  <si>
    <t>84088-42-6</t>
  </si>
  <si>
    <t>TNF Receptor</t>
  </si>
  <si>
    <t>Roquinimex (Linomide; PNU212616; ABR212616) is a quinoline derivative immunostimulant which increases NK cell activity and macrophage cytotoxicity; inhibits angiogenesis and reduces the secretion of TNF alpha.
IC50 value:
Target: TNF alpha
Prophylactic administration of DSS-treated mice with roquinimex significantly reduced clinical signs of colitis, MDS and the CH-reduction. Moreover, in roquinimex treated animals, the MPO activity was significantly reduced by more than 50% compared to DSS control mice. Notably, therapeutic administration of roquinimex in DSS-treated mice also significantly inhibited the MDS, CH-reduction and MPO activity [2]. Linomide, a synthetic immunomodulator, at concentrations effective in vivo reduces the number of MBP-reactive TNF-alpha and increases MBP-reactive IL-10 and TGF-beta mRNA expressing MNC from MS patients' blood when analysed in vitro. Compared to dexamethasone, Linomide up-regulated levels of blood MNC expressing mRNA of TGF-beta after culture in presence of MBP [3].</t>
  </si>
  <si>
    <t>C18H16N2O3</t>
  </si>
  <si>
    <t>O=C(C1=C(O)C2=C(N(C)C1=O)C=CC=C2)N(C)C3=CC=CC=C3</t>
  </si>
  <si>
    <t>DMSO : ≥ 83.3 mg/mL (270.17 mM)</t>
  </si>
  <si>
    <t>30543</t>
  </si>
  <si>
    <t>https://www.medchemexpress.com/Roquinimex.html</t>
  </si>
  <si>
    <t>HY-13690</t>
  </si>
  <si>
    <t>Mitotane</t>
  </si>
  <si>
    <t>2,4′-DDD; o,p'-DDD</t>
  </si>
  <si>
    <t>53-19-0</t>
  </si>
  <si>
    <t>320.04</t>
  </si>
  <si>
    <t>Mitotane(2,4′-DDD), an isomer of DDD and derivative of DDT, is an antineoplastic medication used in the treatment of adrenocortical carcinoma.
IC50 value: 
Target: 
Mitotane alters steroid peripheral metabolism, directly suppresses the adrenal cortex and alters cortisone metabolism leading to hypocortisolism. Side effects as reported by Schteinberg et al. include anorexia and nausea (88%), diarrhea (38%), vomiting (23%), decreased memory and ability to concentrate (50%), rash (23%), gynecomastia (50%), arthralgia (19%), and leukopenia (7%).</t>
  </si>
  <si>
    <t>C14H10Cl4</t>
  </si>
  <si>
    <t>ClC1=CC=C(C(C2=CC=CC=C2Cl)C(Cl)Cl)C=C1</t>
  </si>
  <si>
    <t>DMSO : ≥ 100 mg/mL (312.46 mM)</t>
  </si>
  <si>
    <t>09322</t>
  </si>
  <si>
    <t>https://www.medchemexpress.com/mitotane.html</t>
  </si>
  <si>
    <t>HY-119751</t>
  </si>
  <si>
    <t>Hematein</t>
  </si>
  <si>
    <t>475-25-2</t>
  </si>
  <si>
    <t>300.26</t>
  </si>
  <si>
    <t>Akt; Apoptosis; Casein Kinase; Wnt</t>
  </si>
  <si>
    <t>Hematein is a oxidation product of hematoxylin acted as a dye[1]. Hematein is an allosteric casein kinase II inhibitor with an IC50 of 0.74 μM. Hematein inhibits Akt/PKB Ser129 phosphorylation, the Wnt/TCF pathway and increases apoptosis in lung cancer cells[2].</t>
  </si>
  <si>
    <t>C16H12O6</t>
  </si>
  <si>
    <t>O=C1C=C2CC3(C(C4=CC=C(C(O)=C4OC3)O)=C2C=C1O)O</t>
  </si>
  <si>
    <t>61375</t>
  </si>
  <si>
    <t>https://www.medchemexpress.com/hematein.html</t>
  </si>
  <si>
    <t>Apoptosis; Cell Cycle/DNA Damage; PI3K/Akt/mTOR; Stem Cell/Wnt</t>
  </si>
  <si>
    <t>HY-10222</t>
  </si>
  <si>
    <t>Ixabepilone</t>
  </si>
  <si>
    <t>BMS-247550; Aza-epothilone B</t>
  </si>
  <si>
    <t>219989-84-1</t>
  </si>
  <si>
    <t>506.70</t>
  </si>
  <si>
    <t>Apoptosis; Microtubule/Tubulin</t>
  </si>
  <si>
    <t>Ixabepilone (BMS-247550) is an orally bioavailable?microtubule?inhibitor, which binds to tubulin and promotes tubulin polymerization and microtubule stabilization, thereby arrests cells in the G2-M phase of the cell cycle and induces tumor cell apoptosis.</t>
  </si>
  <si>
    <t>C27H42N2O5S</t>
  </si>
  <si>
    <t>O=C([C@@H]([C@H]([C@H](CCC[C@]1(O[C@]1(C[C@H](N2)/C(C)=C/C3=CSC(C)=N3)[H])C)C)O)C)C(C)([C@H](CC2=O)O)C</t>
  </si>
  <si>
    <t>DMSO : 83.33 mg/mL (164.46 mM; Need ultrasonic)</t>
  </si>
  <si>
    <t>41125</t>
  </si>
  <si>
    <t>https://www.medchemexpress.com/Ixabepilone.html</t>
  </si>
  <si>
    <t>Apoptosis; Cell Cycle/DNA Damage; Cytoskeleton</t>
  </si>
  <si>
    <t>HY-10820</t>
  </si>
  <si>
    <t>Pemetrexed</t>
  </si>
  <si>
    <t>LY231514</t>
  </si>
  <si>
    <t>137281-23-3</t>
  </si>
  <si>
    <t>427.41</t>
  </si>
  <si>
    <t>Antifolate; Autophagy</t>
  </si>
  <si>
    <t>Pemetrexed (LY231514) is an antifolate, the Ki values of the pentaglutamate of Pemetrexed (LY231514) are 1.3, 7.2, and 65 nM for inhibits thymidylate synthase (TS), dihydrofolate reductase (DHFR), and glycinamide ribonucleotide formyltransferase (GARFT), respectively[1].</t>
  </si>
  <si>
    <t>C20H21N5O6</t>
  </si>
  <si>
    <t>O=C1NC(N)=NC2=C1C(CCC3=CC=C(C(N[C@H](C(O)=O)CCC(O)=O)=O)C=C3)=CN2</t>
  </si>
  <si>
    <t>DMSO : ≥ 100 mg/mL (233.97 mM)</t>
  </si>
  <si>
    <t>30966</t>
  </si>
  <si>
    <t>https://www.medchemexpress.com/pemetrexed.html</t>
  </si>
  <si>
    <t>HY-75502</t>
  </si>
  <si>
    <t>Rotigotine</t>
  </si>
  <si>
    <t>N-0437; N-0923</t>
  </si>
  <si>
    <t>99755-59-6</t>
  </si>
  <si>
    <t>315.47</t>
  </si>
  <si>
    <t>Rotigotine (N-0437; N-0923) is a full agonist of dopamine receptor, a partial agonist of the 5-HT1A receptor, and an antagonist of the α2B-adrenergic receptor, with Kis of 0.71?nM, 4-15?nM, and 83?nM for the dopamine D3 receptor and D2, D5, D4 receptors, and dopamine D1 receptor.</t>
  </si>
  <si>
    <t>C19H25NOS</t>
  </si>
  <si>
    <t>CCCN(CCC1=CC=CS1)[C@H]2CCC3=C(C=CC=C3O)C2</t>
  </si>
  <si>
    <t>DMSO : ≥ 50 mg/mL (158.49 mM)</t>
  </si>
  <si>
    <t>08253</t>
  </si>
  <si>
    <t>https://www.medchemexpress.com/rotigotine.html</t>
  </si>
  <si>
    <t>HY-76657A</t>
  </si>
  <si>
    <t>Alvimopan (dihydrate)</t>
  </si>
  <si>
    <t>ADL 8-2698 dihydrate; LY 246736 dihydrate</t>
  </si>
  <si>
    <t>170098-38-1</t>
  </si>
  <si>
    <t>460.56</t>
  </si>
  <si>
    <t>Alvimopan dihydrate (ADL 8-2698 dihydrate) is a peripherally acting mu-opioid receptor (PAM-OR, IC50= 1.7 nM) antagonist for accelerating gastrointestinal recovery after surgery. 
IC50 Value: 1.7 nM (Mu-type opioid receptor) [1]
Target: mu-opioid receptor
in vitro: The dissociation rate of alvimopan from the micro opioid receptor (t(1/2)=30--44 min) was comparable to that of the long acting partial agonist buprenorphine (t(1/2)=44 min), but was slower than those of the antagonists naloxone (t(1/2)=0.82 min) and N-methylnaltrexone (t(1/2)=0.46 min) [2].
in vivo: Alvimopan did not significantly accelerate GI-3 compared with placebo [6 mg: hazard ratio (HR) = 1.20, p = 0.080; 12 mg: HR = 1.24, p = 0.038). However, after adjustment for significant covariates (sex/surgical duration), benefits were significant for both doses (6 mg: HR = 1.24, p = 0.037; 12 mg: HR = 1.26, p = 0.028). Alvimopan also significantly accelerated time to GI-2 (6 mg: HR = 1.37, p = 0.008; 12 mg: HR = 1.33, p = 0.018) and DCO (6 mg: HR = 1.31, p = 0.008; 12 mg: HR = 1.28, p = 0.015) [3]. Alvimopan (1 and 3 mg/kg) significantly reversed this delayed GI transit when administered 45 min prior to surgery. However, the effects of alvimopan were less pronounced when administered following surgery [4].
Toxicity:The most common treatment-emergent adverse events across all treatment groups were nausea, vomiting, and hypotension; the incidence of nausea and vomiting was reduced by 53 percent in thealvimopan 12-mg group [5].
Clinical trial: Intercostal Nerve Block With Liposome Bupivacaine in Subjects Undergoing Posterolateral Thoracotomy. Phase 3</t>
  </si>
  <si>
    <t>C25H36N2O6</t>
  </si>
  <si>
    <t>OC1=CC=CC([C@@]2(C)[C@@H](C)CN(C[C@H](CC3=CC=CC=C3)C(NCC(O)=O)=O)CC2)=C1.O.O</t>
  </si>
  <si>
    <t>DMSO : 33.33 mg/mL (72.37 mM; Need ultrasonic)</t>
  </si>
  <si>
    <t>09492</t>
  </si>
  <si>
    <t>https://www.medchemexpress.com/alvimopan-dihydrate.html</t>
  </si>
  <si>
    <t>HY-B1428</t>
  </si>
  <si>
    <t>2-Ethoxybenzamide</t>
  </si>
  <si>
    <t>Ethenzamide</t>
  </si>
  <si>
    <t>938-73-8</t>
  </si>
  <si>
    <t>2-Ethoxybenzamide is widely used as an antipyretic anodyne.</t>
  </si>
  <si>
    <t>O=C(N)C1=CC=CC=C1OCC</t>
  </si>
  <si>
    <t>DMSO : ≥ 47 mg/mL (284.52 mM)</t>
  </si>
  <si>
    <t>17717</t>
  </si>
  <si>
    <t>https://www.medchemexpress.com/2-Ethoxybenzamide.html</t>
  </si>
  <si>
    <t>HY-13308</t>
  </si>
  <si>
    <t>Regorafenib (Hydrochloride)</t>
  </si>
  <si>
    <t>BAY 73-4506 (hydrochloride)</t>
  </si>
  <si>
    <t>835621-07-3</t>
  </si>
  <si>
    <t>519.28</t>
  </si>
  <si>
    <t>Regorafenib Hydrochloride (BAY 73-4506 hydrochloride) is a multi-target inhibitor for VEGFR1/2/3, PDGFRβ, Kit, RET and Raf-1 with IC50s of 13/4.2/46, 22, 7, 1.5 and 2.5 nM, respectively[1].</t>
  </si>
  <si>
    <t>C21H16Cl2F4N4O3</t>
  </si>
  <si>
    <t>ClC1=C(C(F)(F)F)C=C(NC(NC2=C(F)C=C(OC3=CC=NC(C(NC)=O)=C3)C=C2)=O)C=C1.Cl</t>
  </si>
  <si>
    <t>DMSO : ≥ 5.6 mg/mL (10.78 mM)</t>
  </si>
  <si>
    <t>12512</t>
  </si>
  <si>
    <t>https://www.medchemexpress.com/Regorafenib-Hydrochloride.html</t>
  </si>
  <si>
    <t>HY-17589</t>
  </si>
  <si>
    <t>Chloroquine (phosphate)</t>
  </si>
  <si>
    <t>50-63-5</t>
  </si>
  <si>
    <t>515.86</t>
  </si>
  <si>
    <t>Chloroquine phosphate is an antimalarial and anti-inflammatory agent widely used to treat malaria and rheumatoid arthritis. Chloroquine phosphate is an autophagy and toll-like receptors (TLRs) inhibitor. Chloroquine phosphate is highly effective in the control of SARS-CoV-2 (COVID-19) infection in vitro (EC50=1.13 μM)[1][2][3][4].</t>
  </si>
  <si>
    <t>C18H32ClN3O8P2</t>
  </si>
  <si>
    <t>O=P(O)(O)O.O=P(O)(O)O.CC(NC1=CC=NC2=CC(Cl)=CC=C12)CCCN(CC)CC</t>
  </si>
  <si>
    <t>H2O : ≥ 33 mg/mL (63.97 mM); DMSO : &lt; 1 mg/mL (insoluble or slightly soluble)</t>
  </si>
  <si>
    <t>45552</t>
  </si>
  <si>
    <t>https://www.medchemexpress.com/Chloroquine-diphosphate.html</t>
  </si>
  <si>
    <t>HY-10046</t>
  </si>
  <si>
    <t>Plerixafor</t>
  </si>
  <si>
    <t>AMD 3100; JM3100; SID791</t>
  </si>
  <si>
    <t>110078-46-1</t>
  </si>
  <si>
    <t>502.78</t>
  </si>
  <si>
    <t>CXCR; HIV; Virus Protease</t>
  </si>
  <si>
    <t>Plerixafor (AMD 3100) is a selective CXCR4 antagonist with an IC50 of 44 nM. Plerixafor, an immunostimulant and a hematopoietic stem cell (HSC) mobilizer, is an allosteric agonist of CXCR7. Plerixafor inhibits HIV-1 and HIV-2 replication with an EC50 of 1-10 nM[1][2][3][4][7].</t>
  </si>
  <si>
    <t>C28H54N8</t>
  </si>
  <si>
    <t>C1(CN2CCCNCCNCCCNCC2)=CC=C(C=C1)CN3CCNCCCNCCNCCC3</t>
  </si>
  <si>
    <t>DMF : &lt; 1 mg/mL (insoluble); Ethanol : ≥ 166.66 mg/mL (331.48 mM); H2O : &lt; 0.1 mg/mL (insoluble); DMSO : &lt; 1 mg/mL (insoluble or slightly soluble)</t>
  </si>
  <si>
    <t>26711</t>
  </si>
  <si>
    <t>https://www.medchemexpress.com/Plerixafor.html</t>
  </si>
  <si>
    <t>HY-17596A</t>
  </si>
  <si>
    <t>Closantel (sodium)</t>
  </si>
  <si>
    <t>61438-64-0</t>
  </si>
  <si>
    <t>685.06</t>
  </si>
  <si>
    <t>Closantel	 sodium is a halogenated salicylanilide with a potent anti-parasitic activity. Closantel sodium is a potent and highly specific Onchocerca volvulus chitinase (OvCHT1) inhibitor with an IC50 of 1.6 μM and a Ki of 468 nM. Closantel sodium inhibits the O. volvulus L3 to L4 molt of developing[1][2].</t>
  </si>
  <si>
    <t>C22H13Cl2I2N2NaO2</t>
  </si>
  <si>
    <t>O=C(NC1=CC(Cl)=C(C(C2=CC=C(Cl)C=C2)C#N)C=C1C)C3=CC(I)=CC(I)=C3O[Na]</t>
  </si>
  <si>
    <t>DMSO : 125 mg/mL (182.47 mM; Need ultrasonic)</t>
  </si>
  <si>
    <t>61451</t>
  </si>
  <si>
    <t>https://www.medchemexpress.com/Closantel-sodium.html</t>
  </si>
  <si>
    <t>HY-16349</t>
  </si>
  <si>
    <t>Nimorazole</t>
  </si>
  <si>
    <t>K-1900</t>
  </si>
  <si>
    <t>6506-37-2</t>
  </si>
  <si>
    <t>Nimorazole (K-1900), a 2-nitroimidazole, is a hypoxic cell-radiation sensitizer. Nimorazole has anti-infective and anti-protozoal against trichomoniasis. Nimorazole has the potential for head and neck cancer[1][2].</t>
  </si>
  <si>
    <t>C9H14N4O3</t>
  </si>
  <si>
    <t>O=[N+](C1=CN=CN1CCN2CCOCC2)[O-]</t>
  </si>
  <si>
    <t>DMSO : 33.33 mg/mL (147.33 mM; Need ultrasonic)</t>
  </si>
  <si>
    <t>13709</t>
  </si>
  <si>
    <t>https://www.medchemexpress.com/Nimorazole.html</t>
  </si>
  <si>
    <t>HY-13727A</t>
  </si>
  <si>
    <t>Pixantrone (dimaleate)</t>
  </si>
  <si>
    <t>BBR 2778 dimaleate</t>
  </si>
  <si>
    <t>144675-97-8</t>
  </si>
  <si>
    <t>557.51</t>
  </si>
  <si>
    <t>Pixantrone dimaleate is a topoisomerase II inhibitor and DNA intercalator, with anti-tumor activity.</t>
  </si>
  <si>
    <t>C25H27N5O10</t>
  </si>
  <si>
    <t>O=C(O)/C=C\C(O)=O.O=C(O)/C=C\C(O)=O.O=C(C1=C(NCCN)C=CC(NCCN)=C12)C3=C(C=NC=C3)C2=O</t>
  </si>
  <si>
    <t>H2O : 16.67 mg/mL (29.90 mM; Need ultrasonic); DMSO : 33.33 mg/mL (59.78 mM; Need ultrasonic)</t>
  </si>
  <si>
    <t>12806</t>
  </si>
  <si>
    <t>https://www.medchemexpress.com/pixantrone-dimaleate.html</t>
  </si>
  <si>
    <t>HY-13315</t>
  </si>
  <si>
    <t>Montelukast (sodium)</t>
  </si>
  <si>
    <t>MK0476</t>
  </si>
  <si>
    <t>151767-02-1</t>
  </si>
  <si>
    <t>608.17</t>
  </si>
  <si>
    <t>Montelukast sodium is a potent, selective and orally active antagonist of cysteinyl leukotriene receptor 1 (Cysltr1). Montelukast sodium can be used for the reseach of asthma and liver injury. Montelukast sodium also has an antioxidant effect in intestinal ischemia-reperfusion injury, and could reduce cardiac damage[1].</t>
  </si>
  <si>
    <t>C35H35ClNNaO3S</t>
  </si>
  <si>
    <t>ClC1=CC2=C(C=C1)C=CC(/C=C/C3=CC([C@H](SCC4(CC(O[Na])=O)CC4)CCC5=CC=CC=C5C(C)(O)C)=CC=C3)=N2</t>
  </si>
  <si>
    <t>DMSO : 50 mg/mL (82.21 mM; Need ultrasonic)</t>
  </si>
  <si>
    <t>26447</t>
  </si>
  <si>
    <t>https://www.medchemexpress.com/Montelukast-sodium.html</t>
  </si>
  <si>
    <t>HY-76547</t>
  </si>
  <si>
    <t>p-Toluic acid</t>
  </si>
  <si>
    <t>4-Methylbenzoic acid</t>
  </si>
  <si>
    <t>99-94-5</t>
  </si>
  <si>
    <t>p-Toluic acid (4-Methylbenzoic acid) is a substituted?benzoic acid?and can be used as an intermediate for the synthesis of para-aminomethylbenzoic acid (PAMBA), p-tolunitrile, etc.</t>
  </si>
  <si>
    <t>O=C(O)C(C=C1)=CC=C1C</t>
  </si>
  <si>
    <t>29990</t>
  </si>
  <si>
    <t>https://www.medchemexpress.com/p-toluic-acid.html</t>
  </si>
  <si>
    <t>HY-B0121</t>
  </si>
  <si>
    <t>Sumatriptan (succinate)</t>
  </si>
  <si>
    <t>GR 43175</t>
  </si>
  <si>
    <t>103628-48-4</t>
  </si>
  <si>
    <t>413.49</t>
  </si>
  <si>
    <t>Sumatriptan succinate (GR 43175) is a serotonin1 (5-HT1) receptor agonist, which is effective in the acute treatment of migraine headache.
Target: 5-HT 1d receptor agonist
Sumatriptan succinate is a serotonin1 (5-HT1) receptor agonist, which is effective in the acute treatment of migraine headache. Its antimigraine activity is believed to derive from selective vasoconstriction of cranial blood vessels which are dilated and distended during migraine headache and/or from inhibition of neurogenically mediated inflammation in the dura mater [1].
For sumatriptan succinate 50 mg versus placebo the NNTs were 6.1, 7.5, and 4.0 for pain-free at two hours and headache relief at one and two hours, respectively. NNTs for sustained pain-free and sustained headache relief during the 24 hours postdose were 9.5 and 6.0, respectively [2]. Difference in time-weighted (0-2.5 h) mean arterial pressure MAP (90% confidence interval) was 1.2 mmHg (-0.2, 2.7) between telcagepant and placebo, 4.0 mmHg (2.5, 5.5) between sumatriptan succinate and placebo, and 1.5 mmHg (0.0, 3.0) between telcagepant with sumatriptan succinate vs sumatriptan succinate alone. When coadministered with telcagepant, the AUC0-6h and C(max) of sumatriptan succinate were increased by 23% and 24%, respectively. The small MAP increases observed after coadministration could possibly be associated with the slight elevations in sumatriptan succinate levels [3].
Clinical indications: Cluster headache; Migraine
Toxicity: Symptoms of overdose include convulsions, tremor, paralysis, inactivity, ptosis, erythema of the extremities, abnormal respiration, cyanosis, ataxia, mydriasis, salivation, and lacrimation</t>
  </si>
  <si>
    <t>C18H27N3O6S</t>
  </si>
  <si>
    <t>O=C(O)CCC(O)=O.O=S(CC1=CC2=C(NC=C2CCN(C)C)C=C1)(NC)=O</t>
  </si>
  <si>
    <t>DMSO : 50 mg/mL (120.92 mM; Need ultrasonic)</t>
  </si>
  <si>
    <t>13900</t>
  </si>
  <si>
    <t>https://www.medchemexpress.com/Sumatriptan-succinate.html</t>
  </si>
  <si>
    <t>HY-B1414</t>
  </si>
  <si>
    <t>Chloroxylenol</t>
  </si>
  <si>
    <t>4-Chloro-3,5-dimethylphenol; PCMX</t>
  </si>
  <si>
    <t>88-04-0</t>
  </si>
  <si>
    <t>Bacterial; Influenza Virus</t>
  </si>
  <si>
    <t>Chloroxylenol is a broad spectrum antimicrobial chemical compound used to control bacteria, algae, fungi and virus.
Target: Antibacterial
Chloroxylenol is used in hospitals and households for disinfection and sanitation. Chloroxylenol is also commonly used in antibacterial soaps, wound-cleansing applications and household antiseptics such as Dettol liquid, cream and ointments.</t>
  </si>
  <si>
    <t>C8H9ClO</t>
  </si>
  <si>
    <t>OC1=CC(C)=C(Cl)C(C)=C1</t>
  </si>
  <si>
    <t>DMSO : ≥ 100 mg/mL (638.53 mM)</t>
  </si>
  <si>
    <t>17585</t>
  </si>
  <si>
    <t>https://www.medchemexpress.com/Chloroxylenol.html</t>
  </si>
  <si>
    <t>HY-14557A</t>
  </si>
  <si>
    <t>Pimavanserin tartrate</t>
  </si>
  <si>
    <t>ACP-103 tartrate</t>
  </si>
  <si>
    <t>706782-28-7</t>
  </si>
  <si>
    <t>1005.20</t>
  </si>
  <si>
    <t xml:space="preserve">Pimavanserin tartrate (ACP-103) is a potent 5-HT 2A receptor inverse agonist with pIC50 and pKi of 8.73 and 9.3, respectively. </t>
  </si>
  <si>
    <t>C54H74F2N6O10</t>
  </si>
  <si>
    <t>O=C(NCC1=CC=C(OCC(C)C)C=C1)N(CC2=CC=C(F)C=C2)C3CCN(C)CC3.O=C(O)[C@H](O)[C@@H](O)C(O)=O.O=C(NCC4=CC=C(OCC(C)C)C=C4)N(CC5=CC=C(F)C=C5)C6CCN(C)CC6</t>
  </si>
  <si>
    <t>DMSO : ≥ 75 mg/mL (74.61 mM)</t>
  </si>
  <si>
    <t>37557</t>
  </si>
  <si>
    <t>https://www.medchemexpress.com/Pimavanserin_tartrate.html</t>
  </si>
  <si>
    <t>HY-17359</t>
  </si>
  <si>
    <t>Deferasirox</t>
  </si>
  <si>
    <t>ICL 670</t>
  </si>
  <si>
    <t>201530-41-8</t>
  </si>
  <si>
    <t>373.36</t>
  </si>
  <si>
    <t>Deferasirox (ICL 670) is an orally available iron chelator used for the management of transfusional iron overload.</t>
  </si>
  <si>
    <t>C21H15N3O4</t>
  </si>
  <si>
    <t>O=C(O)C1=CC=C(N2N=C(C3=CC=CC=C3O)N=C2C4=CC=CC=C4O)C=C1</t>
  </si>
  <si>
    <t>DMSO : ≥ 100 mg/mL (267.84 mM)</t>
  </si>
  <si>
    <t>07889</t>
  </si>
  <si>
    <t>https://www.medchemexpress.com/Deferasirox.html</t>
  </si>
  <si>
    <t>HY-18258</t>
  </si>
  <si>
    <t>Berberine (chloride)</t>
  </si>
  <si>
    <t>Natural Yellow 18 (chloride)</t>
  </si>
  <si>
    <t>633-65-8</t>
  </si>
  <si>
    <t>371.81</t>
  </si>
  <si>
    <t>Antibiotic; Autophagy; Bacterial; Reactive Oxygen Species; Topoisomerase</t>
  </si>
  <si>
    <t>Berberine chloride is an alkaloid isolated from the Chinese herbal medicine Huanglian, as an antibiotic. Berberine chloride induces reactive oxygen species (ROS) generation and inhibits DNA topoisomerase. Antineoplastic properties[1].</t>
  </si>
  <si>
    <t>C20H18ClNO4</t>
  </si>
  <si>
    <t>COC1=C(OC)C2=C[N+]3=C(C(C(CC3)=C4)=CC5=C4OCO5)C=C2C=C1.[Cl-]</t>
  </si>
  <si>
    <t>H2O : 1 mg/mL (2.69 mM; Need ultrasonic); DMSO : 12.5 mg/mL (33.62 mM; Need ultrasonic)</t>
  </si>
  <si>
    <t>62893</t>
  </si>
  <si>
    <t>https://www.medchemexpress.com/Berberine-chloride.html</t>
  </si>
  <si>
    <t>Anti-infection; Autophagy; Cell Cycle/DNA Damage; Immunology/Inflammation; Metabolic Enzyme/Protease; NF-κB</t>
  </si>
  <si>
    <t>HY-14855B</t>
  </si>
  <si>
    <t>Tedizolid (phosphate)</t>
  </si>
  <si>
    <t>TR-701FA</t>
  </si>
  <si>
    <t>856867-55-5</t>
  </si>
  <si>
    <t>450.32</t>
  </si>
  <si>
    <t>Tedizolid phosphate (TR-701FA) is a novel oxazolidinone with activity against Gram-positive pathogens.</t>
  </si>
  <si>
    <t>C17H16FN6O6P</t>
  </si>
  <si>
    <t>O=C1O[C@@H](COP(O)(O)=O)CN1C2=CC=C(C3=CC=C(C4=NN(C)N=N4)N=C3)C(F)=C2</t>
  </si>
  <si>
    <t>DMSO : ≥ 36 mg/mL (79.94 mM); H2O : 0.1 mg/mL (0.22 mM; Need ultrasonic)</t>
  </si>
  <si>
    <t>18297</t>
  </si>
  <si>
    <t>https://www.medchemexpress.com/Tedizolid-phosphate.html</t>
  </si>
  <si>
    <t>HY-13748</t>
  </si>
  <si>
    <t>Silibinin</t>
  </si>
  <si>
    <t>Silibinin A; Silymarin I</t>
  </si>
  <si>
    <t>22888-70-6</t>
  </si>
  <si>
    <t>482.44</t>
  </si>
  <si>
    <t>Autophagy; Reactive Oxygen Species</t>
  </si>
  <si>
    <t>Silibinin (Silibinin A), an effective anti-cancer and chemopreventive agent, has been shown to exert multiple effects on cancer cells, including inhibition of both cell proliferation and migration.</t>
  </si>
  <si>
    <t>C25H22O10</t>
  </si>
  <si>
    <t>O=C1[C@H](O)[C@@H](C2=CC=C(O[C@H](CO)[C@@H](C3=CC=C(O)C(OC)=C3)O4)C4=C2)OC5=CC(O)=CC(O)=C15</t>
  </si>
  <si>
    <t>DMSO : ≥ 100 mg/mL (207.28 mM)</t>
  </si>
  <si>
    <t>16320</t>
  </si>
  <si>
    <t>https://www.medchemexpress.com/silibinin.html</t>
  </si>
  <si>
    <t>HY-14557</t>
  </si>
  <si>
    <t>Pimavanserin</t>
  </si>
  <si>
    <t>ACP-103</t>
  </si>
  <si>
    <t>706779-91-1</t>
  </si>
  <si>
    <t>427.55</t>
  </si>
  <si>
    <t>Pimavanserin is a selective inverse agonist of the 5-HT2A receptor with pIC50 and pKd of 8.73 and 9.3, respectively.</t>
  </si>
  <si>
    <t>C25H34FN3O2</t>
  </si>
  <si>
    <t>CC(C)COC1=CC=C(CNC(N(CC2=CC=C(F)C=C2)C3CCN(C)CC3)=O)C=C1</t>
  </si>
  <si>
    <t>DMSO : 50 mg/mL (116.95 mM; Need ultrasonic)</t>
  </si>
  <si>
    <t>37556</t>
  </si>
  <si>
    <t>https://www.medchemexpress.com/pimavanserin.html</t>
  </si>
  <si>
    <t>HY-13413</t>
  </si>
  <si>
    <t>Tofogliflozin (hydrate)</t>
  </si>
  <si>
    <t>CSG-452 hydrate</t>
  </si>
  <si>
    <t>1201913-82-7</t>
  </si>
  <si>
    <t>Reactive Oxygen Species; SGLT</t>
  </si>
  <si>
    <t>Tofogliflozin hydrate (CSG-452 hydrate) is a potent and highly specific sodium/glucose cotransporter 2 (SGLT2) inhibitor with an IC50 of 2.9 nM and Ki values of 2.9 nM, 14.9 nM, and 6.4 nM for human, rat, and mouse SGLT2[1]. Tofogliflozin partially inhibits high glucose-induced reactive oxyen species (ROS) generation in tubular cells[2].</t>
  </si>
  <si>
    <t>C22H28O7</t>
  </si>
  <si>
    <t>O[C@@H]1[C@@H](O)[C@H](O)[C@@H](CO)O[C@@]21OCC3=C2C=C(CC4=CC=C(CC)C=C4)C=C3.O</t>
  </si>
  <si>
    <t>DMSO : ≥ 100 mg/mL (247.25 mM); H2O : 0.33 mg/mL (0.82 mM; Need ultrasonic)</t>
  </si>
  <si>
    <t>15761</t>
  </si>
  <si>
    <t>https://www.medchemexpress.com/Tofogliflozin-hydrate.html</t>
  </si>
  <si>
    <t>Immunology/Inflammation; Membrane Transporter/Ion Channel; Metabolic Enzyme/Protease; NF-κB</t>
  </si>
  <si>
    <t>HY-B0309</t>
  </si>
  <si>
    <t>Felodipine</t>
  </si>
  <si>
    <t>72509-76-3</t>
  </si>
  <si>
    <t>384.25</t>
  </si>
  <si>
    <t>Felodipine, a dihydropyridine, is a potent, vasoselective calcium channel antagonist. Felodipine lowers blood pressure (BP) by selective action on vascular smooth muscle, especially in the resistance vessels. Felodipine, an anti-hypertensive agent, induces autophagy. Felodipine can cross the blood-brain barrier[1][2][3].</t>
  </si>
  <si>
    <t>C18H19Cl2NO4</t>
  </si>
  <si>
    <t>O=C(C1=C(C)NC(C)=C(C(OC)=O)C1C2=CC=CC(Cl)=C2Cl)OCC</t>
  </si>
  <si>
    <t>DMSO : 100 mg/mL (260.25 mM; Need ultrasonic); H2O : &lt; 0.1 mg/mL (insoluble)</t>
  </si>
  <si>
    <t>14820</t>
  </si>
  <si>
    <t>https://www.medchemexpress.com/felodipine.html</t>
  </si>
  <si>
    <t>HY-A0002</t>
  </si>
  <si>
    <t>Solifenacin (Succinate)</t>
  </si>
  <si>
    <t>YM905</t>
  </si>
  <si>
    <t>242478-38-2</t>
  </si>
  <si>
    <t>480.55</t>
  </si>
  <si>
    <t>Solifenacin Succinate (YM905) is a novel muscarinic receptor antagonist with pKis of 7.6, 6.9 and 8.0 for M1, M2 and M3 receptors, respectively.</t>
  </si>
  <si>
    <t>C27H32N2O6</t>
  </si>
  <si>
    <t>O=C(O[C@H]1CN2CCC1CC2)N3[C@H](C4=C(CC3)C=CC=C4)C5=CC=CC=C5.O=C(CCC(O)=O)O</t>
  </si>
  <si>
    <t>H2O : 100 mg/mL (208.09 mM; Need ultrasonic); DMSO : ≥ 100 mg/mL (208.09 mM)</t>
  </si>
  <si>
    <t>13880</t>
  </si>
  <si>
    <t>https://www.medchemexpress.com/Solifenacin-Succinate.html</t>
  </si>
  <si>
    <t>HY-12053A</t>
  </si>
  <si>
    <t>Vinorelbine (ditartrate)</t>
  </si>
  <si>
    <t>KW-2307; Nor-5'-anhydrovinblastine ditartrate</t>
  </si>
  <si>
    <t>125317-39-7</t>
  </si>
  <si>
    <t>1079.11</t>
  </si>
  <si>
    <t>Vinorelbine (ditartrate) is an anti-mitotic agent which inhibits the proliferation of Hela cells with IC50 of 1.25 nM.</t>
  </si>
  <si>
    <t>C53H66N4O20</t>
  </si>
  <si>
    <t>CC[C@@]1(C=CCN2CC3)[C@@]2([H])[C@@]3(C(C=C([C@@](C4=C5C(C=CC=C6)=C6N4)(CC(C=C(CC)C7)([H])CN7C5)C(OC)=O)C(OC)=C8)=C8N9C)[C@]9([H])[C@](C(OC)=O)(O)[C@@H]1OC(C)=O.O=C(O)[C@H](O)[C@@H](O)C(O)=O.O=C(O)[C@H](O)[C@@H](O)C(O)=O</t>
  </si>
  <si>
    <t>DMSO : ≥ 46 mg/mL (42.63 mM); H2O : &lt; 0.1 mg/mL (insoluble)</t>
  </si>
  <si>
    <t>29337</t>
  </si>
  <si>
    <t>https://www.medchemexpress.com/Vinorelbine-ditartrate.html</t>
  </si>
  <si>
    <t>HY-14608A</t>
  </si>
  <si>
    <t>L-Glutamic acid monosodium salt</t>
  </si>
  <si>
    <t>Monosodium glutamate</t>
  </si>
  <si>
    <t>142-47-2</t>
  </si>
  <si>
    <t>169.11</t>
  </si>
  <si>
    <t>Apoptosis; Ferroptosis; iGluR</t>
  </si>
  <si>
    <t>L-Glutamic acid monosodium salt acts as an excitatory transmitter and an agonist at all subtypes of glutamate receptors (metabotropic, kainate, NMDA, and AMPA). (S)-Glutamic acid shows a direct activating effect on the release of DA from dopaminergic terminals.</t>
  </si>
  <si>
    <t>C5H8NNaO4</t>
  </si>
  <si>
    <t>O=C(O[Na])CC[C@H](N)C(O)=O</t>
  </si>
  <si>
    <t>H2O : 7.14 mg/mL (42.22 mM; Need ultrasonic)</t>
  </si>
  <si>
    <t>26427</t>
  </si>
  <si>
    <t>https://www.medchemexpress.com/L-Glutamic_acid_monosodium_salt.html</t>
  </si>
  <si>
    <t>HY-B1107</t>
  </si>
  <si>
    <t>Naftidrofuryl (oxalate)</t>
  </si>
  <si>
    <t>Nafronyl oxalate salt</t>
  </si>
  <si>
    <t>3200-06-4</t>
  </si>
  <si>
    <t>Naftidrofuryl oxalate (Nafronyl oxalate salt) is a drug used in the management of peripheral and cerebral vascular disorders as a vasodilator, enhance cellular oxidative capacity, and may also be a 5-HT2 receptor antagonist.</t>
  </si>
  <si>
    <t>O=C(OCCN(CC)CC)C(CC1=C2C=CC=CC2=CC=C1)CC3OCCC3.O=C(O)C(O)=O</t>
  </si>
  <si>
    <t>DMSO : ≥ 100 mg/mL (211.17 mM); H2O : 100 mg/mL (211.17 mM; Need ultrasonic)</t>
  </si>
  <si>
    <t>17613</t>
  </si>
  <si>
    <t>https://www.medchemexpress.com/Naftidrofuryl-oxalate.html</t>
  </si>
  <si>
    <t>HY-B1101A</t>
  </si>
  <si>
    <t>Pimethixene maleate</t>
  </si>
  <si>
    <t>Pimetixene maleate</t>
  </si>
  <si>
    <t>13187-06-9</t>
  </si>
  <si>
    <t>5-HT Receptor; Histamine Receptor</t>
  </si>
  <si>
    <t>Pimethixene maleate is antihistamine and antiserotonergic compound, acts as an antimigraine agent.
Pimethixene maleate is a highly potent antagonist of 5-HT1A, 5-HT2A, 5-HT2B, 5-HT2C, histamine H1, dopamine D2 and D4.4 as well as muscarinic M1 and M2 receptors, with pKis of 7.63, 10.22, 10.44, 8.42, 10.14, 8.19, 7.54, 8.61 and 9.38, respectively[1].</t>
  </si>
  <si>
    <t>C23H23NO4S</t>
  </si>
  <si>
    <t>CN1CC/C(CC1)=C2C3=C(SC4=C\2C=CC=C4)C=CC=C3.OC(/C=C\C(O)=O)=O</t>
  </si>
  <si>
    <t>46843</t>
  </si>
  <si>
    <t>https://www.medchemexpress.com/pimethixene-maleate.html</t>
  </si>
  <si>
    <t>HY-B0683</t>
  </si>
  <si>
    <t>Limaprost</t>
  </si>
  <si>
    <t>17α,20-dimethyl-δ2-PGE1; ONO1206; OP1206</t>
  </si>
  <si>
    <t>74397-12-9</t>
  </si>
  <si>
    <t>380.52</t>
  </si>
  <si>
    <t>Limaprost (OP1206) is a PGE1 analogue and a potent and orally active vasodilator. Limaprost increases blood flow and inhibits platelet aggregation. Limaprost can be used for pain relief, has antianginal effects, and has potential for  ischaemic symptoms treatment[1][2].</t>
  </si>
  <si>
    <t>C22H36O5</t>
  </si>
  <si>
    <t>O=C(O)/C=C/CCCC[C@@H]1[C@@H](/C=C/[C@@H](O)C[C@@H](C)CCCC)[C@H](O)CC1=O</t>
  </si>
  <si>
    <t>DMSO : ≥ 40 mg/mL (105.12 mM)</t>
  </si>
  <si>
    <t>46014</t>
  </si>
  <si>
    <t>https://www.medchemexpress.com/Limaprost.html</t>
  </si>
  <si>
    <t>HY-B0199</t>
  </si>
  <si>
    <t>Mycophenolate Mofetil</t>
  </si>
  <si>
    <t>RS 61443; TM-MMF</t>
  </si>
  <si>
    <t>128794-94-5</t>
  </si>
  <si>
    <t>433.49</t>
  </si>
  <si>
    <t>Mycophenolate Mofetil is an immunosuppressant, a non-competitive, selective and reversible inhibitor of inosine monophosphate dehydrogenase (IMPDH) with IC50s of 39 nM and 27 nM, respectively.</t>
  </si>
  <si>
    <t>C23H31NO7</t>
  </si>
  <si>
    <t>O=C(OCCN1CCOCC1)CC/C(C)=C/CC2=C(O)C3=C(COC3=O)C(C)=C2OC</t>
  </si>
  <si>
    <t>DMSO : 100 mg/mL (230.69 mM; Need ultrasonic)</t>
  </si>
  <si>
    <t>26036</t>
  </si>
  <si>
    <t>https://www.medchemexpress.com/mycophenolate-mofetil.html</t>
  </si>
  <si>
    <t>HY-B1096</t>
  </si>
  <si>
    <t>Etamivan</t>
  </si>
  <si>
    <t>Ethamivan; N,N-Diethylvanillamide</t>
  </si>
  <si>
    <t>304-84-7</t>
  </si>
  <si>
    <t>Etamivan (Ethamivan), an orally active respiratory stimulant, is mainly used in the research of barbiturate overdose and chronic obstructive pulmonary disease[1][2].</t>
  </si>
  <si>
    <t>O=C(N(CC)CC)C1=CC=C(O)C(OC)=C1</t>
  </si>
  <si>
    <t>DMSO : ≥ 36 mg/mL (161.24 mM)</t>
  </si>
  <si>
    <t>21243</t>
  </si>
  <si>
    <t>https://www.medchemexpress.com/Etamivan.html</t>
  </si>
  <si>
    <t>HY-B0193A</t>
  </si>
  <si>
    <t>Prazosin (hydrochloride)</t>
  </si>
  <si>
    <t>19237-84-4</t>
  </si>
  <si>
    <t>419.86</t>
  </si>
  <si>
    <t>Prazosin hydrochloride is an alpha-adrenergic blocker and is a sympatholytic drug used to treat high blood pressure and anxiety, PTSD, and panic disorder.
Target: Adrenergic Receptor
Prazosin hydrochloride, is a sympatholytic drug used to treat high blood pressure and anxiety, PTSD, andpanic disorder. It is an alpha-adrenergic blocker that is specific for the alpha-1 receptors. 
These receptors are found on vascular smooth muscle, where they are responsible for the vasoconstrictive action of norepinephrine. 
They are also found throughout the central nervous system. As of 2013, Prazosin (hydrochloride) is off-patent in the US, and the FDA has approved at least one generic manufacturer.
In addition to its alpha-blocking activity, Prazosin (hydrochloride) is an antagonist of the MT3 receptor (which is not present in humans), with selectivity for this receptor over the MT1 and MT2 receptors.
Prazosin hydrochloride is orally active and has a minimal effect on cardiac function due to its alpha-1 receptor selectivity. However, when Prazosin (hydrochloride) is initially started, heart rate and contractility go up in order to maintain the pre-treatment blood pressures because the body has reached homeostasis at its abnormally high blood pressure. 
The blood pressure lowering effect becomes apparent when Prazosin (hydrochloride) is taken for longer periods of time. The heart rate and contractility go back down over time and blood pressure decreases.</t>
  </si>
  <si>
    <t>C19H22ClN5O4</t>
  </si>
  <si>
    <t>O=C(N1CCN(C2=NC(N)=C3C=C(OC)C(OC)=CC3=N2)CC1)C4=CC=CO4.Cl</t>
  </si>
  <si>
    <t>H2O : 1 mg/mL (2.38 mM; Need ultrasonic); DMSO : 25 mg/mL (59.54 mM; Need ultrasonic)</t>
  </si>
  <si>
    <t>15874</t>
  </si>
  <si>
    <t>https://www.medchemexpress.com/Prazosin-hydrochloride.html</t>
  </si>
  <si>
    <t>HY-B1156</t>
  </si>
  <si>
    <t>Cephradine</t>
  </si>
  <si>
    <t>Cefradine; SQ-11436</t>
  </si>
  <si>
    <t>38821-53-3</t>
  </si>
  <si>
    <t>Antibiotic; Bacterial; TOPK</t>
  </si>
  <si>
    <t>Cephradine (Cefradine) is the first-generation broad-spectrum cephalosporin antibiotic, which also acts as an inhibitor of TOPK (T-LAK cell-originated protein kinase) and suppresses skin inflammation induced by excessive solar ultraviolet[1].</t>
  </si>
  <si>
    <t>O=C(C(N12)=C(C)CS[C@]2([H])[C@H](NC([C@H](N)C3=CCC=CC3)=O)C1=O)O</t>
  </si>
  <si>
    <t>DMSO : ≥ 3.6 mg/mL (10.30 mM); H2O : 8.33 mg/mL (23.84 mM; Need ultrasonic)</t>
  </si>
  <si>
    <t>31682</t>
  </si>
  <si>
    <t>https://www.medchemexpress.com/Cefradine.html</t>
  </si>
  <si>
    <t>HY-N0039</t>
  </si>
  <si>
    <t>Ginsenoside Rb1</t>
  </si>
  <si>
    <t>Gypenoside III</t>
  </si>
  <si>
    <t>41753-43-9</t>
  </si>
  <si>
    <t>1109.29</t>
  </si>
  <si>
    <t>Autophagy; HSV; IRAK; Mitophagy; Na+/K+ ATPase; NF-κB</t>
  </si>
  <si>
    <t>Ginsenoside Rb1, a main constituent of the root of Panax ginseng, inhibits Na+, K+-ATPase activity with an IC50 of 6.3±1.0 μM. Ginsenoside also inhibits IRAK-1 activation and phosphorylation of NF-κB p65 .</t>
  </si>
  <si>
    <t>C54H92O23</t>
  </si>
  <si>
    <t>C[C@@]([C@@]12C)(CC[C@@]3([H])C4(C)C)[C@@](C[C@@H](O)[C@]1([H])[C@]([C@@](CC/C=C(C)/C)(C)O[C@@H]([C@@H]([C@@H](O)[C@@H]5O)O)O[C@@H]5CO[C@@H]([C@@H]([C@@H](O)[C@@H]6O)O)O[C@@H]6CO)([H])CC2)([H])[C@]3(CC[C@@H]4O[C@@](O[C@H](CO)[C@@H](O)[C@@H]7O)([H])[C@@H]7O[C@]([C@@H]([C@@H](O)[C@@H]8O)O)([H])O[C@@H]8CO)C</t>
  </si>
  <si>
    <t>DMSO : 100 mg/mL (90.15 mM; Need ultrasonic)</t>
  </si>
  <si>
    <t>17783</t>
  </si>
  <si>
    <t>https://www.medchemexpress.com/Ginsenoside-Rb1.html</t>
  </si>
  <si>
    <t>Anti-infection; Autophagy; Immunology/Inflammation; Membrane Transporter/Ion Channel; NF-κB</t>
  </si>
  <si>
    <t>HY-B1454</t>
  </si>
  <si>
    <t>Clindamycin palmitate (hydrochloride)</t>
  </si>
  <si>
    <t>25507-04-4</t>
  </si>
  <si>
    <t>699.85</t>
  </si>
  <si>
    <t>Clindamycin palmitate hydrochloride is a water soluble hydrochloride salt of the ester of clindamycin and palmitic acid and it is an antibacterial drug. Clindamycin palmitate hydrochloride is inactive in vitro, rapid in vivo hydrolysis converts this compound to the antibacterially active clindamycin[1].</t>
  </si>
  <si>
    <t>C34H64Cl2N2O6S</t>
  </si>
  <si>
    <t>C[C@H](Cl)[C@@]([C@@]([C@@H]([C@H](O)[C@H]1OC(CCCCCCCCCCCCCCC)=O)O)([H])O[C@@H]1SC)([H])NC([C@@H]2C[C@@H](CCC)CN2C)=O.Cl[H]</t>
  </si>
  <si>
    <t>DMSO : ≥ 250 mg/mL (357.22 mM)</t>
  </si>
  <si>
    <t>64159</t>
  </si>
  <si>
    <t>https://www.medchemexpress.com/clindamycin-palmitate-hydrochloride.html</t>
  </si>
  <si>
    <t>HY-N0036</t>
  </si>
  <si>
    <t>Costunolide</t>
  </si>
  <si>
    <t>(+)-Costunolide; Costus lactone</t>
  </si>
  <si>
    <t>553-21-9</t>
  </si>
  <si>
    <t>232.32</t>
  </si>
  <si>
    <t>Costunolide ((+)-Costunolide; Costus lactone) is a bioactive sesquiterpene lactone, with antioxidative, anti-inflammatory, antiallergic, bone remodeling, neuroprotective, hair growth promoting, anticancer, and antidiabetic properties. Costunolide can induce cell cycle arrest and apoptosis on breast cancer cells[1][2][3].</t>
  </si>
  <si>
    <t>C15H20O2</t>
  </si>
  <si>
    <t>O=C(O[C@@]1([H])[C@@]2([H])CC/C(C)=C/CC/C(C)=C/1)C2=C</t>
  </si>
  <si>
    <t>DMSO : ≥ 49 mg/mL (210.92 mM)</t>
  </si>
  <si>
    <t>65416</t>
  </si>
  <si>
    <t>https://www.medchemexpress.com/Costunolide.html</t>
  </si>
  <si>
    <t>HY-109108A</t>
  </si>
  <si>
    <t>Valemetostat (tosylate)</t>
  </si>
  <si>
    <t>DS-3201 (tosylate)</t>
  </si>
  <si>
    <t>1809336-93-3</t>
  </si>
  <si>
    <t>660.22</t>
  </si>
  <si>
    <t>Valemetostat tosylate (DS-3201 tosylate), a first-in-class EZH1/2 dual inhibitor, has the potential in the research of relapsed/refractory peripheral T-cell lymphoma[1].</t>
  </si>
  <si>
    <t>C33H42ClN3O7S</t>
  </si>
  <si>
    <t>O=S(C1=CC=C(C)C=C1)(O)=O.CC2=C(O[C@@](C)([C@]3([H])CC[C@@H](N(C)C)CC3)O4)C4=C(Cl)C=C2C(NCC(C5=O)=C(C=C(C)N5)C)=O</t>
  </si>
  <si>
    <t>DMSO : 125 mg/mL (189.33 mM; Need ultrasonic)</t>
  </si>
  <si>
    <t>51716</t>
  </si>
  <si>
    <t>https://www.medchemexpress.com/valemetostat-tosylate.html</t>
  </si>
  <si>
    <t>HY-B0411</t>
  </si>
  <si>
    <t>Domperidone</t>
  </si>
  <si>
    <t>R33812</t>
  </si>
  <si>
    <t>57808-66-9</t>
  </si>
  <si>
    <t>Domperidone (R33812) is a selective dopamine-2 receptor antagonist. Domperidone acts as an antiemetic and a prokinetic agent through its effects on the chemoreceptor trigger zone and motor function of the stomach and small intestine[1].</t>
  </si>
  <si>
    <t>C22H24ClN5O2</t>
  </si>
  <si>
    <t>O=C1NC2=CC(Cl)=CC=C2N1C3CCN(CCCN4C5=CC=CC=C5NC4=O)CC3</t>
  </si>
  <si>
    <t>DMSO : 50 mg/mL (117.40 mM; Need ultrasonic); H2O : 0.67 mg/mL (1.57 mM; Need ultrasonic)</t>
  </si>
  <si>
    <t>11944</t>
  </si>
  <si>
    <t>https://www.medchemexpress.com/domperidone.html</t>
  </si>
  <si>
    <t>HY-B0409A</t>
  </si>
  <si>
    <t>Clonidine (hydrochloride)</t>
  </si>
  <si>
    <t>4205-91-8</t>
  </si>
  <si>
    <t>266.55</t>
  </si>
  <si>
    <t xml:space="preserve">Clonidine hydrochloride is an agonist of α2-adrenoceptor and potent antihypertensive agent. </t>
  </si>
  <si>
    <t>C9H10Cl3N3</t>
  </si>
  <si>
    <t>ClC1=C(NC2=NCCN2)C(Cl)=CC=C1.Cl</t>
  </si>
  <si>
    <t>DMSO : 7.6 mg/mL (28.51 mM; Need ultrasonic and warming); H2O : 33.33 mg/mL (125.04 mM; Need ultrasonic)</t>
  </si>
  <si>
    <t>21639</t>
  </si>
  <si>
    <t>https://www.medchemexpress.com/Clonidine-hydrochloride.html</t>
  </si>
  <si>
    <t>HY-B0404A</t>
  </si>
  <si>
    <t>Benserazide (hydrochloride)</t>
  </si>
  <si>
    <t>Serazide; Ro 4-4602</t>
  </si>
  <si>
    <t>14919-77-8</t>
  </si>
  <si>
    <t>293.70</t>
  </si>
  <si>
    <t>Benserazide hydrochloride (Serazide) is commonly used in Parkinson's disease and is an inhibitor of peripheral aromatic L-amino acid decarboxylase (AADC)[1].</t>
  </si>
  <si>
    <t>C10H16ClN3O5</t>
  </si>
  <si>
    <t>NC(CO)C(NNCC1=CC=C(O)C(O)=C1O)=O.Cl</t>
  </si>
  <si>
    <t>H2O : ≥ 50 mg/mL (170.24 mM); DMSO : 100 mg/mL (340.48 mM; Need ultrasonic)</t>
  </si>
  <si>
    <t>15469</t>
  </si>
  <si>
    <t>https://www.medchemexpress.com/Benserazide-hydrochloride.html</t>
  </si>
  <si>
    <t>HY-B0401</t>
  </si>
  <si>
    <t>Tolbutamide</t>
  </si>
  <si>
    <t>64-77-7</t>
  </si>
  <si>
    <t>270.35</t>
  </si>
  <si>
    <t xml:space="preserve">Tolbutamide is a first generation potassium channel blocker, sulfonylurea oral hypoglycemic drug.
Target: Potassium Channel
Tolbutamide is an oral antihyperglycemic agent used for the treatment of non-insulin-dependent diabetes mellitus (NIDDM). Tolbutamide act by stimulating β cells of the pancreas to release insulin. Sulfonylureas increase both basal insulin secretion and meal-stimulated insulin release. Tolbutamide belongs to a class of medications called sulfonylureas. Tolbutamide inhibits both the basal and the cyclic AMP-stimulated protein kinase activities and the IC50 of Tolbutamide is 4 mM. Similar Tolbutamide concentrations are required for half maximal inhibition of in vitro lipolysis induced by hormones (norepinephrine and ACTH) or by dibutyryl cyclic AMP plus theophylline. Tolbutamide also inhibits both soluble and membrane-bound protein kinase from canine heart. The Tolbutamide inhibition of adipose tissue cyclic AMP-dependent protein kinase is one possible explanation for the antilipolytic effects of this drug [1]. Tolbutamide inhibits C6-glioma cell proliferation by increasing Cx43, which correlates with a reduction in pRb phosphorylation due to the up-regulation of the Cdk inhibitors p21 and p27 [2].
</t>
  </si>
  <si>
    <t>C12H18N2O3S</t>
  </si>
  <si>
    <t>O=S(C1=CC=C(C)C=C1)(NC(NCCCC)=O)=O</t>
  </si>
  <si>
    <t>DMSO : ≥ 34 mg/mL (125.76 mM)</t>
  </si>
  <si>
    <t>46070</t>
  </si>
  <si>
    <t>https://www.medchemexpress.com/Tolbutamide.html</t>
  </si>
  <si>
    <t>HY-B0562</t>
  </si>
  <si>
    <t>Methyclothiazide</t>
  </si>
  <si>
    <t>135-07-9</t>
  </si>
  <si>
    <t>360.24</t>
  </si>
  <si>
    <t>Methyclothiazide is an orally active antihypertensive agent and a diuretic agent.?Methyclothiazide leads to a reduction of the vascular response to the action of endogenous vasoconstricting stimuli, such as Norepinephrine (HY-13715).?Methyclothiazide is against voltage-dependent Ca-channel (VDCC) activity in vitro[1][2][3].</t>
  </si>
  <si>
    <t>C9H11Cl2N3O4S2</t>
  </si>
  <si>
    <t>O=S(C1=C(Cl)C=C(C2=C1)NC(CCl)N(C)S2(=O)=O)(N)=O</t>
  </si>
  <si>
    <t>H2O : &lt; 0.1 mg/mL (insoluble); DMSO : 72 mg/mL (199.87 mM; Need ultrasonic and warming)</t>
  </si>
  <si>
    <t>64658</t>
  </si>
  <si>
    <t>https://www.medchemexpress.com/methyclothiazide.html</t>
  </si>
  <si>
    <t>HY-B0114</t>
  </si>
  <si>
    <t>Oxcarbazepine</t>
  </si>
  <si>
    <t>GP 47680</t>
  </si>
  <si>
    <t>28721-07-5</t>
  </si>
  <si>
    <t>Oxcarbazepine (GP 47680) inhibits the binding of [3H]BTX to sodium channels with IC50 of 160 μM and also inhibits the influx of 22Na+ into rat brain synaptosomes with IC50 about 100 μM.</t>
  </si>
  <si>
    <t>O=C(N1C2=CC=CC=C2CC(C3=CC=CC=C31)=O)N</t>
  </si>
  <si>
    <t>DMSO : 50 mg/mL (198.20 mM; Need ultrasonic); H2O : &lt; 0.1 mg/mL (insoluble)</t>
  </si>
  <si>
    <t>15706</t>
  </si>
  <si>
    <t>https://www.medchemexpress.com/Oxcarbazepine.html</t>
  </si>
  <si>
    <t>HY-14302</t>
  </si>
  <si>
    <t>Salmeterol</t>
  </si>
  <si>
    <t>GR33343X</t>
  </si>
  <si>
    <t>89365-50-4</t>
  </si>
  <si>
    <t>Salmeterol (GR33343X) is a long-acting beta2-adrenergic receptor (beta 2AR) agonist used clinically to treat asthma.
Target: beta2-Adrenergic Receptor
Salmeterol is a long-acting beta2-adrenergic receptor agonist drug that is prescribed for the treatment of asthma and chronic obstructive pulmonary disease (COPD). salmeterol also binds with very high affinity at a second site, termed the "exosite", and that this exosite contributes to the long duration of action of salmeterol [1].</t>
  </si>
  <si>
    <t>OC1=CC=C(C(O)CNCCCCCCOCCCCC2=CC=CC=C2)C=C1CO</t>
  </si>
  <si>
    <t>28865</t>
  </si>
  <si>
    <t>https://www.medchemexpress.com/Salmeterol.html</t>
  </si>
  <si>
    <t>HY-N0141</t>
  </si>
  <si>
    <t>Parthenolide</t>
  </si>
  <si>
    <t>(-)-Parthenolide</t>
  </si>
  <si>
    <t>20554-84-1</t>
  </si>
  <si>
    <t>248.32</t>
  </si>
  <si>
    <t>Apoptosis; Autophagy; Mitophagy; NF-κB</t>
  </si>
  <si>
    <t>Parthenolide is a sesquiterpene lactone found in the medicinal herb Feverfew. Parthenolide exhibits anti-inflammatory activity by inhibiting NF-κB activation; also inhibits HDAC1 protein without affecting other class I/II HDACs.</t>
  </si>
  <si>
    <t>C15H20O3</t>
  </si>
  <si>
    <t>C/C1=C\CC[C@@](C)(O2)[C@H]2[C@@H](OC(C3=C)=O)[C@H]3CC1</t>
  </si>
  <si>
    <t>DMSO : ≥ 100 mg/mL (402.71 mM); H2O : &lt; 0.1 mg/mL (insoluble)</t>
  </si>
  <si>
    <t>61752</t>
  </si>
  <si>
    <t>https://www.medchemexpress.com/Parthenolide.html</t>
  </si>
  <si>
    <t>HY-B0175</t>
  </si>
  <si>
    <t>Toltrazuril</t>
  </si>
  <si>
    <t>BAY-i 9142</t>
  </si>
  <si>
    <t>69004-03-1</t>
  </si>
  <si>
    <t>425.38</t>
  </si>
  <si>
    <t>Toltrazuril (BAY-i 9142) is an antiprotozoal agent that acts upon Coccidia parasites.</t>
  </si>
  <si>
    <t>C18H14F3N3O4S</t>
  </si>
  <si>
    <t>O=C(N(C1=CC=C(OC2=CC=C(SC(F)(F)F)C=C2)C(C)=C1)C(N3)=O)N(C)C3=O</t>
  </si>
  <si>
    <t>DMSO : ≥ 100 mg/mL (235.08 mM)</t>
  </si>
  <si>
    <t>26833</t>
  </si>
  <si>
    <t>https://www.medchemexpress.com/toltrazuril.html</t>
  </si>
  <si>
    <t>HY-B0171</t>
  </si>
  <si>
    <t>Antipyrine</t>
  </si>
  <si>
    <t>Phenazone; Phenazon</t>
  </si>
  <si>
    <t>60-80-0</t>
  </si>
  <si>
    <t>188.23</t>
  </si>
  <si>
    <t>Antipyrine (Phenazone) is an antipyretic and analgesic. Antipyrine can be used as a probe drug for oxidative drug metabolism. Antipyrine has been widely used in assessment of hepatic oxidative capacity[1][2].</t>
  </si>
  <si>
    <t>C11H12N2O</t>
  </si>
  <si>
    <t>O=C1N(C2=CC=CC=C2)N(C)C(C)=C1</t>
  </si>
  <si>
    <t>H2O : ≥ 100 mg/mL (531.26 mM); DMSO : 100 mg/mL (531.26 mM; Need ultrasonic)</t>
  </si>
  <si>
    <t>15875</t>
  </si>
  <si>
    <t>https://www.medchemexpress.com/Antipyrine.html</t>
  </si>
  <si>
    <t>HY-B0174</t>
  </si>
  <si>
    <t>Olsalazine (Disodium)</t>
  </si>
  <si>
    <t>6054-98-4</t>
  </si>
  <si>
    <t>346.20</t>
  </si>
  <si>
    <t>Olsalazine Disodium is an anti-inflammatory drug used in the treatment of Inflammatory Bowel Disease and Ulcerative Colitis.
Target: Antibacterial
Olsalazine Disodium is a derivative of salicylic acid. Inactive by itself (it is a prodrug), it is converted by the bacteria in the colon to mesalamine. 
Olsalazine Disodium is potent inhibitors of human intestinal macrophages chemotaxis to LTB4 with IC50 of 0.39 mM. 
Olsalazine Disodium (0.4 mM) inhibits the superoxide radical production generated by phorbol myristate acetate (PMA)-activated neutrophils or by xanthine-xanthine oxidase reaction by reduction of 31% and 73%, respectively. 
Olsalazine Disodium inhibits tumor growth in a rodent model of colorectal cancer. In 1,2-dimethylhydrazine-treated rats, Olsalazine (25 mg/kg/day) decreases number and volume of tumors by 58.17% and 62.67%, respectively. 
Administration of Olsalazine (Disodium) induces a 1.7-fold times increase in the number of apoptotic cells, companied with a reduction of 42.4% in cell proliferation rate.</t>
  </si>
  <si>
    <t>C14H8N2Na2O6</t>
  </si>
  <si>
    <t>O=C(O[Na])C1=C(O)C=CC(/N=N/C2=CC(C(O[Na])=O)=C(O)C=C2)=C1</t>
  </si>
  <si>
    <t>DMSO : 20 mg/mL (57.77 mM; Need ultrasonic); H2O : 50 mg/mL (144.43 mM; Need ultrasonic)</t>
  </si>
  <si>
    <t>64124</t>
  </si>
  <si>
    <t>https://www.medchemexpress.com/Olsalazine-Disodium.html</t>
  </si>
  <si>
    <t>HY-B0187A</t>
  </si>
  <si>
    <t>Doripenem (monohydrate)</t>
  </si>
  <si>
    <t>S 4661 monohydrate</t>
  </si>
  <si>
    <t>364622-82-2</t>
  </si>
  <si>
    <t>438.52</t>
  </si>
  <si>
    <t>Doripenem monohydrate is a new member of the carbapenem class of beta-lactam antibiotics with broad-spectrum coverage of Gram-positive, Gram-negative and anaerobic pathogens.
Target: Antibacterial
Doripenem is an ultra-broad-spectrum injectable antibiotic. It is a beta-lactam and belongs to the subgroup of carbapenems. It was launched by Shionogi Co. of Japan under the brand name Finibax in 2005 and is being marketed outside Japan by Johnson &amp; Johnson. It is particularly active against Pseudomonas aeruginosa. It is recommended that those allergic to doripenem or to any type of beta-lactam antibiotics such as cephalosporin or other Carbapenems not receive doripenem.
Doripenem appears as crystalline powder anywhere from a white to somewhat yellowish colour.Doripenem is moderately soluble in water, slightly soluble in methanol, and virtually insoluble in ethanol. Doripenem is also solution in N,N-dimethylformamide. Doripenem's chemical configuration has 6 asymmetrical carbon atoms (6 stereocentres) and is most commonly supplied as one pure isomer. In terms of doripenem for injection, the crystallized powered drug can form a monohydrate when mixed with water. However, Doripenem has not been proven to possess polymorphism.</t>
  </si>
  <si>
    <t>C15H26N4O7S2</t>
  </si>
  <si>
    <t>O=C(C(N12)=C(S[C@@H]3CN[C@H](CNS(=O)(N)=O)C3)[C@H](C)[C@]2([H])[C@@H]([C@H](O)C)C1=O)O.O</t>
  </si>
  <si>
    <t>DMSO : 50 mg/mL (114.02 mM; Need ultrasonic); H2O : 10 mg/mL (22.80 mM; Need ultrasonic)</t>
  </si>
  <si>
    <t>13642</t>
  </si>
  <si>
    <t>https://www.medchemexpress.com/Doripenem-monohydrate.html</t>
  </si>
  <si>
    <t>HY-B0168B</t>
  </si>
  <si>
    <t>Milnacipran ((1S-cis) hydrochloride)</t>
  </si>
  <si>
    <t>Levomilnacipran hydrochloride; F-2695 hydrochloride</t>
  </si>
  <si>
    <t>175131-60-9</t>
  </si>
  <si>
    <t>Milnacipran (1S-cis) hydrochloride is a serotonin-norepinephrine reuptake inhibitor (SNRI), used in the clinical treatment of fibromyalgia.</t>
  </si>
  <si>
    <t>O=C([C@]1(C2=CC=CC=C2)[C@H](CN)C1)N(CC)CC.[H]Cl</t>
  </si>
  <si>
    <t>H2O : ≥ 50 mg/mL (176.80 mM)</t>
  </si>
  <si>
    <t>20360</t>
  </si>
  <si>
    <t>https://www.medchemexpress.com/Milnacipran-_1S-cis_-hydrochloride.html</t>
  </si>
  <si>
    <t>HY-B0182</t>
  </si>
  <si>
    <t>Carmofur</t>
  </si>
  <si>
    <t>HCFU</t>
  </si>
  <si>
    <t>61422-45-5</t>
  </si>
  <si>
    <t>257.26</t>
  </si>
  <si>
    <t>Nucleoside Antimetabolite/Analog; SARS-CoV; Virus Protease</t>
  </si>
  <si>
    <t>Carmofur (HCFU), a derivative of 5-Fluorouracil, is an antineoplastic agent. Carmofur is an inhibitor of acid ceramidase with an IC50 of 79 nM for the rat enzyme. Carmofur inhibits the SARS-CoV-2 main protease (Mpro). Carmofur Inhibits SARS-CoV-2 in Vero E6 cell with an EC50 of ?24.3 ?μM[1][2].</t>
  </si>
  <si>
    <t>C11H16FN3O3</t>
  </si>
  <si>
    <t>O=C(N(C(N1)=O)C=C(F)C1=O)NCCCCCC</t>
  </si>
  <si>
    <t>DMSO : ≥ 100 mg/mL (388.71 mM); H2O : 0.67 mg/mL (2.60 mM; Need ultrasonic)</t>
  </si>
  <si>
    <t>16678</t>
  </si>
  <si>
    <t>https://www.medchemexpress.com/carmofur.html</t>
  </si>
  <si>
    <t>HY-B0181</t>
  </si>
  <si>
    <t>Altretamine</t>
  </si>
  <si>
    <t>ENT-50852; RB-1515; WR-95704</t>
  </si>
  <si>
    <t>645-05-6</t>
  </si>
  <si>
    <t>210.28</t>
  </si>
  <si>
    <t>Altretamine is an alkylating antineoplastic agent.</t>
  </si>
  <si>
    <t>C9H18N6</t>
  </si>
  <si>
    <t>CN(C)C1=NC(N(C)C)=NC(N(C)C)=N1</t>
  </si>
  <si>
    <t>DMSO : 8.33 mg/mL (39.61 mM; Need ultrasonic); H2O : &lt; 0.1 mg/mL (insoluble)</t>
  </si>
  <si>
    <t>16614</t>
  </si>
  <si>
    <t>https://www.medchemexpress.com/Altretamine.html</t>
  </si>
  <si>
    <t>HY-B1451</t>
  </si>
  <si>
    <t>Imidapril (hydrochloride)</t>
  </si>
  <si>
    <t>TA-6366</t>
  </si>
  <si>
    <t>89396-94-1</t>
  </si>
  <si>
    <t>441.91</t>
  </si>
  <si>
    <t>Imidapril hydrochloride (TA-6366) is the hydrochloride salt of Imidapril, an angiotensin-converting enzyme (ACE) inhibitor with antihypertensive activity.</t>
  </si>
  <si>
    <t>C20H28ClN3O6</t>
  </si>
  <si>
    <t>O=C([C@H](CN1C)N(C([C@@H](N[C@H](C(OCC)=O)CCC2=CC=CC=C2)C)=O)C1=O)O.[H]Cl</t>
  </si>
  <si>
    <t>H2O : 50 mg/mL (113.15 mM; Need ultrasonic); DMSO : 50 mg/mL (113.15 mM; Need ultrasonic)</t>
  </si>
  <si>
    <t>18296</t>
  </si>
  <si>
    <t>https://www.medchemexpress.com/Imidapril-hydrochloride.html</t>
  </si>
  <si>
    <t>HY-B1467</t>
  </si>
  <si>
    <t>Domiphen (bromide)</t>
  </si>
  <si>
    <t>538-71-6</t>
  </si>
  <si>
    <t>414.46</t>
  </si>
  <si>
    <t>Domiphen bromide is a chemical antiseptic and a quaternary ammonium compound, used as a cationic surfactant.</t>
  </si>
  <si>
    <t>C22H40BrNO</t>
  </si>
  <si>
    <t>CCCCCCCCCCCC[N+](C)(C)CCOC1=CC=CC=C1.[Br-]</t>
  </si>
  <si>
    <t>DMSO : 100 mg/mL (241.28 mM; Need ultrasonic); H2O : &lt; 0.1 mg/mL (insoluble)</t>
  </si>
  <si>
    <t>18557</t>
  </si>
  <si>
    <t>https://www.medchemexpress.com/Domiphen-bromide.html</t>
  </si>
  <si>
    <t>HY-N0573</t>
  </si>
  <si>
    <t>Umbelliferone</t>
  </si>
  <si>
    <t>7-Hydroxycoumarin; Hydrangin; NSC 19790</t>
  </si>
  <si>
    <t>93-35-6</t>
  </si>
  <si>
    <t>162.14</t>
  </si>
  <si>
    <t>Umbelliferone, a natural product of the coumarin family, is a fluorescing compound which can be used as a sunscreen agent.</t>
  </si>
  <si>
    <t>C9H6O3</t>
  </si>
  <si>
    <t>O=C1C=CC2=CC=C(O)C=C2O1</t>
  </si>
  <si>
    <t>H2O : &lt; 0.1 mg/mL (insoluble); DMSO : 6.67 mg/mL (41.14 mM; Need ultrasonic)</t>
  </si>
  <si>
    <t>35261</t>
  </si>
  <si>
    <t>https://www.medchemexpress.com/Umbelliferone.html</t>
  </si>
  <si>
    <t>HY-17498</t>
  </si>
  <si>
    <t>Atenolol</t>
  </si>
  <si>
    <t>(RS)-Atenolol</t>
  </si>
  <si>
    <t>29122-68-7</t>
  </si>
  <si>
    <t>Atenolol ((RS)-Atenolol) is a cardioselective β1-adrenergic receptor blocker, with a Ki of 697 nM atβ1-adrenoceptor in guine pig left ventricle membrane. Atenolol can be used for the research of hypertension and angina pectoris[1][2].</t>
  </si>
  <si>
    <t>O=C(N)CC1=CC=C(OCC(O)CNC(C)C)C=C1</t>
  </si>
  <si>
    <t>H2O : 8.33 mg/mL (31.28 mM; Need ultrasonic); DMSO : 100 mg/mL (375.46 mM; Need ultrasonic)</t>
  </si>
  <si>
    <t>16705</t>
  </si>
  <si>
    <t>https://www.medchemexpress.com/atenolol.html</t>
  </si>
  <si>
    <t>HY-B0320A</t>
  </si>
  <si>
    <t>Cromolyn (sodium)</t>
  </si>
  <si>
    <t>Disodium Cromoglycate; FPL-670</t>
  </si>
  <si>
    <t>15826-37-6</t>
  </si>
  <si>
    <t>512.33</t>
  </si>
  <si>
    <t>Calcium Channel; GSK-3</t>
  </si>
  <si>
    <t>Cromolyn sodium (Disodium Cromoglycate; FPL-670) is an antiallergic drug. Cromolyn sodium is a GSK-3β inhibitor with an IC50  of 2.0 μM.</t>
  </si>
  <si>
    <t>C23H14Na2O11</t>
  </si>
  <si>
    <t>OC(COC1=C2C(C=C(C(O[Na])=O)OC2=CC=C1)=O)COC3=C4C(C=C(C(O[Na])=O)OC4=CC=C3)=O</t>
  </si>
  <si>
    <t>H2O : 50 mg/mL (97.59 mM; Need ultrasonic); DMSO : 25 mg/mL (48.80 mM; Need ultrasonic)</t>
  </si>
  <si>
    <t>16112</t>
  </si>
  <si>
    <t>https://www.medchemexpress.com/Cromolyn-sodium.html</t>
  </si>
  <si>
    <t>Membrane Transporter/Ion Channel; Neuronal Signaling; PI3K/Akt/mTOR; Stem Cell/Wnt</t>
  </si>
  <si>
    <t>HY-B0323</t>
  </si>
  <si>
    <t>Sulfisoxazole</t>
  </si>
  <si>
    <t>Sulfafurazole</t>
  </si>
  <si>
    <t>127-69-5</t>
  </si>
  <si>
    <t>267.30</t>
  </si>
  <si>
    <t>Antibiotic; Bacterial; Endothelin Receptor</t>
  </si>
  <si>
    <t>Sulfisoxazole (Sulfafurazole), an endothelin receptor antagonist, is a sulfonamide antibacterial with an oxazole substituent. Sulfisoxazole inhibits breast cancer exosome release by targeting endothelin receptor A[1][2][3].</t>
  </si>
  <si>
    <t>C11H13N3O3S</t>
  </si>
  <si>
    <t>O=S(C1=CC=C(N)C=C1)(NC2=C(C)C(C)=NO2)=O</t>
  </si>
  <si>
    <t>DMSO : ≥ 150 mg/mL (561.17 mM)</t>
  </si>
  <si>
    <t>33588</t>
  </si>
  <si>
    <t>https://www.medchemexpress.com/Sulfisoxazole.html</t>
  </si>
  <si>
    <t>Cancer; Infection; Endocrinology</t>
  </si>
  <si>
    <t>HY-B0261</t>
  </si>
  <si>
    <t>Meloxicam</t>
  </si>
  <si>
    <t>71125-38-7</t>
  </si>
  <si>
    <t>351.40</t>
  </si>
  <si>
    <t>Apoptosis; Autophagy; COX</t>
  </si>
  <si>
    <t>Meloxicam is a non-steroidal antiinflammatory agent, inhibits COX activity, with IC50s of 0.49 μM and 36.6 μM for COX-2 and COX-1, respectively.</t>
  </si>
  <si>
    <t>C14H13N3O4S2</t>
  </si>
  <si>
    <t>O=C(C1=C(O)C2=CC=CC=C2S(N1C)(=O)=O)NC3=NC=C(C)S3</t>
  </si>
  <si>
    <t>DMSO : 50 mg/mL (142.29 mM; Need ultrasonic); H2O : &lt; 0.1 mg/mL (insoluble)</t>
  </si>
  <si>
    <t>16255</t>
  </si>
  <si>
    <t>https://www.medchemexpress.com/meloxicam.html</t>
  </si>
  <si>
    <t>Apoptosis; Autophagy; Immunology/Inflammation</t>
  </si>
  <si>
    <t>HY-B0327</t>
  </si>
  <si>
    <t>Irsogladine</t>
  </si>
  <si>
    <t>Dicloguamine</t>
  </si>
  <si>
    <t>57381-26-7</t>
  </si>
  <si>
    <t>mAChR; Phosphodiesterase (PDE)</t>
  </si>
  <si>
    <t xml:space="preserve">Irsogladine is a PDE4 inhibitor and muscarinic acetylcholine receptor binder.
Target: PDE4; mACHR
Irsogladine treatment (300 and 500 mg/kg/day) resulted in a dose-dependent reduction of angiogenesis in wild-type mice by 21 and 45.3% (P &lt; 0.02, P &lt; 0.001), in tPA-deficient mice by 42.6 and 46% (P &lt; 0.001, P &lt; 0.001), and in uPA-deficient mice by 27.2 and 46% (P &lt; 0.05, p &lt; 0.001), respectively. Irsogladine inhibits bFGF-induced angiogenesis in wild-type, tPA-knockout, and uPA-knockout mice [1]. Irsogladine up-regulates GJIC between PC cells via regulation of the PKA pathway. It also suggests a useful adjuvant of Irsogladine to pancreatic cancer therapy [2]. irsogladine produces the increase of intracellular cAMP content via non-selective inhibition of PDE isozymes, which may be a key mechanism involved in its gastroprotective actions [3].
</t>
  </si>
  <si>
    <t>NC1=NC(N)=NC(C2=CC(Cl)=CC=C2Cl)=N1</t>
  </si>
  <si>
    <t>DMSO : ≥ 2.6 mg/mL (10.15 mM)</t>
  </si>
  <si>
    <t>16018</t>
  </si>
  <si>
    <t>https://www.medchemexpress.com/Irsogladine.html</t>
  </si>
  <si>
    <t>HY-B0326</t>
  </si>
  <si>
    <t>Alibendol</t>
  </si>
  <si>
    <t>26750-81-2</t>
  </si>
  <si>
    <t>251.28</t>
  </si>
  <si>
    <t xml:space="preserve">Alibendol is an antispasmodic,choleretic, and cholekinetic. 
Target: Others
administration of alibendol in beagle dogs, observed retention times were approximately 5.0 min for alibendol. The within-run precision showed RSD values between 5.83 and 16.96 %. The between-run RSD values varied from 6.73 to 17.99 % at the LLOQ [1].
</t>
  </si>
  <si>
    <t>C13H17NO4</t>
  </si>
  <si>
    <t>O=C(NCCO)C1=CC(CC=C)=CC(OC)=C1O</t>
  </si>
  <si>
    <t>DMSO : ≥ 100 mg/mL (397.96 mM); H2O : 0.91 mg/mL (3.62 mM; Need ultrasonic)</t>
  </si>
  <si>
    <t>16027</t>
  </si>
  <si>
    <t>https://www.medchemexpress.com/Alibendol.html</t>
  </si>
  <si>
    <t>HY-B0315</t>
  </si>
  <si>
    <t>Vitamin B12</t>
  </si>
  <si>
    <t>Cyanocobalamin</t>
  </si>
  <si>
    <t>68-19-9</t>
  </si>
  <si>
    <t>1355.37</t>
  </si>
  <si>
    <t>Vitamin B12 is a water soluble vitamin with a key role in the normal functioning of the brain and nervous system, and for the formation of blood[1][2].</t>
  </si>
  <si>
    <t>C63H88CoN14O14P</t>
  </si>
  <si>
    <t>N#[C-][Co+3]123([N]4=CN(C(OC(CO)C5OP6([O-])=O)C5O)C7=C4C=C(C)C(C)=C7)[N]8=C9C(CCC(N)=O)C(CC(N)=O)(C)C8(C)C(C(CC(N)=O)C%10(CCC(NCC(C)O6)=O)C)[N-]1C%10=C(C)C(C(CCC(N)=O)C%11(C)C)=[N]2C%11=CC%12=[N]3C(C(CC(N)=O)(C)C%12CCC(N)=O)=C9C</t>
  </si>
  <si>
    <t>DMSO : 25 mg/mL (18.45 mM; Need ultrasonic); H2O : 12 mg/mL (8.85 mM; Need ultrasonic)</t>
  </si>
  <si>
    <t>13786</t>
  </si>
  <si>
    <t>https://www.medchemexpress.com/Vitamin-B12.html</t>
  </si>
  <si>
    <t>11990</t>
  </si>
  <si>
    <t>HY-B0213</t>
  </si>
  <si>
    <t>Sulfameter</t>
  </si>
  <si>
    <t>Sulfametoxydiazine; 5-Methoxysulfadiazine</t>
  </si>
  <si>
    <t>651-06-9</t>
  </si>
  <si>
    <t>Sulfameter(Bayrena) is a long-acting sulfonamide antibacterial.
Target: Antibacterial
Sulfameter(Bayrena) is a long-acting sulfonamide antibacterial. It is used as a leprostatic agent in the treatment of urinary tract infections.
Six physically healthy patients each were given 2 g of sulfameter simultaneously with a high lipid, high protein and high carbohydrate test meal. This experiment was designed as a threefold crossover study, and there was a randomized assignment of patients to the different conditions. The results show that sulfameter is significantly better absorbed when administered with a high lipid meal than when given with a high protein or high carbohydrate meal, demonstrated by the areas under the serum concentration curves (AUC), by the peak serum concentration and by the cumulative renal excretion.</t>
  </si>
  <si>
    <t>O=S(C1=CC=C(N)C=C1)(NC2=NC=C(OC)C=N2)=O</t>
  </si>
  <si>
    <t>DMSO : ≥ 100 mg/mL (356.76 mM); H2O : &lt; 0.1 mg/mL (insoluble)</t>
  </si>
  <si>
    <t>16534</t>
  </si>
  <si>
    <t>https://www.medchemexpress.com/sulfameter.html</t>
  </si>
  <si>
    <t>HY-B0228</t>
  </si>
  <si>
    <t>Adenosine</t>
  </si>
  <si>
    <t>Adenine riboside; D-Adenosine</t>
  </si>
  <si>
    <t>58-61-7</t>
  </si>
  <si>
    <t>Apoptosis; Autophagy; Endogenous Metabolite; Nucleoside Antimetabolite/Analog</t>
  </si>
  <si>
    <t>Adenosine (Adenine riboside), a ubiquitous endogenous autacoid, acts through the enrollment of four G protein-coupled receptors: A1, A2A, A2B, and A3. Adenosine affects almost all aspects of cellular physiology, including neuronal activity, vascular function, platelet aggregation, and blood cell regulation[1][2].</t>
  </si>
  <si>
    <t>NC1=C2C(N([C@H]3[C@H](O)[C@H](O)[C@@H](CO)O3)C=N2)=NC=N1</t>
  </si>
  <si>
    <t>DMSO : 33.33 mg/mL (124.72 mM; Need ultrasonic); H2O : ≥ 6.67 mg/mL (24.96 mM)</t>
  </si>
  <si>
    <t>15969</t>
  </si>
  <si>
    <t>https://www.medchemexpress.com/Adenosine.html</t>
  </si>
  <si>
    <t>Apoptosis; Autophagy; Cell Cycle/DNA Damage; Metabolic Enzyme/Protease</t>
  </si>
  <si>
    <t>HY-B0220</t>
  </si>
  <si>
    <t>Erythromycin</t>
  </si>
  <si>
    <t>114-07-8</t>
  </si>
  <si>
    <t>733.93</t>
  </si>
  <si>
    <t>Erythromycin is a macrolide antibiotic produced by actinomycete?Streptomyces erythreus?with a broad spectrum of antimicrobial activity. Erythromycin acts by binding to bacterial 50S ribosomal subunits and inhibits?RNA-dependent protein synthesis?by blockage of transpeptidation and/or translocation reactions, without affecting synthesis of nucleic acid[1].</t>
  </si>
  <si>
    <t>C37H67NO13</t>
  </si>
  <si>
    <t>C[C@@H]([C@@H]([C@H](C(O[C@@H]1CC)=O)C)O[C@@](O[C@@H](C)[C@@H]2O)([H])C[C@@]2(C)OC)[C@H]([C@](O)(C[C@H](C([C@@H]([C@@H](O)[C@@]1(O)C)C)=O)C)C)O[C@@](O[C@H](C)C[C@@H]3N(C)C)([H])[C@@H]3O</t>
  </si>
  <si>
    <t>DMSO : ≥ 100 mg/mL (136.25 mM); H2O : &lt; 0.1 mg/mL (insoluble)</t>
  </si>
  <si>
    <t>15945</t>
  </si>
  <si>
    <t>https://www.medchemexpress.com/Erythromycin.html</t>
  </si>
  <si>
    <t>HY-B0098A</t>
  </si>
  <si>
    <t>Doxazosin (mesylate)</t>
  </si>
  <si>
    <t>UK 33274 mesylate</t>
  </si>
  <si>
    <t>77883-43-3</t>
  </si>
  <si>
    <t>547.58</t>
  </si>
  <si>
    <t>Doxazosin mesylate (UK 33274) is a quinazoline-derivative that selectively antagonizes postsynaptic α1-adrenergic receptors.</t>
  </si>
  <si>
    <t>C24H29N5O8S</t>
  </si>
  <si>
    <t>O=C(N1CCN(C2=NC(N)=C3C=C(OC)C(OC)=CC3=N2)CC1)C4OC5=CC=CC=C5OC4.CS(=O)(O)=O</t>
  </si>
  <si>
    <t>H2O : 1 mg/mL (1.83 mM; Need ultrasonic); DMSO : 33.33 mg/mL (60.87 mM; Need ultrasonic)</t>
  </si>
  <si>
    <t>15705</t>
  </si>
  <si>
    <t>https://www.medchemexpress.com/Doxazosin-mesylate.html</t>
  </si>
  <si>
    <t>HY-B0879A</t>
  </si>
  <si>
    <t>Suramin (sodium salt)</t>
  </si>
  <si>
    <t>Suramin (hexasodium salt)</t>
  </si>
  <si>
    <t>129-46-4</t>
  </si>
  <si>
    <t>1429.17</t>
  </si>
  <si>
    <t>Apoptosis; Parasite; Phosphatase; Reverse Transcriptase; Sirtuin; Topoisomerase</t>
  </si>
  <si>
    <t>Suramin sodium salt	(Suramin hexasodium salt) is a reversible and competitive protein-tyrosine phosphatases (PTPases) inhibitor[1]. Suramin sodium salt is a potent inhibitor of sirtuins: SirT1 (IC50=297 nM), SirT2 (IC50=1.15 μM), and SirT5 (IC50=22 μM)[2]. Suramin sodium salt is a competitive inhibitor of reverse transcriptase (DNA topoisomerase II: IC50=5 μM)[3][4]. Suramin sodium salt efficiently inhibits IP5K and is an antiparasitic, anti-neoplastic and anti-angiogenic agent[5][6][7].</t>
  </si>
  <si>
    <t>C51H34N6Na6O23S6</t>
  </si>
  <si>
    <t>O=C(NC1=CC(C(NC2=CC(C(NC3=CC=C(S(=O)(O[Na])=O)C4=CC(S(=O)(O[Na])=O)=CC(S(=O)(O[Na])=O)=C34)=O)=CC=C2C)=O)=CC=C1)NC5=CC(C(NC6=CC(C(NC7=CC=C(S(=O)(O[Na])=O)C8=CC(S(=O)(O[Na])=O)=CC(S(=O)(O[Na])=O)=C78)=O)=CC=C6C)=O)=CC=C5</t>
  </si>
  <si>
    <t>DMSO : 5.6 mg/mL (3.92 mM; Need warming); H2O : ≥ 200 mg/mL (139.94 mM)</t>
  </si>
  <si>
    <t>33980</t>
  </si>
  <si>
    <t>https://www.medchemexpress.com/Suramin-sodium-salt.html</t>
  </si>
  <si>
    <t>Anti-infection; Apoptosis; Cell Cycle/DNA Damage; Epigenetics; Metabolic Enzyme/Protease</t>
  </si>
  <si>
    <t>Cancer; Infection; Cardiovascular Disease</t>
  </si>
  <si>
    <t>HY-17356</t>
  </si>
  <si>
    <t>Fenofibrate</t>
  </si>
  <si>
    <t>49562-28-9</t>
  </si>
  <si>
    <t>360.83</t>
  </si>
  <si>
    <t>Autophagy; Cytochrome P450; PPAR</t>
  </si>
  <si>
    <t>Fenofibrate is a selective PPARα agonist with an EC50 of 30 μM. Fenofibrate also inhibits human cytochrome P450 isoforms, with IC50s of 0.2, 0.7, 9.7, 4.8 and 142.1 μM for CYP2C19, CYP2B6, CYP2C9, CYP2C8, and CYP3A4, respectively.</t>
  </si>
  <si>
    <t>C20H21ClO4</t>
  </si>
  <si>
    <t>CC(C)(OC1=CC=C(C(C2=CC=C(Cl)C=C2)=O)C=C1)C(OC(C)C)=O</t>
  </si>
  <si>
    <t>DMSO : 50 mg/mL (138.57 mM; Need ultrasonic); H2O : &lt; 0.1 mg/mL (insoluble)</t>
  </si>
  <si>
    <t>61468</t>
  </si>
  <si>
    <t>https://www.medchemexpress.com/Fenofibrate.html</t>
  </si>
  <si>
    <t>HY-B0264</t>
  </si>
  <si>
    <t>Guaifenesin</t>
  </si>
  <si>
    <t>Guaiacol glyceryl ether; Guaiphenesin; Glycerol guaiacolate</t>
  </si>
  <si>
    <t>93-14-1</t>
  </si>
  <si>
    <t>198.22</t>
  </si>
  <si>
    <t>Guaifenesin is an expectorant that also has some muscle relaxing action.
Target: Others
Guaifenesin is thought to act as an expectorant by increasing the volume and reducing the viscosity of secretions in the trachea and bronchi. It also stimulates the flow of respiratory tract secretions, allowing ciliary movement to carry the loosened secretions upward toward the pharynx. Thus, it may increase the efficiency of the cough reflex and facilitate removal of the secretions; however, objective evidence for this is limited and conflicting [1].</t>
  </si>
  <si>
    <t>C10H14O4</t>
  </si>
  <si>
    <t>OCC(O)COC1=CC=CC=C1OC</t>
  </si>
  <si>
    <t>DMSO : 100 mg/mL (504.49 mM; Need ultrasonic and warming)</t>
  </si>
  <si>
    <t>16057</t>
  </si>
  <si>
    <t>https://www.medchemexpress.com/Guaifenesin.html</t>
  </si>
  <si>
    <t>HY-B0288B</t>
  </si>
  <si>
    <t>Fenoprofen (Calcium hydrate)</t>
  </si>
  <si>
    <t>Fenoprofen calcium salt dihydrate</t>
  </si>
  <si>
    <t>71720-56-4</t>
  </si>
  <si>
    <t>279.32</t>
  </si>
  <si>
    <t>Fenoprofen Calcium hydrate is a nonsteroidal, anti-inflammatory antiarthritic agent.
Target: Prostaglandin G/H synthase 1
Fenoprofen is a non-steroidal anti-inflammatory, antipyretic, analgesic agent advocated for use in rheumatoid arthritis, degenerative joint disease, ankylosing spondylitis and gout. Fenoprofen has a serum half-life of about 150 to 180 minutes and is at least 99% bound to plasma proteins. It is extensively metabolised after oral administration, the main metabolites being fenoprofen glucuronide and 4-hydroxy-fenoprofen glucuronide [1]. Fenoprofen calcium is revealed for relief of mild to moderate pain in adults and for relief of the signs and symptoms of rheumatoid arthritis and osteoarthritis.  In patients with osteoarthritis, the anti-inflammatory and analgesic effects of fenoprofen calcium have been demonstrated by decrease in tenderness as a response to pressure and reduction in night pain, stiffness, swelling, and overall disease activity. These effects have also been demonstrated by attenuation of pain with motion and at rest and increased range of motion in involved joints [2].</t>
  </si>
  <si>
    <t>C15H15Ca0.5O4</t>
  </si>
  <si>
    <t>CC(C([O-])=O)C1=CC(OC2=CC=CC=C2)=CC=C1.O.[0.5Ca2+]</t>
  </si>
  <si>
    <t>H2O : 1 mg/mL (3.58 mM; Need ultrasonic); DMSO : ≥ 100 mg/mL (358.01 mM)</t>
  </si>
  <si>
    <t>15978</t>
  </si>
  <si>
    <t>https://www.medchemexpress.com/Fenoprofen-Calcium-hydrate.html</t>
  </si>
  <si>
    <t>HY-17592</t>
  </si>
  <si>
    <t>Bithionol</t>
  </si>
  <si>
    <t>97-18-7</t>
  </si>
  <si>
    <t>Bithionol is a clinically approved anti-parasitic drug; has been shown to inhibit solid tumor growth in several preclinical cancer models.
IC50 value:
Target: anticaner agent
Bithionol caused dose dependent cytotoxicity against all ovarian cancer cell lines tested with IC50 values ranging from 19 μM - 60 μM. BT treatment resulted in cell cycle arrest at G1/M phase and increased ROS generation [1]. Both bithionol and bithionol sulphoxide demonstrated in vitro toxicity to Neoparamoeba spp. at all concentrations examined (0.1 to 10 mg l(-1) over 72 h), with a comparable toxicity to freshwater observed for both chemicals at concentrations &gt; 5 mg l(-1) following a 72 h treatment [2].</t>
  </si>
  <si>
    <t>C12H6Cl4O2S</t>
  </si>
  <si>
    <t>OC1=C(Cl)C=C(Cl)C=C1SC2=CC(Cl)=CC(Cl)=C2O</t>
  </si>
  <si>
    <t>DMSO : ≥ 33 mg/mL (92.68 mM)</t>
  </si>
  <si>
    <t>44952</t>
  </si>
  <si>
    <t>https://www.medchemexpress.com/Bithionol.html</t>
  </si>
  <si>
    <t>HY-A0273</t>
  </si>
  <si>
    <t>Propyphenazone</t>
  </si>
  <si>
    <t>4-Isopropylantipyrine; Isopropylphenazone</t>
  </si>
  <si>
    <t>479-92-5</t>
  </si>
  <si>
    <t>230.31</t>
  </si>
  <si>
    <t>Propyphenazone is a pyrazolone derivative with anti-inflammatory, analgesic and antipyretic activity, Propyphenazone-based analogues as prodrugs and selective cyclooxygenase-2 inhibitors.
Target：COX-2
Propyphenazone is structurally related to aminophenazone it has been associated with severe blood dyscrasias. Propyphenazone is introduced for the treatment of rheumatic disorders.</t>
  </si>
  <si>
    <t>C14H18N2O</t>
  </si>
  <si>
    <t>O=C1N(C2=CC=CC=C2)N(C)C(C)=C1C(C)C</t>
  </si>
  <si>
    <t>DMSO : ≥ 2.6 mg/mL (11.29 mM)</t>
  </si>
  <si>
    <t>20287</t>
  </si>
  <si>
    <t>https://www.medchemexpress.com/Propyphenazone.html</t>
  </si>
  <si>
    <t>HY-N0190</t>
  </si>
  <si>
    <t>Amygdalin</t>
  </si>
  <si>
    <t>29883-15-6</t>
  </si>
  <si>
    <t>457.43</t>
  </si>
  <si>
    <t>Amygdalin is a plant glucoside isolated from the stones of rosaceous fruits, such as apricots, peaches, almond, cherries, and plums.</t>
  </si>
  <si>
    <t>C20H27NO11</t>
  </si>
  <si>
    <t>O[C@H]1[C@H](O[C@@H](C#N)C2=CC=CC=C2)O[C@H](CO[C@H]3[C@@H]([C@H]([C@@H]([C@@H](CO)O3)O)O)O)[C@@H](O)[C@@H]1O</t>
  </si>
  <si>
    <t>DMSO : ≥ 75 mg/mL (163.96 mM)</t>
  </si>
  <si>
    <t>24722</t>
  </si>
  <si>
    <t>https://www.medchemexpress.com/Amygdalin.html</t>
  </si>
  <si>
    <t>HY-W019711</t>
  </si>
  <si>
    <t>trans-Cinnamaldehyde</t>
  </si>
  <si>
    <t>14371-10-9</t>
  </si>
  <si>
    <t>132.16</t>
  </si>
  <si>
    <t>trans-Cinnamaldehyde can be used to prepare highly polyfunctionalized furan ring by reaction of alkyl isocyanides with dialkyl acetylenedicarboxylate[1]. trans-Cinnamaldehyde can be used to synthesize trans-cinnamaldehyde -β-cyclodextrin complex, an antimicrobial edible coating that increases the shelf life of fresh-cut fruits[2].</t>
  </si>
  <si>
    <t>C9H8O</t>
  </si>
  <si>
    <t>O=C/C=C/C1=CC=CC=C1.[E]</t>
  </si>
  <si>
    <t>65082</t>
  </si>
  <si>
    <t>https://www.medchemexpress.com/trans-cinnamaldehyde.html</t>
  </si>
  <si>
    <t>HY-B1213</t>
  </si>
  <si>
    <t>Trimipramine (maleate)</t>
  </si>
  <si>
    <t>521-78-8</t>
  </si>
  <si>
    <t>410.51</t>
  </si>
  <si>
    <t>5-HT Receptor; Bacterial</t>
  </si>
  <si>
    <t>Trimipramine maleate is a 5-HT receptor antagonist, with pKis of 6.39, 8.10, 4.66 for 5-HT1C, 5-HT2 and 5-HT1A, respectively.</t>
  </si>
  <si>
    <t>C24H30N2O4</t>
  </si>
  <si>
    <t>CC(CN(C)C)CN1C2=C(C=CC=C2)CCC3=C1C=CC=C3.O=C(O)/C=C\C(O)=O</t>
  </si>
  <si>
    <t>DMSO : ≥ 100 mg/mL (243.60 mM)</t>
  </si>
  <si>
    <t>23687</t>
  </si>
  <si>
    <t>https://www.medchemexpress.com/Trimipramine-maleate.html</t>
  </si>
  <si>
    <t>HY-B0454A</t>
  </si>
  <si>
    <t>Miconazole (nitrate)</t>
  </si>
  <si>
    <t>R18134 nitrate</t>
  </si>
  <si>
    <t>22832-87-7</t>
  </si>
  <si>
    <t>Miconazole nitrate (R18134 nitrate) is an imidazole antifungal agent. Miconazole nitrate also has antibacterial effects[2].</t>
  </si>
  <si>
    <t>[O-][N+](O)=O.ClC1=C(C=CC(Cl)=C1)C(OCC(C=CC(Cl)=C2)=C2Cl)CN3C=CN=C3</t>
  </si>
  <si>
    <t>H2O : &lt; 0.1 mg/mL (insoluble); DMSO : 50 mg/mL (104.35 mM; Need ultrasonic)</t>
  </si>
  <si>
    <t>16338</t>
  </si>
  <si>
    <t>https://www.medchemexpress.com/miconazole-nitrate.html</t>
  </si>
  <si>
    <t>HY-A0080</t>
  </si>
  <si>
    <t>Aminohippurate (sodium)</t>
  </si>
  <si>
    <t>Sodium p-aminohippurate; p-Aminohippuric acid sodium salt</t>
  </si>
  <si>
    <t>94-16-6</t>
  </si>
  <si>
    <t>216.17</t>
  </si>
  <si>
    <t>Aminohippurate sodium is a diagnostic agent useful in medical tests involving the kidney used in the measurement of renal plasma flow.</t>
  </si>
  <si>
    <t>C9H9N2NaO3</t>
  </si>
  <si>
    <t>O=C(O[Na])CNC(C1=CC=C(N)C=C1)=O</t>
  </si>
  <si>
    <t>DMSO : ≥ 46 mg/mL (212.80 mM); H2O : 100 mg/mL (462.60 mM; Need ultrasonic)</t>
  </si>
  <si>
    <t>16360</t>
  </si>
  <si>
    <t>https://www.medchemexpress.com/Aminohippurate-sodium.html</t>
  </si>
  <si>
    <t>HY-Y0882</t>
  </si>
  <si>
    <t>Hydroxyamine (hydrochloride)</t>
  </si>
  <si>
    <t>5470-11-1</t>
  </si>
  <si>
    <t>69.49</t>
  </si>
  <si>
    <t>Hydroxyamine hydrochloride is a selective monoamine oxidase (MAO) inhibitor used for inhibiting of platelet aggregation. Hydroxyamine hydrochloride is an intermediate of organic synthesis[1].</t>
  </si>
  <si>
    <t>ClH4NO</t>
  </si>
  <si>
    <t>NO.[H]Cl</t>
  </si>
  <si>
    <t>40178</t>
  </si>
  <si>
    <t>https://www.medchemexpress.com/hydroxyamine-hydrochloride.html</t>
  </si>
  <si>
    <t>HY-17469</t>
  </si>
  <si>
    <t>Gimeracil</t>
  </si>
  <si>
    <t>Gimestat</t>
  </si>
  <si>
    <t>103766-25-2</t>
  </si>
  <si>
    <t>145.54</t>
  </si>
  <si>
    <t xml:space="preserve">Gimeracil(Gimestat) is an inhibitor of dihydropyrimidine dehydrogenase (DPYD), which degrades pyrimidine including 5-fluorouracil in the blood; inhibits homologous recombination.
IC50 Value: 
Target: DPYD
in vitro: Gimeracil had radiosensitizing effects by partially inhibiting homologous recombination (HR) in the repair of DNA double strand breaks.  Tail moments in neutral comet assay increased in gimeracil-treated cells. Gimeracil restrained the formation of foci of Rad51 and replication protein A (RPA), whereas it increased the number of foci of Nbs1, Mre11, Rad50, and FancD2. Gimeracil did not sensitize DPYD-depleted cells [1]. Gimeracil inhibited DNA DSB repair. It did not sensitize cells deficient in HR but sensitized those deficient in NHEJ. In SCneo assay, Gimeracil reduced the frequency of neo-positive clones. Additionally, it sensitized the cells in S-phase more than in G0/G1 [2].
in vivo:
</t>
  </si>
  <si>
    <t>C5H4ClNO2</t>
  </si>
  <si>
    <t>O=C1C=C(O)C(Cl)=CN1</t>
  </si>
  <si>
    <t>DMSO : 100 mg/mL (687.10 mM; Need ultrasonic)</t>
  </si>
  <si>
    <t>25282</t>
  </si>
  <si>
    <t>https://www.medchemexpress.com/gimeracil.html</t>
  </si>
  <si>
    <t>HY-17025</t>
  </si>
  <si>
    <t>Rifabutin</t>
  </si>
  <si>
    <t>Ansamycin; LM-427</t>
  </si>
  <si>
    <t>72559-06-9</t>
  </si>
  <si>
    <t>847.00</t>
  </si>
  <si>
    <t>Rifabutin (Ansamycin) is a semisynthetic ansamycin antibiotic with potent antimycobacterial properties. Rifabutin inhibits DNA-dependent RNA polymerase.</t>
  </si>
  <si>
    <t>C46H62N4O11</t>
  </si>
  <si>
    <t>C[C@@]1(O2)O/C=C/[C@@H]([C@H]([C@H]([C@H](C)[C@H](O)[C@H](C)[C@H]([C@H](/C=C/C=C(C(NC(C3=O)=C4NC5(CCN(CC(C)C)CC5)N=C4C6=C3C(O)=C(C)C2=C6C1=O)=O)\C)C)O)OC(C)=O)C)OC</t>
  </si>
  <si>
    <t>DMSO : ≥ 100 mg/mL (118.06 mM)</t>
  </si>
  <si>
    <t>08846</t>
  </si>
  <si>
    <t>https://www.medchemexpress.com/rifabutin.html</t>
  </si>
  <si>
    <t>HY-17361</t>
  </si>
  <si>
    <t>Etofenamate</t>
  </si>
  <si>
    <t>30544-47-9</t>
  </si>
  <si>
    <t>369.34</t>
  </si>
  <si>
    <t>Etofenamate is a non-steroidal anti-inflammatory drug used for the treatment joint and muscular pain.</t>
  </si>
  <si>
    <t>C18H18F3NO4</t>
  </si>
  <si>
    <t>O=C(OCCOCCO)C1=CC=CC=C1NC2=CC=CC(C(F)(F)F)=C2</t>
  </si>
  <si>
    <t>Ethanol : 120 mg/mL (324.90 mM; Need ultrasonic); DMSO : ≥ 50 mg/mL (135.38 mM)</t>
  </si>
  <si>
    <t>10820</t>
  </si>
  <si>
    <t>https://www.medchemexpress.com/etofenamate.html</t>
  </si>
  <si>
    <t>HY-17374</t>
  </si>
  <si>
    <t>Benfotiamine</t>
  </si>
  <si>
    <t>S-Benzoylthiamine O-monophosphate</t>
  </si>
  <si>
    <t>22457-89-2</t>
  </si>
  <si>
    <t>466.45</t>
  </si>
  <si>
    <t>Benfotiamine (S-Benzoylthiamine O-monophosphate) is a lipid-soluble analog of vitamin B1 with higher absorption and bioavailability than vitamin B1, and is commonly used as a food supplement for diabetic complications. Benfotiamine exhibits direct antioxidative capacity and prevents induction of DNA damage[1][2].</t>
  </si>
  <si>
    <t>C19H23N4O6PS</t>
  </si>
  <si>
    <t>CC1=NC=C(CN(/C(C)=C(CCOP(O)(O)=O)/SC(C2=CC=CC=C2)=O)C=O)C(N)=N1</t>
  </si>
  <si>
    <t>H2O : 0.67 mg/mL (1.44 mM; Need ultrasonic); DMSO : 120 mg/mL (257.26 mM; Need ultrasonic)</t>
  </si>
  <si>
    <t>07340</t>
  </si>
  <si>
    <t>https://www.medchemexpress.com/benfotiamine.html</t>
  </si>
  <si>
    <t>HY-B0881</t>
  </si>
  <si>
    <t>Acetohexamide</t>
  </si>
  <si>
    <t>968-81-0</t>
  </si>
  <si>
    <t>324.40</t>
  </si>
  <si>
    <t>Acetohexamide is a first-generation sulfonylurea medication used to treat diabetes mellitus type 2; stimulate the pancreas to secrete insulin.</t>
  </si>
  <si>
    <t>C15H20N2O4S</t>
  </si>
  <si>
    <t>O=S(C1=CC=C(C(C)=O)C=C1)(NC(NC2CCCCC2)=O)=O</t>
  </si>
  <si>
    <t>DMSO : 25 mg/mL (77.07 mM; Need ultrasonic)</t>
  </si>
  <si>
    <t>16486</t>
  </si>
  <si>
    <t>https://www.medchemexpress.com/Acetohexamide.html</t>
  </si>
  <si>
    <t>HY-B0882</t>
  </si>
  <si>
    <t>Edrophonium (chloride)</t>
  </si>
  <si>
    <t>116-38-1</t>
  </si>
  <si>
    <t>201.69</t>
  </si>
  <si>
    <t>Edrophonium chloride is a readily reversible acetylcholinesterase inhibitor; prevents breakdown of the neurotransmitter acetylcholine and acts by competitively inhibiting the enzyme acetylcholinesterase, mainly at the neuromuscular junction.</t>
  </si>
  <si>
    <t>C10H16ClNO</t>
  </si>
  <si>
    <t>C[N+](C)(CC)C1=CC=CC(O)=C1.[Cl-]</t>
  </si>
  <si>
    <t>DMSO : ≥ 31 mg/mL (153.70 mM)</t>
  </si>
  <si>
    <t>60439</t>
  </si>
  <si>
    <t>https://www.medchemexpress.com/Edrophonium-chloride.html</t>
  </si>
  <si>
    <t>HY-B1235</t>
  </si>
  <si>
    <t>Acetohydroxamic acid</t>
  </si>
  <si>
    <t>AHA</t>
  </si>
  <si>
    <t>546-88-3</t>
  </si>
  <si>
    <t>Acetohydroxamic acid is a potent and irreversible inhibitor of bacterial and plant urease and also used as adjunctive therapy in chronic urinary infection.
Target: Urease
Acetohydroxamic acid selectively inhibits arachidonate 5-lipoxygenase and thus has potential use in the treatment of asthma.</t>
  </si>
  <si>
    <t>CC(NO)=O</t>
  </si>
  <si>
    <t>H2O : 100 mg/mL (1332.09 mM; Need ultrasonic); DMSO : 100 mg/mL (1332.09 mM; Need ultrasonic)</t>
  </si>
  <si>
    <t>17583</t>
  </si>
  <si>
    <t>https://www.medchemexpress.com/Acetohydroxamic-acid.html</t>
  </si>
  <si>
    <t>HY-B0227</t>
  </si>
  <si>
    <t>Ketoprofen</t>
  </si>
  <si>
    <t>RP-19583</t>
  </si>
  <si>
    <t>22071-15-4</t>
  </si>
  <si>
    <t>Ketoprofen (RP-19583) is a non-steroidal antiinflammatory agent, acting as a potent inhibitor of COX, with IC50s of 2 nM and 26 nM for COX-1 and COX-2 in human blood monocytes, respectively[1].</t>
  </si>
  <si>
    <t>O=C(C1=CC=CC=C1)C2=CC=CC(C(C(O)=O)C)=C2</t>
  </si>
  <si>
    <t>H2O : &lt; 0.1 mg/mL (insoluble); DMSO : ≥ 100 mg/mL (393.27 mM)</t>
  </si>
  <si>
    <t>57644</t>
  </si>
  <si>
    <t>https://www.medchemexpress.com/Ketoprofen.html</t>
  </si>
  <si>
    <t>HY-A0066A</t>
  </si>
  <si>
    <t>Tolazoline (hydrochloride)</t>
  </si>
  <si>
    <t>Imidaline (hydrochloride); NSC35110 (hydrochloride)</t>
  </si>
  <si>
    <t>59-97-2</t>
  </si>
  <si>
    <t>196.68</t>
  </si>
  <si>
    <t>Tolazoline (hydrochloride)(Imidaline (hydrochloride)) Hcl is a non-selective competitive α-adrenergic receptor antagonist.
IC50 value:
Target:  α-adrenoceptor antagonist
Tolazoline can be synthesized by the heterocyclation of the ethyl ester of iminophenzylacetic acid with ethylene diamine, which forms the desired product. The structure of tolazoline is strikingly similar to α-adrenergic agonists, which are antiedema sympathomimetics.</t>
  </si>
  <si>
    <t>C10H13ClN2</t>
  </si>
  <si>
    <t>[H]Cl.C1(CC2=CC=CC=C2)=NCCN1</t>
  </si>
  <si>
    <t>DMSO : 33.33 mg/mL (169.46 mM; Need ultrasonic); H2O : ≥ 50 mg/mL (254.22 mM)</t>
  </si>
  <si>
    <t>16408</t>
  </si>
  <si>
    <t>https://www.medchemexpress.com/Tolazoline-hydrochloride.html</t>
  </si>
  <si>
    <t>HY-N0045</t>
  </si>
  <si>
    <t>Ginsenoside Rg1</t>
  </si>
  <si>
    <t>Panaxoside A; Panaxoside Rg1</t>
  </si>
  <si>
    <t>22427-39-0</t>
  </si>
  <si>
    <t>801.01</t>
  </si>
  <si>
    <t>Amyloid-β; Apoptosis; NF-κB</t>
  </si>
  <si>
    <t>Ginsenoside Rg1 is one of the major active components of ginseng. Ginsenoside Rg1 displays promising effects by reducing cerebral Aβ levels. Ginsenoside Rg1 also reduces NF-κB nuclear translocation.</t>
  </si>
  <si>
    <t>C42H72O14</t>
  </si>
  <si>
    <t>[H][C@]12C(C)(C)[C@@H](O)CC[C@]1(C)[C@]3([H])[C@@]([C@@](CC[C@]4([H])[C@@](CC/C=C(C)/C)(C)O[C@@H]5O[C@H](CO)[C@@H](O)[C@H](O)[C@H]5O)(C)[C@]4([H])[C@H](O)C3)(C)C[C@@H]2O[C@]6([H])O[C@H](CO)[C@@H](O)[C@H](O)[C@H]6O</t>
  </si>
  <si>
    <t>DMSO : ≥ 100 mg/mL (124.84 mM)</t>
  </si>
  <si>
    <t>19021</t>
  </si>
  <si>
    <t>https://www.medchemexpress.com/Ginsenoside-Rg1.html</t>
  </si>
  <si>
    <t>Apoptosis; Neuronal Signaling; NF-κB</t>
  </si>
  <si>
    <t>HY-16974</t>
  </si>
  <si>
    <t>Afoxolaner</t>
  </si>
  <si>
    <t>1093861-60-9</t>
  </si>
  <si>
    <t>625.87</t>
  </si>
  <si>
    <t>Chloride Channel; GABA Receptor</t>
  </si>
  <si>
    <t>Afoxolaner is an orally active isoxazoline insecticide/acaricide against Ixodes scapularis in dogs. Afoxolaner acts on the insect γ-aminobutyric acid receptor (GABA) and glutamate receptors, inhibiting GABA &amp; glutamate-regulated uptake of chloride ions, resulting in excess neuronal stimulation and death of the arthropod[1][2].</t>
  </si>
  <si>
    <t>C26H17ClF9N3O3</t>
  </si>
  <si>
    <t>O=C(C1=C2C=CC=CC2=C(C3=NOC(C(F)(F)F)(C4=CC(C(F)(F)F)=CC(Cl)=C4)C3)C=C1)NCC(NCC(F)(F)F)=O</t>
  </si>
  <si>
    <t>DMSO : ≥ 250 mg/mL (399.44 mM)</t>
  </si>
  <si>
    <t>59944</t>
  </si>
  <si>
    <t>https://www.medchemexpress.com/afoxolaner.html</t>
  </si>
  <si>
    <t>HY-17477</t>
  </si>
  <si>
    <t>Guacetisal</t>
  </si>
  <si>
    <t>55482-89-8</t>
  </si>
  <si>
    <t>Guacetisal is obtained from the esterification of acetylsalicylic acid with guaiacol which has the potential for chronic bronchitis  treatment extracted from patent CN 106866420 A.</t>
  </si>
  <si>
    <t>C16H14O5</t>
  </si>
  <si>
    <t>O=C(OC1=CC=CC=C1OC)C2=CC=CC=C2OC(C)=O</t>
  </si>
  <si>
    <t>26674</t>
  </si>
  <si>
    <t>https://www.medchemexpress.com/Guacetisal.html</t>
  </si>
  <si>
    <t>HY-17002</t>
  </si>
  <si>
    <t>Suplatast (Tosilate)</t>
  </si>
  <si>
    <t>IPD 1151T</t>
  </si>
  <si>
    <t>94055-76-2</t>
  </si>
  <si>
    <t>499.64</t>
  </si>
  <si>
    <t>Interleukin Related</t>
  </si>
  <si>
    <t>Suplatast Tosilate (IPD 1151T) is an orally active Th2 cytokine inhibitor which can inhibit both IL-4 and IL-5 production from Th2 cells and suppress IgE synthesis. Suplatast Tosilate is an anti-allergic agent. Suplatast Tosilate has antiasthmatic, anti-inflammatory and antifibrotic activity[1][2][3][4].</t>
  </si>
  <si>
    <t>C23H33NO7S2</t>
  </si>
  <si>
    <t>C[S+](C)CCC(NC1=CC=C(C=C1)OCC(COCC)O)=O.CC2=CC=C(C=C2)S(=O)([O-])=O</t>
  </si>
  <si>
    <t>DMSO : ≥ 33 mg/mL (66.05 mM)</t>
  </si>
  <si>
    <t>20618</t>
  </si>
  <si>
    <t>https://www.medchemexpress.com/Suplatast-Tosilate.html</t>
  </si>
  <si>
    <t>HY-17044</t>
  </si>
  <si>
    <t>Duvelisib</t>
  </si>
  <si>
    <t>IPI-145; INK1197</t>
  </si>
  <si>
    <t>1201438-56-3</t>
  </si>
  <si>
    <t>416.86</t>
  </si>
  <si>
    <t>Duvelisib is a selectivite p100δ inhibitor with IC50 of 2.5 nM, 27.4 nM, 85 nM and 1602 nM for p110δ, P110γ, p110β and p110α, respectively.</t>
  </si>
  <si>
    <t>C22H17ClN6O</t>
  </si>
  <si>
    <t>O=C1N(C2=CC=CC=C2)C([C@@H](NC3=C4N=CNC4=NC=N3)C)=CC5=C1C(Cl)=CC=C5</t>
  </si>
  <si>
    <t>DMSO : ≥ 41 mg/mL (98.35 mM)</t>
  </si>
  <si>
    <t>20690</t>
  </si>
  <si>
    <t>https://www.medchemexpress.com/Duvelisib.html</t>
  </si>
  <si>
    <t>HY-B0214</t>
  </si>
  <si>
    <t>Prednisone</t>
  </si>
  <si>
    <t>Dehydrocortisone</t>
  </si>
  <si>
    <t>53-03-2</t>
  </si>
  <si>
    <t>358.43</t>
  </si>
  <si>
    <t>Apoptosis; Glucocorticoid Receptor</t>
  </si>
  <si>
    <t>Prednisone (Adasone) is a synthetic corticosteroid agent that is particularly effective as an immunosuppressant compound.
Target: Others
Prednisone is a synthetic corticosteroid drug that is particularly effective as an immunosuppressant drug. It is used to treat certain inflammatory diseases (such as moderate allergic reactions) and (at higher doses) some types of cancer, but has significant adverse effects. Because it suppresses the immune system, it leaves patients more susceptible to infections.
Prednisone can also be used in the treatment of decompensated heart failure to potentiate renal responsiveness to diuretics, especially in heart failure patients with refractory diuretic resistance with large dose of loop diuretics. The mechanism is prednisone, as a glucocorticoid, can improve renal responsiveness to atrial natriuretic peptide by increasing the density of natriuretic peptide receptor type A in the renal inner medullary collecting duct, inducing a potent diuresis.</t>
  </si>
  <si>
    <t>C21H26O5</t>
  </si>
  <si>
    <t>C[C@@]1(C2)[C@](C(CO)=O)(O)CC[C@@]1([H])[C@]3([H])CCC4=CC(C=C[C@]4(C)[C@@]3([H])C2=O)=O</t>
  </si>
  <si>
    <t>DMSO : 100 mg/mL (278.99 mM; Need ultrasonic); H2O : &lt; 0.1 mg/mL (insoluble)</t>
  </si>
  <si>
    <t>25214</t>
  </si>
  <si>
    <t>https://www.medchemexpress.com/prednisone.html</t>
  </si>
  <si>
    <t>HY-P0163</t>
  </si>
  <si>
    <t>Gramicidin</t>
  </si>
  <si>
    <t>1405-97-6</t>
  </si>
  <si>
    <t>1882.30</t>
  </si>
  <si>
    <t>Gramicidin is an antimicrobial peptide assembling as channels in membranes and increasing their permeability towards cations.</t>
  </si>
  <si>
    <t>C99H140N20O17</t>
  </si>
  <si>
    <t>[Gramicidin]</t>
  </si>
  <si>
    <t>DMSO : ≥ 100 mg/mL (53.13 mM); H2O : &lt; 0.1 mg/mL (insoluble)</t>
  </si>
  <si>
    <t>60690</t>
  </si>
  <si>
    <t>https://www.medchemexpress.com/Gramicidin.html</t>
  </si>
  <si>
    <t>HY-B1114</t>
  </si>
  <si>
    <t>Gliquidone</t>
  </si>
  <si>
    <t>AR-DF 26</t>
  </si>
  <si>
    <t>33342-05-1</t>
  </si>
  <si>
    <t>527.63</t>
  </si>
  <si>
    <t>Gliquidone (AR-DF 26) is an anti-diabetic drug in the sulfonylurea class, used in the treatment of diabetes mellitus type 2.</t>
  </si>
  <si>
    <t>C27H33N3O6S</t>
  </si>
  <si>
    <t>O=S(C1=CC=C(CCN(C(C(C)(C)C2=C3C=C(OC)C=C2)=O)C3=O)C=C1)(NC(NC4CCCCC4)=O)=O</t>
  </si>
  <si>
    <t>DMSO : 50 mg/mL (94.76 mM; Need ultrasonic); H2O : &lt; 0.1 mg/mL (insoluble)</t>
  </si>
  <si>
    <t>17157</t>
  </si>
  <si>
    <t>https://www.medchemexpress.com/Gliquidone.html</t>
  </si>
  <si>
    <t>HY-N1368A</t>
  </si>
  <si>
    <t>(+)-Borneol</t>
  </si>
  <si>
    <t>d-Borneol</t>
  </si>
  <si>
    <t>464-43-7</t>
  </si>
  <si>
    <t>(+)-Borneol (d-Borneol) is a natural bicyclic monoterpene used for analgesia and anesthesia in traditional Chinese medicine; enhances GABA receptor activity with an EC50 of 248 μM.</t>
  </si>
  <si>
    <t>O[C@@H]1[C@](C2(C)C)(C)CC[C@]2([H])C1</t>
  </si>
  <si>
    <t>DMSO : ≥ 100 mg/mL (648.30 mM); H2O : &lt; 0.1 mg/mL (insoluble)</t>
  </si>
  <si>
    <t>26342</t>
  </si>
  <si>
    <t>https://www.medchemexpress.com/__addition__-Borneol.html</t>
  </si>
  <si>
    <t>HY-A0083</t>
  </si>
  <si>
    <t>Methacholine (chloride)</t>
  </si>
  <si>
    <t>Acetyl-β-methylcholine chloride</t>
  </si>
  <si>
    <t>62-51-1</t>
  </si>
  <si>
    <t>Methacholine chloride is a synthetic choline ester that acts as a non-selective muscarinic receptor agonist in the parasympathetic nervous system.</t>
  </si>
  <si>
    <t>C8H18ClNO2</t>
  </si>
  <si>
    <t>CC(OC(C)=O)C[N+](C)(C)C.[Cl-]</t>
  </si>
  <si>
    <t>DMSO : ≥ 42 mg/mL (214.63 mM); H2O : ≥ 100 mg/mL (511.01 mM)</t>
  </si>
  <si>
    <t>29427</t>
  </si>
  <si>
    <t>https://www.medchemexpress.com/Methacholine-chloride.html</t>
  </si>
  <si>
    <t>HY-N7122A</t>
  </si>
  <si>
    <t>Thymopentin (acetate)</t>
  </si>
  <si>
    <t>89318-88-7</t>
  </si>
  <si>
    <t>739.82</t>
  </si>
  <si>
    <t>Thymopentin acetate is a biologically active peptide secreted mainly by the epithelial cells of thymic cortex and medulla. Thymopentin acetate is an effective immunomodulatory agent with a short plasma half-life of 30 seconds. Thymopentin acetate enhances the generation of T-cell lineage derived from human embryonic stem cells (hESCs)[1][2].</t>
  </si>
  <si>
    <t>C32H53N9O11</t>
  </si>
  <si>
    <t>O=C(N[C@@H](C(C)C)C(N[C@H](C(O)=O)CC1=CC=C(O)C=C1)=O)[C@H](CC(O)=O)NC([C@H](CCCCN)NC([C@@H](N)CCCNC(N)=N)=O)=O.CC(O)=O</t>
  </si>
  <si>
    <t>60725</t>
  </si>
  <si>
    <t>https://www.medchemexpress.com/thymopentin-acetate.html</t>
  </si>
  <si>
    <t>HY-A0182</t>
  </si>
  <si>
    <t>Felypressin</t>
  </si>
  <si>
    <t>PLV-2</t>
  </si>
  <si>
    <t>56-59-7</t>
  </si>
  <si>
    <t>1040.22</t>
  </si>
  <si>
    <t>Felypressin (PLV-2) is a non-catecholamine vasoconstrictor and a vasopressin 1 agonist. Felypressin is widely used in dental procedures[1][2].</t>
  </si>
  <si>
    <t>C46H65N13O11S2</t>
  </si>
  <si>
    <t>O=C([C@H](CSSC[C@@H](C(N[C@H](C1=O)CC2=CC=CC=C2)=O)N)NC([C@@H](NC([C@@H](NC([C@](N1)([H])CC3=CC=CC=C3)=O)CCC(N)=O)=O)CC(N)=O)=O)N(CCC4)[C@@H]4C(N[C@@H](CCCCN)C(NCC(N)=O)=O)=O</t>
  </si>
  <si>
    <t>DMSO : ≥ 10.4 mg/mL (10.00 mM)</t>
  </si>
  <si>
    <t>41278</t>
  </si>
  <si>
    <t>https://www.medchemexpress.com/Felypressin.html</t>
  </si>
  <si>
    <t>HY-17474A</t>
  </si>
  <si>
    <t>Parecoxib (Sodium)</t>
  </si>
  <si>
    <t>SC 69124A</t>
  </si>
  <si>
    <t>198470-85-8</t>
  </si>
  <si>
    <t>392.40</t>
  </si>
  <si>
    <t>Parecoxib Sodium (SC 69124A) is a potent and selective COX-2 inhibitor.
IC50 value:
Target: COX-2
in vitro: The prodrug Parecoxib as well as its active metabolite val have a specific affinity to the cannabinoid (CB) receptor measured in CB1-expressing HEK 293 cells and rat brain tissue [1].
in vivo: Adult male Sprague-Dawley rats were administered parecoxib (10 or 30 mg kg(-1), IP) or isotonic saline twice a day starting 24 h after middle cerebral artery occlusion (MCAO) for three consecutive days [2]. The selective COX-2 inhibitor parecoxib was delivered 20 min before or 20 min after the incision by intraperitoneal injection. Pretreatment with parecoxib markedly attenuated the pain hypersensitivity induced by incision [3].</t>
  </si>
  <si>
    <t>C19H17N2NaO4S</t>
  </si>
  <si>
    <t>CCC(N([Na])S(=O)(C1=CC=C(C2=C(C)ON=C2C3=CC=CC=C3)C=C1)=O)=O</t>
  </si>
  <si>
    <t>DMSO : ≥ 100 mg/mL (254.84 mM)</t>
  </si>
  <si>
    <t>20917</t>
  </si>
  <si>
    <t>https://www.medchemexpress.com/Parecoxib-Sodium.html</t>
  </si>
  <si>
    <t>HY-17395</t>
  </si>
  <si>
    <t>Terbinafine hydrochloride</t>
  </si>
  <si>
    <t>TDT 067 hydrochloride</t>
  </si>
  <si>
    <t>78628-80-5</t>
  </si>
  <si>
    <t>Terbinafine hydrochloride (TDT 067 hydrochloride) is an antifungal medication used to treat fungal infections. It is a potent non-competitive inhibitor of squalene epoxidase from Candida with a Ki of 30 nM[1][2]. Terbinafine hydrochloride also antibacterial activity against certain Gram-positive and Gram-negative bacteria[3].</t>
  </si>
  <si>
    <t>CN(C/C([H])=C([H])/C#CC(C)(C)C)CC1=CC=CC2=CC=CC=C21.[H]Cl</t>
  </si>
  <si>
    <t>DMSO : 60 mg/mL (182.99 mM; Need ultrasonic)</t>
  </si>
  <si>
    <t>41201</t>
  </si>
  <si>
    <t>https://www.medchemexpress.com/terbinafine-hydrochloride.html</t>
  </si>
  <si>
    <t>HY-B0281A</t>
  </si>
  <si>
    <t>Ranitidine (hydrochloride)</t>
  </si>
  <si>
    <t>66357-59-3</t>
  </si>
  <si>
    <t>350.86</t>
  </si>
  <si>
    <t>Bacterial; Cytochrome P450; Histamine Receptor</t>
  </si>
  <si>
    <t>Ranitidine hydrochloride is a potent, selective and orally active histamine H2-receptor antagonist with an IC50 of 3.3 μM that inhibits gastric secretion. Ranitidine hydrochloride is a weak inhibitor of CYP2C19 and CYP2C9[1][2].</t>
  </si>
  <si>
    <t>C13H23ClN4O3S</t>
  </si>
  <si>
    <t>CN/C(NCCSCC1=CC=C(CN(C)C)O1)=C\[N+]([O-])=O.Cl</t>
  </si>
  <si>
    <t>H2O : ≥ 50 mg/mL (142.51 mM); DMSO : 50 mg/mL (142.51 mM; Need ultrasonic)</t>
  </si>
  <si>
    <t>16550</t>
  </si>
  <si>
    <t>https://www.medchemexpress.com/ranitidine-hydrochloride.html</t>
  </si>
  <si>
    <t>Infection; Endocrinology; Metabolic Disease</t>
  </si>
  <si>
    <t>HY-B0466</t>
  </si>
  <si>
    <t>Cloxacillin (sodium monohydrate)</t>
  </si>
  <si>
    <t>7081-44-9</t>
  </si>
  <si>
    <t>475.88</t>
  </si>
  <si>
    <t>Cloxacillin sodium monohydrate exhibits antibiotic efficacy, with a MIC of 256 mg/L for Staphylococcus aureus 25923[1][2][3].</t>
  </si>
  <si>
    <t>C19H19ClN3NaO6S</t>
  </si>
  <si>
    <t>O=C(C(C(C(C=CC=C1)=C1Cl)=NO2)=C2C)N[C@H]3[C@](SC(C)(C)[C@@H]4C(O[Na])=O)([H])N4C3=O.O</t>
  </si>
  <si>
    <t>DMSO : 100 mg/mL (210.14 mM; Need ultrasonic); H2O : 50 mg/mL (105.07 mM; Need ultrasonic)</t>
  </si>
  <si>
    <t>13417</t>
  </si>
  <si>
    <t>https://www.medchemexpress.com/Cloxacillin-sodium-monohydrate.html</t>
  </si>
  <si>
    <t>HY-N1366</t>
  </si>
  <si>
    <t>Herniarin</t>
  </si>
  <si>
    <t>7-Methoxycoumarin; Methyl umbelliferyl ether</t>
  </si>
  <si>
    <t>531-59-9</t>
  </si>
  <si>
    <t>Herniarin is a natural coumarin occurs in some flowering plants, with antitumor effect.</t>
  </si>
  <si>
    <t>O=C1C=CC2=CC=C(OC)C=C2O1</t>
  </si>
  <si>
    <t>DMSO : ≥ 125 mg/mL (709.54 mM)</t>
  </si>
  <si>
    <t>30132</t>
  </si>
  <si>
    <t>https://www.medchemexpress.com/Herniarin.html</t>
  </si>
  <si>
    <t>HY-N2591</t>
  </si>
  <si>
    <t>Isocorydine</t>
  </si>
  <si>
    <t>475-67-2</t>
  </si>
  <si>
    <t>341.40</t>
  </si>
  <si>
    <t>Isocorydine is isolated from Dicranostigma leptopodum (Maxim.) Fedde (DLF). Isocorydine combines with Doxorubicin (DOX) has a promising potential to eradicate hepatocellular carcinoma (HCC)[1].</t>
  </si>
  <si>
    <t>C20H23NO4</t>
  </si>
  <si>
    <t>COC1=C2C3=C(C=C1OC)CCN(C)[C@@]3([H])CC4=CC=C(OC)C(O)=C24</t>
  </si>
  <si>
    <t>57220</t>
  </si>
  <si>
    <t>https://www.medchemexpress.com/isocorydine.html</t>
  </si>
  <si>
    <t>HY-B0886</t>
  </si>
  <si>
    <t>Iproniazid (phosphate)</t>
  </si>
  <si>
    <t>305-33-9</t>
  </si>
  <si>
    <t>277.21</t>
  </si>
  <si>
    <t>Iproniazid phosphate is a non-selective, irreversible monoamine oxidase (MAO) inhibitor of the hydrazine class. Iproniazid phosphate has antidepressive activity[1].</t>
  </si>
  <si>
    <t>C9H16N3O5P</t>
  </si>
  <si>
    <t>O=C(C1=CC=NC=C1)NNC(C)C.O=P(O)(O)O</t>
  </si>
  <si>
    <t>DMSO : 100 mg/mL (360.74 mM; Need ultrasonic); H2O : ≥ 50 mg/mL (180.37 mM)</t>
  </si>
  <si>
    <t>17206</t>
  </si>
  <si>
    <t>https://www.medchemexpress.com/Iproniazid-phosphate.html</t>
  </si>
  <si>
    <t>HY-B1032</t>
  </si>
  <si>
    <t>Dropropizine</t>
  </si>
  <si>
    <t>(±)-Dropropizine; UCB-196</t>
  </si>
  <si>
    <t>17692-31-8</t>
  </si>
  <si>
    <t>Dropropizine ((±)-Dropropizine) is a peripheral antitussive agent that acts by inhibiting cough reflex through its action on the peripheral receptors and their afferent conductors[1].</t>
  </si>
  <si>
    <t>OCC(O)CN1CCN(C2=CC=CC=C2)CC1</t>
  </si>
  <si>
    <t>DMSO : ≥ 41 mg/mL</t>
  </si>
  <si>
    <t>17209</t>
  </si>
  <si>
    <t>https://www.medchemexpress.com/Dropropizine.html</t>
  </si>
  <si>
    <t>HY-Y0051</t>
  </si>
  <si>
    <t>5-Hydroxymethylfurfural</t>
  </si>
  <si>
    <t>2-Hydroxymethyl-5-furfural; 2-Formyl-5-hydroxymethylfuran</t>
  </si>
  <si>
    <t>67-47-0</t>
  </si>
  <si>
    <t>5-Hydroxymethylfurfural (2-Hydroxymethyl-5-furfural), derived from lignocellulosic biomass, inhibits yeast growth and fermentation as stressors.</t>
  </si>
  <si>
    <t>O=CC1=CC=C(CO)O1</t>
  </si>
  <si>
    <t>DMSO : ≥ 50 mg/mL (396.48 mM)</t>
  </si>
  <si>
    <t>32263</t>
  </si>
  <si>
    <t>https://www.medchemexpress.com/5-_Hydroxymethyl_furan-2-carbaldehyde.html</t>
  </si>
  <si>
    <t>HY-B0134</t>
  </si>
  <si>
    <t>Bestatin</t>
  </si>
  <si>
    <t>Ubenimex</t>
  </si>
  <si>
    <t>58970-76-6</t>
  </si>
  <si>
    <t>308.37</t>
  </si>
  <si>
    <t>Bestatin is a natural, broad-spectrum, and competitive aminopeptidase inhibitor.</t>
  </si>
  <si>
    <t>C16H24N2O4</t>
  </si>
  <si>
    <t>CC(C)C[C@@H](C(O)=O)NC([C@@H](O)[C@H](N)CC1=CC=CC=C1)=O</t>
  </si>
  <si>
    <t>DMSO : 8.33 mg/mL (27.01 mM; Need ultrasonic)</t>
  </si>
  <si>
    <t>63419</t>
  </si>
  <si>
    <t>https://www.medchemexpress.com/Bestatin.html</t>
  </si>
  <si>
    <t>HY-13956</t>
  </si>
  <si>
    <t>Pioglitazone</t>
  </si>
  <si>
    <t>U 72107</t>
  </si>
  <si>
    <t>111025-46-8</t>
  </si>
  <si>
    <t>356.44</t>
  </si>
  <si>
    <t>Ferroptosis; PPAR</t>
  </si>
  <si>
    <t>Pioglitazone (U 72107) is a potent and selective PPARγ agonist with high affinity binding to the PPARγ ligand-binding domain with EC50 of 0.93 and 0.99 μM for human and mouse PPARγ, respectively.</t>
  </si>
  <si>
    <t>C19H20N2O3S</t>
  </si>
  <si>
    <t>O=C(N1)SC(CC2=CC=C(OCCC3=NC=C(CC)C=C3)C=C2)C1=O</t>
  </si>
  <si>
    <t>H2O : &lt; 0.1 mg/mL (insoluble); DMSO : 62.5 mg/mL (175.35 mM; Need ultrasonic)</t>
  </si>
  <si>
    <t>39831</t>
  </si>
  <si>
    <t>https://www.medchemexpress.com/pioglitazone.html</t>
  </si>
  <si>
    <t>HY-B0128</t>
  </si>
  <si>
    <t>Diphylline</t>
  </si>
  <si>
    <t>Diprophylline</t>
  </si>
  <si>
    <t>479-18-5</t>
  </si>
  <si>
    <t>254.24</t>
  </si>
  <si>
    <t>Dyphylline acts as an adenosine receptor antagonist and phosphodiesterase inhibitor, which is used in the treatment of respiratory disorders.
Target: Adenosine Receptor; PDE
Dyphylline (trade names Dilor, Lufyllin), also known as diprophylline, is a xanthine derivative with bronchodilator and vasodilator effects. It is used in the treatment of respiratory disorders like asthma, cardiac dyspnea, and bronchitis. It acts as an adenosine receptor antagonist and phosphodiesterase inhibitor.</t>
  </si>
  <si>
    <t>C10H14N4O4</t>
  </si>
  <si>
    <t>O=C(N1C)N(C)C2=C(N(CC(O)CO)C=N2)C1=O</t>
  </si>
  <si>
    <t>H2O : 20 mg/mL (78.67 mM; Need ultrasonic); DMSO : ≥ 50 mg/mL (196.66 mM)</t>
  </si>
  <si>
    <t>14034</t>
  </si>
  <si>
    <t>https://www.medchemexpress.com/Diphylline.html</t>
  </si>
  <si>
    <t>HY-12751A</t>
  </si>
  <si>
    <t>Trimethobenzamide hydrochloride</t>
  </si>
  <si>
    <t>Ro 2-9578</t>
  </si>
  <si>
    <t>554-92-7</t>
  </si>
  <si>
    <t>424.92</t>
  </si>
  <si>
    <t>Dopamine Receptor; Influenza Virus</t>
  </si>
  <si>
    <t>Trimethobenzamide hydrochloride is a blocker of the D2 receptor. Trimethobenzamide is an antiemetic used to prevent nausea and vomiting.</t>
  </si>
  <si>
    <t>C21H29ClN2O5</t>
  </si>
  <si>
    <t>O=C(NCC1=CC=C(OCCN(C)C)C=C1)C2=CC(OC)=C(OC)C(OC)=C2.Cl</t>
  </si>
  <si>
    <t>DMSO : ≥ 100 mg/mL (235.34 mM)</t>
  </si>
  <si>
    <t>26261</t>
  </si>
  <si>
    <t>https://www.medchemexpress.com/Trimethobenzamide_hydrochloride.html</t>
  </si>
  <si>
    <t>HY-B0450A</t>
  </si>
  <si>
    <t>Ciclopirox (olamine)</t>
  </si>
  <si>
    <t>Ciclopirox (ethanolamine); HOE 296</t>
  </si>
  <si>
    <t>41621-49-2</t>
  </si>
  <si>
    <t>268.35</t>
  </si>
  <si>
    <t>Bacterial; Ferroptosis; Fungal</t>
  </si>
  <si>
    <t>Ciclopirox olamine (Ciclopirox ethanolamine) is a synthetic antifungal agent that can be used for superficial mycoses reseaech. Ciclopirox olamine has a very broad spectrum of activity and inhibits dermatophytes, yeasts, molds, and many Gram-positive and Gram-negative species pathogenic[1].</t>
  </si>
  <si>
    <t>C14H24N2O3</t>
  </si>
  <si>
    <t>O=C1C=C(C)C=C(C2CCCCC2)N1O.NCCO</t>
  </si>
  <si>
    <t>DMSO : 62.5 mg/mL (232.90 mM; Need ultrasonic)</t>
  </si>
  <si>
    <t>33053</t>
  </si>
  <si>
    <t>https://www.medchemexpress.com/Ciclopirox-olamine.html</t>
  </si>
  <si>
    <t>HY-N1373</t>
  </si>
  <si>
    <t>Sophoridine</t>
  </si>
  <si>
    <t>6882-68-4</t>
  </si>
  <si>
    <t>248.36</t>
  </si>
  <si>
    <t>Sophoridine is a quinolizidine alkaloid isolated from leafs of Leguminous plant Sophora alopecuroides.L. Sophoridine induces apoptosis. Sophoridine has the potential to be a novel, potent and selective antitumor drug candidate for pancreatic cancer with well-tolerated toxicity[1].</t>
  </si>
  <si>
    <t>C15H24N2O</t>
  </si>
  <si>
    <t>O=C1CCC[C@]2([H])[C@@]3([H])CCCN4[C@@]3([H])[C@@](CCC4)([H])CN21</t>
  </si>
  <si>
    <t>DMSO : 50 mg/mL (201.32 mM; Need ultrasonic)</t>
  </si>
  <si>
    <t>58053</t>
  </si>
  <si>
    <t>https://www.medchemexpress.com/sophoridine.html</t>
  </si>
  <si>
    <t>HY-B1388</t>
  </si>
  <si>
    <t>Homatropine (methylbromide)</t>
  </si>
  <si>
    <t>Homatropine methobromide</t>
  </si>
  <si>
    <t>80-49-9</t>
  </si>
  <si>
    <t>370.28</t>
  </si>
  <si>
    <t>Homatropine methylbromide (Homatropine methobromide) is muscarinic AChR antagonist, inhibits endothelial and smooth muscle muscarinic receptors of WKY-E and SHR-E with IC50 of 162.5 nM and 170.3 nM, respectively.</t>
  </si>
  <si>
    <t>C17H24BrNO3</t>
  </si>
  <si>
    <t>C[N+]1([C@@H]2C[C@@H](OC(C(O)C3=CC=CC=C3)=O)C[C@H]1CC2)C.[Br-]</t>
  </si>
  <si>
    <t>DMSO : ≥ 31 mg/mL (83.72 mM)</t>
  </si>
  <si>
    <t>21132</t>
  </si>
  <si>
    <t>https://www.medchemexpress.com/Homatropine-methylbromide.html</t>
  </si>
  <si>
    <t>HY-B1028</t>
  </si>
  <si>
    <t>Pantethine</t>
  </si>
  <si>
    <t>D-Pantethine; LBF disulfide</t>
  </si>
  <si>
    <t>16816-67-4</t>
  </si>
  <si>
    <t>554.72</t>
  </si>
  <si>
    <t>Pantethine is a dimeric form of pantothenic acid, is an intermediate in the production of Coenzyme A, is available as a dietary supplement, and is used to treat acne and improve the blood-cholesterol profile.</t>
  </si>
  <si>
    <t>C22H42N4O8S2</t>
  </si>
  <si>
    <t>O=C(NCCSSCCNC(CCNC([C@H](O)C(C)(C)CO)=O)=O)CCNC([C@H](O)C(C)(C)CO)=O</t>
  </si>
  <si>
    <t>H2O : ≥ 100 mg/mL (180.27 mM); DMSO : ≥ 100 mg/mL (180.27 mM); Ethanol : 100 mg/mL (180.27 mM; Need ultrasonic)</t>
  </si>
  <si>
    <t>24611</t>
  </si>
  <si>
    <t>https://www.medchemexpress.com/Pantethine.html</t>
  </si>
  <si>
    <t>HY-B0444</t>
  </si>
  <si>
    <t>Maprotiline (hydrochloride)</t>
  </si>
  <si>
    <t>10347-81-6</t>
  </si>
  <si>
    <t>Maprotiline hydrochloride is a selective noradrenalin re-uptake inhibitor and a tetracyclic antidepressant.
Target: Others
Maprotiline (sold as Deprilept, Ludiomil, Psymion) is a tetracyclic antidepressant (TeCA). However, Maprotiline's fourth ring is spurious, as formed by a bridge across the central tricyclic ring. It is a strong norepinephrine reuptake inhibitor with only weak effects on serotonin and dopamine reuptake. It exerts strong blocking effect at H1 receptors, moderate at 5-HT2 and alpha1 and weak blocking effect at D2 and mACh postsynaptic receptors [1, 2].</t>
  </si>
  <si>
    <t>CNCCCC1(CC2)C3=CC=CC=C3C2C4=CC=CC=C14.Cl</t>
  </si>
  <si>
    <t>DMSO : 100 mg/mL (318.61 mM; Need ultrasonic); H2O : 2.2 mg/mL (7.01 mM; Need ultrasonic)</t>
  </si>
  <si>
    <t>20720</t>
  </si>
  <si>
    <t>https://www.medchemexpress.com/maprotiline-hydrochloride.html</t>
  </si>
  <si>
    <t>HY-N6952</t>
  </si>
  <si>
    <t>Geraniol</t>
  </si>
  <si>
    <t>106-24-1</t>
  </si>
  <si>
    <t>Geraniol, an olefinic terpene, was found to inhibit growth of Candida albicans and Saccharomyces cerevisiae strains[1].</t>
  </si>
  <si>
    <t>C/C(C)=C\CC/C(C)=C/CO</t>
  </si>
  <si>
    <t>DMSO : ≥ 100 mg/mL (648.30 mM); H2O : 1 mg/mL (6.48 mM; ultrasonic and warming and heat to 80°C)</t>
  </si>
  <si>
    <t>45491</t>
  </si>
  <si>
    <t>https://www.medchemexpress.com/geraniol.html</t>
  </si>
  <si>
    <t>HY-15498</t>
  </si>
  <si>
    <t>Rimegepant</t>
  </si>
  <si>
    <t>BMS-927711</t>
  </si>
  <si>
    <t>1289023-67-1</t>
  </si>
  <si>
    <t>534.56</t>
  </si>
  <si>
    <t>CGRP Receptor</t>
  </si>
  <si>
    <t>Rimegepant (BMS-927711) is a highly potent, oral calcitonin gene-related peptide (CGRP) receptor antagonist with a Ki of 0.027 nM and an IC50 of 0.14 nM for hCGRP receptor[1].</t>
  </si>
  <si>
    <t>C28H28F2N6O3</t>
  </si>
  <si>
    <t>N[C@H]1[C@H](C2=C(F)C(F)=CC=C2)CC[C@@H](OC(N3CCC(N4C(C=CC=N5)=C5NC4=O)CC3)=O)C6=NC=CC=C61</t>
  </si>
  <si>
    <t>DMSO : 10 mg/mL (18.71 mM; Need ultrasonic and warming); Ethanol : 4.4 mg/mL (8.23 mM; Need ultrasonic)</t>
  </si>
  <si>
    <t>13778</t>
  </si>
  <si>
    <t>https://www.medchemexpress.com/BMS-927711.html</t>
  </si>
  <si>
    <t>HY-50898A</t>
  </si>
  <si>
    <t>Lapatinib (ditosylate)</t>
  </si>
  <si>
    <t>GW572016 (ditosylate); GW2016 (ditosylate)</t>
  </si>
  <si>
    <t>388082-77-7</t>
  </si>
  <si>
    <t>925.46</t>
  </si>
  <si>
    <t>Autophagy; EGFR; Ferroptosis</t>
  </si>
  <si>
    <t>Lapatinib ditosylate (GW572016 ditosylate) is a potent inhibitor of the ErbB-2 and EGFR tyrosine kinase domains with IC50 values against purified EGFR and ErbB-2 of 10.2 and 9.8 nM, respectively[1].</t>
  </si>
  <si>
    <t>C43H42ClFN4O10S3</t>
  </si>
  <si>
    <t>O=S(CCNCC1=CC=C(C2=CC=C3C(C(NC4=CC(Cl)=C(C=C4)OCC5=CC(F)=CC=C5)=NC=N3)=C2)O1)(C)=O.O=S(C6=CC=C(C)C=C6)(O)=O.O=S(C7=CC=C(C)C=C7)(O)=O</t>
  </si>
  <si>
    <t>DMSO : 125 mg/mL (135.07 mM; Need ultrasonic)</t>
  </si>
  <si>
    <t>55457</t>
  </si>
  <si>
    <t>https://www.medchemexpress.com/Lapatinib-ditosylate.html</t>
  </si>
  <si>
    <t>Apoptosis; Autophagy; JAK/STAT Signaling; Protein Tyrosine Kinase/RTK</t>
  </si>
  <si>
    <t>HY-B0137</t>
  </si>
  <si>
    <t>Prilocaine</t>
  </si>
  <si>
    <t>721-50-6</t>
  </si>
  <si>
    <t>220.31</t>
  </si>
  <si>
    <t>Prilocaine is an amino amide type compound that used for anesthesia. 
Target: Others
Prilocaine is an amino amide type compound that used for anesthesia. In its injectable form (trade name Citanest), it is often used in dentistry. It is also often combined with lidocaine as a preparation for dermal anesthesia, for treatment of conditions like paresthesia. As it has low cardiac toxicity, it is commonly used for intravenous regional anaesthesia (IVRA). In some patients, a metabolite of prilocaine may cause the unusual side effect of methemoglobinemia, which may be treated with methylene blue. Maximum dosage for dental use: 8.0 mg/kg (2.7 mg/lb), with a maximum dose of 500 mg.</t>
  </si>
  <si>
    <t>C13H20N2O</t>
  </si>
  <si>
    <t>CC(NCCC)C(NC1=CC=CC=C1C)=O</t>
  </si>
  <si>
    <t>H2O : 2.5 mg/mL (11.35 mM; Need ultrasonic); DMSO : 100 mg/mL (453.91 mM; Need ultrasonic)</t>
  </si>
  <si>
    <t>11685</t>
  </si>
  <si>
    <t>https://www.medchemexpress.com/prilocaine.html</t>
  </si>
  <si>
    <t>HY-17038</t>
  </si>
  <si>
    <t>Agomelatine</t>
  </si>
  <si>
    <t>S-20098</t>
  </si>
  <si>
    <t>138112-76-2</t>
  </si>
  <si>
    <t>243.30</t>
  </si>
  <si>
    <t>Agomelatine (S-20098) is a specific agonist of MT1 and MT2 receptors with Kis of 0.1, 0.06, 0.12, and 0.27 nM for CHO-hMT1, HEK-hMT1, CHO-hMT2, and HEK-hMT2, respectively[1]. Agomelatine is a selective 5-HT2C receptor antagonist with pKis of 6.4 and 6.2 at native (porcine) and cloned, human 5-HT2C receptors, respectively[2].</t>
  </si>
  <si>
    <t>C15H17NO2</t>
  </si>
  <si>
    <t>CC(NCCC1=C2C=C(OC)C=CC2=CC=C1)=O</t>
  </si>
  <si>
    <t>DMSO : ≥ 100 mg/mL (411.02 mM)</t>
  </si>
  <si>
    <t>15325</t>
  </si>
  <si>
    <t>https://www.medchemexpress.com/Agomelatine.html</t>
  </si>
  <si>
    <t>HY-N1380</t>
  </si>
  <si>
    <t>Guaiacol</t>
  </si>
  <si>
    <t>2-Methoxyphenol</t>
  </si>
  <si>
    <t>90-05-1</t>
  </si>
  <si>
    <t>COX; Endogenous Metabolite; NF-κB</t>
  </si>
  <si>
    <t>Guaiacol, a phenolic compound isolated from Guaiac resin, inhibits LPS-stimulated COX-2 expression and NF-κB activation[1]. Anti-inflammatory activity[1].</t>
  </si>
  <si>
    <t>OC1=CC=CC=C1OC</t>
  </si>
  <si>
    <t>DMSO : ≥ 100 mg/mL (805.54 mM)</t>
  </si>
  <si>
    <t>38554</t>
  </si>
  <si>
    <t>https://www.medchemexpress.com/Guaiacol.html</t>
  </si>
  <si>
    <t>HY-B1221</t>
  </si>
  <si>
    <t>Flufenamic acid</t>
  </si>
  <si>
    <t>530-78-9</t>
  </si>
  <si>
    <t>281.23</t>
  </si>
  <si>
    <t>AMPK; Calcium Channel; Chloride Channel; COX; Parasite; Potassium Channel</t>
  </si>
  <si>
    <t>Flufenamic acid is a non-steroidal anti-inflammatory agent, inhibits cyclooxygenase (COX), activates AMPK, and also modulates ion channels, blocking chloride channels and L-type Ca2+ channels, modulating non-selective cation channels (NSC), activating K+ channels. Flufenamic acid binds to the central pocket of TEAD2 YBD and inhibits both TEAD function and TEAD-YAP-dependent processes, such as cell migration and proliferation.</t>
  </si>
  <si>
    <t>C14H10F3NO2</t>
  </si>
  <si>
    <t>O=C(O)C1=CC=CC=C1NC2=CC=CC(C(F)(F)F)=C2</t>
  </si>
  <si>
    <t>DMSO : 100 mg/mL (355.58 mM; Need ultrasonic)</t>
  </si>
  <si>
    <t>26825</t>
  </si>
  <si>
    <t>https://www.medchemexpress.com/Flufenamic-acid.html</t>
  </si>
  <si>
    <t>Anti-infection; Epigenetics; Immunology/Inflammation; Membrane Transporter/Ion Channel; Neuronal Signaling; PI3K/Akt/mTOR</t>
  </si>
  <si>
    <t>HY-B0457</t>
  </si>
  <si>
    <t>Clomipramine (hydrochloride)</t>
  </si>
  <si>
    <t>17321-77-6</t>
  </si>
  <si>
    <t>351.31</t>
  </si>
  <si>
    <t>Dopamine Receptor; Serotonin Transporter</t>
  </si>
  <si>
    <t>Clomipramine hydrochloride is a serotonin transporter (SERT), norepinephrine transporter (NET) and dopamine transporter (DAT) blocker with Ki of 0.14, 54 and 3 nM, respectively.</t>
  </si>
  <si>
    <t>C19H24Cl2N2</t>
  </si>
  <si>
    <t>CN(C)CCCN1C2=CC(Cl)=CC=C2CCC3=C1C=CC=C3.Cl</t>
  </si>
  <si>
    <t>H2O : ≥ 50 mg/mL (142.32 mM); DMSO : 50 mg/mL (142.32 mM; Need ultrasonic)</t>
  </si>
  <si>
    <t>16622</t>
  </si>
  <si>
    <t>https://www.medchemexpress.com/clomipramine-hydrochloride.html</t>
  </si>
  <si>
    <t>HY-B0238</t>
  </si>
  <si>
    <t>Amorolfine (hydrochloride)</t>
  </si>
  <si>
    <t>Ro 14-4767/002</t>
  </si>
  <si>
    <t>78613-38-4</t>
  </si>
  <si>
    <t>353.97</t>
  </si>
  <si>
    <t>Amorolfine hydrochloride (Ro 14-4767/002) is a antifungal reagent.
Target: Antifungal
Amorolfine is an antifungal showing activity against fungi pathogenic to plants, animals and humans. Amorolfine possesses a broad antifungal spectrum including dermatophytes, yeasts, dimorphic fungi and moulds and is not only fungistatic but fungicidal against most species [1]. 
At 0.2, 2 and 5 micrograms/ml amorolfine did not have any significant inhibitory or enhancing effect on phagocytosis whether following simultaneous addition of blastospores and drug to the neutrophils, prior treatment of neutrophils for 2 h before addition of blastospores or prior treatment of blastospores for 2 h. Simultaneous addition of amorolfine resulted in a significant increase in killing at all concentrations. This increase was not significantly enhanced by either preincubation of neutrophils or blastospores for 2 h with the drug [2].</t>
  </si>
  <si>
    <t>C21H36ClNO</t>
  </si>
  <si>
    <t>C[C@@H]1O[C@H](C)CN(CC(C)CC2=CC=C(C(C)(C)CC)C=C2)C1.Cl</t>
  </si>
  <si>
    <t>DMSO : 12.5 mg/mL (35.31 mM; Need ultrasonic); H2O : 3.33 mg/mL (9.41 mM; Need ultrasonic)</t>
  </si>
  <si>
    <t>16107</t>
  </si>
  <si>
    <t>https://www.medchemexpress.com/Amorolfine-hydrochloride.html</t>
  </si>
  <si>
    <t>HY-B0009</t>
  </si>
  <si>
    <t>Flumazenil</t>
  </si>
  <si>
    <t>Ro 15-1788</t>
  </si>
  <si>
    <t>78755-81-4</t>
  </si>
  <si>
    <t>303.29</t>
  </si>
  <si>
    <t>Flumazenil is a competitive GABAA receptor antagonist, used in the treatment of benzodiazepine overdoses.</t>
  </si>
  <si>
    <t>C15H14FN3O3</t>
  </si>
  <si>
    <t>O=C(C1=C2CN(C(C3=CC(F)=CC=C3N2C=N1)=O)C)OCC</t>
  </si>
  <si>
    <t>DMSO : 20 mg/mL (65.94 mM; Need ultrasonic)</t>
  </si>
  <si>
    <t>35921</t>
  </si>
  <si>
    <t>https://www.medchemexpress.com/Flumazenil.html</t>
  </si>
  <si>
    <t>HY-N0193</t>
  </si>
  <si>
    <t>Artesunate</t>
  </si>
  <si>
    <t>88495-63-0</t>
  </si>
  <si>
    <t>384.42</t>
  </si>
  <si>
    <t>Ferroptosis; Parasite; STAT; Virus Protease</t>
  </si>
  <si>
    <t>Artesunate is an inhibitor of both STAT-3 and exported protein 1 (EXP1).</t>
  </si>
  <si>
    <t>C19H28O8</t>
  </si>
  <si>
    <t>O=C(O[C@H]1[C@H](C)[C@]2([H])CC[C@@H](C)[C@]3([H])CC[C@@](O4)(C)OO[C@]32[C@]4([H])O1)CCC(O)=O</t>
  </si>
  <si>
    <t>H2O : &lt; 0.1 mg/mL (insoluble); DMSO : 83.33 mg/mL (216.77 mM; Need ultrasonic)</t>
  </si>
  <si>
    <t>40636</t>
  </si>
  <si>
    <t>https://www.medchemexpress.com/Artesunate.html</t>
  </si>
  <si>
    <t>Anti-infection; Apoptosis; JAK/STAT Signaling; Stem Cell/Wnt</t>
  </si>
  <si>
    <t>HY-B0266</t>
  </si>
  <si>
    <t>Gadodiamide (hydrate)</t>
  </si>
  <si>
    <t>122795-43-1</t>
  </si>
  <si>
    <t>591.67</t>
  </si>
  <si>
    <t>Gadodiamide hydrate is a gadolinium-based contrast agent used in MR imaging procedures to assist in the visualization of blood vessels. 
Target: Others
Gadodiamide hydrate is a gadolinium-based contrast agent used in MR imaging procedures to assist in the visualization of blood vessels. 
Gadodiamide hydrate is a contrast medium for cranial and spinal magnetic resonance imaging (MRI) and for general MRI of the body after intravenous administration. 
The product provides contrast enhancement and facilitates visualisation of abnormal structures or lesions in various parts of the body including the central nervous system (CNS). 
A recent review takes the question of toxicity caused by loss of gadolinium from the complex. "The challenge for nephrologists includes (a) evidence of transmetallation, such as gadolinium deposits in bone, increased urinary zinc excretion, iron-transferrin dissociation or 'spurious hypocalcemia' in exposed people" [1].</t>
  </si>
  <si>
    <t>C16H28GdN5O9</t>
  </si>
  <si>
    <t>CNC1=O[Gd+3]([N]2(C3)CC4)([N]5(C6)CC2)(O=C(NC)C5)([O-]C7=O)([O-]C6=O)([O-]C3=O)[N]4(C7)C1.O</t>
  </si>
  <si>
    <t>DMSO : 16 mg/mL (27.04 mM; Need ultrasonic and warming)</t>
  </si>
  <si>
    <t>25182</t>
  </si>
  <si>
    <t>https://www.medchemexpress.com/Gadodiamide-hydrate.html</t>
  </si>
  <si>
    <t>HY-10019</t>
  </si>
  <si>
    <t>Varenicline</t>
  </si>
  <si>
    <t>CP 526555</t>
  </si>
  <si>
    <t>249296-44-4</t>
  </si>
  <si>
    <t>211.26</t>
  </si>
  <si>
    <t>Varenicline (CP 526555) is a potent partial agonist for α4β2 nicotinic acetylcholine receptor (nAChR) with an EC50 value of 2.3 μM. Varenicline is a full agonist for α3β4 and α7 nAChRs with EC50 values of 55 μM and 18 μM, respectively[1]. Varenicline is a nicotinic ligand based on the structure of cytisine, has the potential for smoking cessation treatment[2].</t>
  </si>
  <si>
    <t>C13H13N3</t>
  </si>
  <si>
    <t>C12=C(C=C3N=CC=NC3=C2)C4CC1CNC4</t>
  </si>
  <si>
    <t>DMSO : 25 mg/mL (118.34 mM; Need ultrasonic)</t>
  </si>
  <si>
    <t>08275</t>
  </si>
  <si>
    <t>https://www.medchemexpress.com/Varenicline.html</t>
  </si>
  <si>
    <t>HY-B0286A</t>
  </si>
  <si>
    <t>Chlorpheniramine (maleate)</t>
  </si>
  <si>
    <t>Chlorphenamine maleate</t>
  </si>
  <si>
    <t>113-92-8</t>
  </si>
  <si>
    <t>Chlorpheniramine maleate is an histamine H1 receptor antagonist with IC50 of 12 nM.
Target: Histamine H1 Receptor
Chlorpheniramine inhibits the proliferation of MCF-7, MDA-MB 231, and Ehrlich cells in a dose-response manner, and significantly reduces the ornithine decarboxylase mRNA translation by 50%-70% at the 250 μM [1]. Chlorpheniramine displaces of [3H]pyrilamine from human histamine receptor subtype 1 expressed in CHO cells with IC50 of 66 nM. Chlorpheniramine displays antimalarial activity against CQS strain (D6) and MDR strain (Dd2) of P. falciparum with IC50 of 61.2 uM and 3.9 uM, respectively. Chlorpheniramine displays cytotoxicity against the proliferation of concanavalin A-induced murine splenic lymphocytes with IC50 of 33.4 μM [2].
Oral administration of Chlorpheniramine inhibits histamine-induced mortality in guinea pigs with an ED50 of 0.17 mg/kg [3]. Oral administration of Chlorpheniramine (10 mg/kg) significantly inhibits short-duration scratching in BALB/c mice stimulated by ovalbumin active cutaneous anaphylaxis and in ICR mice subcutaneously injected with histamine, but not long-duration scratching seen in NC/Nga mice, in contrast to that of dexamethasone or tacrolimus [4].</t>
  </si>
  <si>
    <t>CN(C)CCC(C1=CC=C(Cl)C=C1)C2=CC=CC=N2.O=C(O)/C=C\C(O)=O</t>
  </si>
  <si>
    <t>DMSO : ≥ 100 mg/mL (255.85 mM); H2O : 33.33 mg/mL (85.27 mM; Need ultrasonic)</t>
  </si>
  <si>
    <t>15398</t>
  </si>
  <si>
    <t>https://www.medchemexpress.com/Chlorpheniramine-maleate.html</t>
  </si>
  <si>
    <t>HY-17465</t>
  </si>
  <si>
    <t>Glycopyrrolate</t>
  </si>
  <si>
    <t>Glycopyrronium (bromide); Glycopyrrolate (bromide)</t>
  </si>
  <si>
    <t>596-51-0</t>
  </si>
  <si>
    <t>398.33</t>
  </si>
  <si>
    <t>Glycopyrrolate (Glycopyrronium bromide) is a muscarinic competitive antagonist used as an antispasmodic.
IC50 Value:
Target: mAChR (Muscarinic acetylcholine receptor M1)
in vitro: Glycopyrrolate showed no selectivity in its binding to the M1-M3 receptors. Kinetics studies, however, showed that glycopyrrolate dissociates slowly from HASM muscarinic receptors (60% protection against [3H]-NMS binding at 30 nM) compared to ipratropium bromide [1].
in vivo: Glycopyrrolate (1 mg) tablets were then administered, starting with one tablet daily the third week and increasing the daily dose by one tablet per week until a maximum of four tablets during week six and 4 days of week seven when the daily dose was reduced to two tablets for 3 days. glycopyrrolate can be given in controlled doses provided that an adequate medical assessment has been undertaken [2]. Glycopyrrolate has a slow and erratic absorption from the gastrointestinal system, but even low plasma levels are associated with a distinct and long-lasting antisialogic effect [3]. Oral glycopyrrolate is emerging as a potential second-line treatment option, but experience with safety, efficacy, and dosing is especially limited in children [4]. phase III study, 52.3% of glycopyrrolate oral solution recipients (aged 3-18 years; n = 137) had an mTDS response (primary endpoint); the response rate was consistently above 50% at all 4-weekly timepoints, aside from the first assessment at week 4 (40.3%). In general, glycopyrrolate oral solution was well tolerated in clinical trials. The majority of adverse events were within expectations as characteristic anticholinergic outcomes [5].
Toxicity: Side effects include dry mouth, difficult urinating, heachaches, diarrhea and constipation. The medication also induces drowsiness or blurred vision. LD50=709 mg/kg (rat, oral).</t>
  </si>
  <si>
    <t>C19H28BrNO3</t>
  </si>
  <si>
    <t>C[N+]1(C)CC(OC(C(O)(C2CCCC2)C3=CC=CC=C3)=O)CC1.[Br-]</t>
  </si>
  <si>
    <t>H2O : ≥ 45 mg/mL (112.97 mM)</t>
  </si>
  <si>
    <t>14536</t>
  </si>
  <si>
    <t>https://www.medchemexpress.com/Glycopyrrolate.html</t>
  </si>
  <si>
    <t>HY-N0337</t>
  </si>
  <si>
    <t>Eugenol</t>
  </si>
  <si>
    <t>97-53-0</t>
  </si>
  <si>
    <t>164.20</t>
  </si>
  <si>
    <t>Apoptosis; Bacterial; Ferroptosis; Parasite; Reactive Oxygen Species</t>
  </si>
  <si>
    <t>Eugenol is an essential oil found in cloves with antibacterial, anthelmintic and antioxidant activity. Eugenol is shown to inhibit lipid peroxidation.</t>
  </si>
  <si>
    <t>C10H12O2</t>
  </si>
  <si>
    <t>OC1=CC=C(CC=C)C=C1OC</t>
  </si>
  <si>
    <t>DMSO : ≥ 100 mg/mL (609.01 mM)</t>
  </si>
  <si>
    <t>26497</t>
  </si>
  <si>
    <t>https://www.medchemexpress.com/Eugenol.html</t>
  </si>
  <si>
    <t>Anti-infection; Apoptosis; Immunology/Inflammation; Metabolic Enzyme/Protease; NF-κB</t>
  </si>
  <si>
    <t>HY-B1087</t>
  </si>
  <si>
    <t>Prednisolone (hemisuccinate)</t>
  </si>
  <si>
    <t>Prednisolone 21-hemisuccinate</t>
  </si>
  <si>
    <t>2920-86-7</t>
  </si>
  <si>
    <t>460.52</t>
  </si>
  <si>
    <t>Prednisolone hemisuccinate is a synthetic glucocorticoid, a derivative of cortisol, which is used to treat a variety of inflammatory and auto-immune conditions.</t>
  </si>
  <si>
    <t>C25H32O8</t>
  </si>
  <si>
    <t>C[C@@]12[C@](C(COC(CCC(O)=O)=O)=O)(O)CC[C@@]1([H])[C@]3([H])CCC4=CC(C=C[C@]4(C)[C@@]3([H])[C@@H](O)C2)=O</t>
  </si>
  <si>
    <t>DMSO : 250 mg/mL (542.86 mM; Need ultrasonic)</t>
  </si>
  <si>
    <t>63801</t>
  </si>
  <si>
    <t>https://www.medchemexpress.com/Prednisolone-hemisuccinate.html</t>
  </si>
  <si>
    <t>HY-B1078</t>
  </si>
  <si>
    <t>Cefazolin (sodium)</t>
  </si>
  <si>
    <t>Sodium cefazolin; Sodium cephazolin</t>
  </si>
  <si>
    <t>27164-46-1</t>
  </si>
  <si>
    <t>476.49</t>
  </si>
  <si>
    <t>Cefazolin sodium is a first-generation cephalosporin antibiotic, useful for the treatment of a number of bacterial infections.</t>
  </si>
  <si>
    <t>C14H13N8NaO4S3</t>
  </si>
  <si>
    <t>O=C(C(N12)=C(CSC3=NN=C(C)S3)CS[C@]2([H])[C@H](NC(CN4N=NN=C4)=O)C1=O)O[Na]</t>
  </si>
  <si>
    <t>H2O : ≥ 100 mg/mL (209.87 mM); DMSO : 100 mg/mL (209.87 mM; Need ultrasonic)</t>
  </si>
  <si>
    <t>17764</t>
  </si>
  <si>
    <t>https://www.medchemexpress.com/Cefazolin-sodium.html</t>
  </si>
  <si>
    <t>HY-13055</t>
  </si>
  <si>
    <t>Telotristat etiprate</t>
  </si>
  <si>
    <t>LX1606 (Hippurate)</t>
  </si>
  <si>
    <t>1137608-69-5</t>
  </si>
  <si>
    <t>754.15</t>
  </si>
  <si>
    <t>Tryptophan Hydroxylase</t>
  </si>
  <si>
    <t>Hippurate</t>
  </si>
  <si>
    <t>Telotristat etiprate (LX1606 Hippurate) is a novel, orally-delivered inhibitor of tryptophan hydroxylase that reduces serotonin production.</t>
  </si>
  <si>
    <t>C36H35ClF3N7O6</t>
  </si>
  <si>
    <t>O=C([C@H](CC1=CC=C(C=C1)C2=CC(O[C@H](C3=C(C=C(C=C3)Cl)N4C=CC(C)=N4)C(F)(F)F)=NC(N)=N2)N)OCC.O=C(C5=CC=CC=C5)NCC(O)=O</t>
  </si>
  <si>
    <t>DMSO : ≥ 28 mg/mL (37.13 mM)</t>
  </si>
  <si>
    <t>19409</t>
  </si>
  <si>
    <t>https://www.medchemexpress.com/LX1606-Hippurate.html</t>
  </si>
  <si>
    <t>HY-N0191</t>
  </si>
  <si>
    <t>Andrographolide</t>
  </si>
  <si>
    <t>Andrographis</t>
  </si>
  <si>
    <t>5508-58-7</t>
  </si>
  <si>
    <t>Autophagy; Influenza Virus; NF-κB; SARS-CoV</t>
  </si>
  <si>
    <t>Andrographolide is a NF-κB inhibitor, which inhibits NF-κB activation through covalent modification of a cysteine residue on p50 in endothelial cells without affecting IκBα degradation or p50/p65 nuclear translocation. Andrographolide has antiviral effects.</t>
  </si>
  <si>
    <t>C20H30O5</t>
  </si>
  <si>
    <t>O=C1OC[C@@H](O)/C1=C\C[C@@H]2C(CC[C@]3([H])[C@](C)(CO)[C@H](O)CC[C@@]23C)=C</t>
  </si>
  <si>
    <t>H2O : &lt; 0.1 mg/mL (insoluble); DMSO : 50 mg/mL (142.67 mM; Need ultrasonic)</t>
  </si>
  <si>
    <t>59592</t>
  </si>
  <si>
    <t>https://www.medchemexpress.com/andrographolide.html</t>
  </si>
  <si>
    <t>HY-N0196</t>
  </si>
  <si>
    <t>Baicalein</t>
  </si>
  <si>
    <t>5,6,7-Trihydroxyflavone</t>
  </si>
  <si>
    <t>491-67-8</t>
  </si>
  <si>
    <t>Ferroptosis; Influenza Virus; Xanthine Oxidase</t>
  </si>
  <si>
    <t>Baicalein (5,6,7-Trihydroxyflavone) is a xanthine oxidase inhibitor with an IC50 value of 3.12 mM.</t>
  </si>
  <si>
    <t>O=C1C=C(C2=CC=CC=C2)OC3=CC(O)=C(O)C(O)=C13</t>
  </si>
  <si>
    <t>DMSO : ≥ 100 mg/mL (370.04 mM)</t>
  </si>
  <si>
    <t>24282</t>
  </si>
  <si>
    <t>https://www.medchemexpress.com/Baicalein.html</t>
  </si>
  <si>
    <t>HY-B0324A</t>
  </si>
  <si>
    <t>Crystal Violet</t>
  </si>
  <si>
    <t>Basic Violet 3; Gentian Violet; Methyl Violet 10B</t>
  </si>
  <si>
    <t>548-62-9</t>
  </si>
  <si>
    <t>407.98</t>
  </si>
  <si>
    <t>Crystal violet (Basic Violet 3) is a triarylmethane dye. Crystal Violet (Gentian Violet) has antiviral effects against H1N1 and also has prominent bactericidal activities.</t>
  </si>
  <si>
    <t>C25H30ClN3</t>
  </si>
  <si>
    <t>C/[N+](C)=C1C=C/C(C=C/1)=C(C2=CC=C(N(C)C)C=C2)\C3=CC=C(N(C)C)C=C3.[Cl-]</t>
  </si>
  <si>
    <t>DMSO : ≥ 100 mg/mL (245.11 mM); H2O : 5 mg/mL (12.26 mM; Need ultrasonic)</t>
  </si>
  <si>
    <t>17039</t>
  </si>
  <si>
    <t>https://www.medchemexpress.com/crystal-violet.html</t>
  </si>
  <si>
    <t>HY-B0253</t>
  </si>
  <si>
    <t>Piroxicam</t>
  </si>
  <si>
    <t>CP-16171</t>
  </si>
  <si>
    <t>36322-90-4</t>
  </si>
  <si>
    <t>331.35</t>
  </si>
  <si>
    <t>Piroxicam (CP-16171) is a non-steroidal anti-inflammatory drugs, acts as a COX inhibitor, with IC50s of 47, 25 μM for human monocyte COX-1 and COX-2, respectively.</t>
  </si>
  <si>
    <t>C15H13N3O4S</t>
  </si>
  <si>
    <t>O=C(C1=C(O)C2=CC=CC=C2S(N1C)(=O)=O)NC3=NC=CC=C3</t>
  </si>
  <si>
    <t>DMSO : 50 mg/mL (150.90 mM; Need ultrasonic); H2O : &lt; 0.1 mg/mL (insoluble)</t>
  </si>
  <si>
    <t>14738</t>
  </si>
  <si>
    <t>https://www.medchemexpress.com/piroxicam.html</t>
  </si>
  <si>
    <t>HY-15602</t>
  </si>
  <si>
    <t>Ledipasvir</t>
  </si>
  <si>
    <t>GS-5885</t>
  </si>
  <si>
    <t>1256388-51-8</t>
  </si>
  <si>
    <t>889.00</t>
  </si>
  <si>
    <t>Ledipasvir is an inhibitor of the hepatitis C virus NS5A, with EC50s of 34 pM and 4 pM against genotype 1a and 1b replicon, respectively.</t>
  </si>
  <si>
    <t>C49H54F2N8O6</t>
  </si>
  <si>
    <t>O=C(OC)N[C@H](C(N([C@H](C1=NC=C(C2=CC(C(F)(F)C3=C4C=CC(C5=CC=C6N=C([C@H]7N(C([C@@H](NC(OC)=O)C(C)C)=O)[C@]8([H])CC[C@@]7([H])C8)NC6=C5)=C3)=C4C=C2)N1)C9)CC%109CC%10)=O)C(C)C</t>
  </si>
  <si>
    <t>H2O : &lt; 0.1 mg/mL (insoluble); DMSO : 50 mg/mL (56.24 mM; Need ultrasonic)</t>
  </si>
  <si>
    <t>22433</t>
  </si>
  <si>
    <t>https://www.medchemexpress.com/Ledipasvir.html</t>
  </si>
  <si>
    <t>HY-16171</t>
  </si>
  <si>
    <t>Diphenmanil (methylsulfate)</t>
  </si>
  <si>
    <t>Diphemanil mesylate</t>
  </si>
  <si>
    <t>62-97-5</t>
  </si>
  <si>
    <t>389.51</t>
  </si>
  <si>
    <t>Diphemanil methylsulfate is a quaternary ammonium anticholinergic. It binds muscarinic acetycholine receptors and thereby decreases secretory excretion of stomach acids as well as saliva and sweat.
IC50 value: 
Target: mAChR
Diphemanil Methylsulfate exerts its action by primarily binding the muscarinic M3 receptor. M3 receptors are located in the smooth muscles of the blood vessels, as well as in the lungs. This means they cause vasodilation and bronchoconstriction. They are also in the smooth muscles of the gastrointestinal tract (GIT), which help in increasing intestinal motility and dilating sphincters. The M3 receptors are also located in many glands which help to stimulate secretion in salivary glands and other glands of the body.</t>
  </si>
  <si>
    <t>C21H27NO4S</t>
  </si>
  <si>
    <t>[O-]S(=O)(OC)=O.C[N+]1(C)CC/C(CC1)=C(C2=CC=CC=C2)\C3=CC=CC=C3</t>
  </si>
  <si>
    <t>H2O : 16.67 mg/mL (42.80 mM; Need ultrasonic)</t>
  </si>
  <si>
    <t>09911</t>
  </si>
  <si>
    <t>https://www.medchemexpress.com/diphenmanil-methylsulfate.html</t>
  </si>
  <si>
    <t>11991</t>
  </si>
  <si>
    <t>HY-Y1841</t>
  </si>
  <si>
    <t>o-Phenanthroline (monohydrate)</t>
  </si>
  <si>
    <t>1,10-Phenanthroline (monohydrate)</t>
  </si>
  <si>
    <t>5144-89-8</t>
  </si>
  <si>
    <t>o-Phenanthroline monohydrate (1,10-Phenanthroline monohydrate), a metal chelator, prevents the induction of chromosomal aberrations in streptozotocin-treated cells. o-Phenanthroline monohydrate forms a red chelate with Fe2+ that absorbs maximally at 510 nm[1].</t>
  </si>
  <si>
    <t>C12H10N2O</t>
  </si>
  <si>
    <t>C12=C(N=CC=C3)C3=CC=C1C=CC=N2.O</t>
  </si>
  <si>
    <t>63146</t>
  </si>
  <si>
    <t>https://www.medchemexpress.com/o-phenanthroline-monohydrate.html</t>
  </si>
  <si>
    <t>HY-N0807</t>
  </si>
  <si>
    <t>Swertiamarin</t>
  </si>
  <si>
    <t>17388-39-5</t>
  </si>
  <si>
    <t>Swertiamarin, a secoiridoid glycoside found in genera of Enicostemma Species, confers anti-hyperglycemic and anti-hyperlipidemic effects[1].</t>
  </si>
  <si>
    <t>C16H22O10</t>
  </si>
  <si>
    <t>C=C[C@@H]([C@@H]1O[C@]([C@@H]([C@@H](O)[C@@H]2O)O)([H])O[C@@H]2CO)[C@@](C3=CO1)(CCOC3=O)O</t>
  </si>
  <si>
    <t>57840</t>
  </si>
  <si>
    <t>https://www.medchemexpress.com/swertiamarin.html</t>
  </si>
  <si>
    <t>HY-W015611</t>
  </si>
  <si>
    <t>L-(+)-Arabinose</t>
  </si>
  <si>
    <t>5328-37-0</t>
  </si>
  <si>
    <t>L-(+)-Arabinose selectively inhibits intestinal sucrase activity in a noncompetitive manner and suppresses the plasma glucose increase due to sucrose ingestion.</t>
  </si>
  <si>
    <t>O=C[C@@H]([C@H]([C@H](CO)O)O)O</t>
  </si>
  <si>
    <t>H2O : 500 mg/mL (3330.45 mM; Need ultrasonic); DMSO : 50 mg/mL (333.04 mM; Need ultrasonic)</t>
  </si>
  <si>
    <t>35308</t>
  </si>
  <si>
    <t>https://www.medchemexpress.com/L-__addition__-Arabinose.html</t>
  </si>
  <si>
    <t>HY-10980</t>
  </si>
  <si>
    <t>Tavaborole</t>
  </si>
  <si>
    <t>AN-2690</t>
  </si>
  <si>
    <t>174671-46-6</t>
  </si>
  <si>
    <t>151.93</t>
  </si>
  <si>
    <t>Tavaborole (AN-2690)  is an antifungal agent with activity against Trichophyton species, in a topical solution formulation for the potential treatment of onychomycosis.</t>
  </si>
  <si>
    <t>C7H6BFO2</t>
  </si>
  <si>
    <t>OB1OCC2=CC(F)=CC=C21</t>
  </si>
  <si>
    <t>DMSO : ≥ 100 mg/mL (658.20 mM)</t>
  </si>
  <si>
    <t>07710</t>
  </si>
  <si>
    <t>https://www.medchemexpress.com/AN-2690.html</t>
  </si>
  <si>
    <t>HY-109043A</t>
  </si>
  <si>
    <t>Solriamfetol (hydrochloride)</t>
  </si>
  <si>
    <t>JZP-110 (hydrochloride); ADX-N05 (hydrochloride); R228060 (hydrochloride)</t>
  </si>
  <si>
    <t>178429-65-7</t>
  </si>
  <si>
    <t>230.69</t>
  </si>
  <si>
    <t>Solriamfetol hydrochloride (JZP-110 hydrochloride) is an orally active and selective dopamine and norepinephrine reuptake inhibitor with IC50s of 2.9 μM and 4.4 μM for dopamine and norepinephrine transporters, respectively. Solriamfetol hydrochloride has robust wake-promoting effects[1][2].</t>
  </si>
  <si>
    <t>C10H15ClN2O2</t>
  </si>
  <si>
    <t>N[C@@H](COC(N)=O)CC1=CC=CC=C1.[H]Cl</t>
  </si>
  <si>
    <t>DMSO : 250 mg/mL (1083.71 mM; Need ultrasonic)</t>
  </si>
  <si>
    <t>62147</t>
  </si>
  <si>
    <t>https://www.medchemexpress.com/solriamfetol-hydrochloride.html</t>
  </si>
  <si>
    <t>HY-15295</t>
  </si>
  <si>
    <t>Vonoprazan (Fumarate)</t>
  </si>
  <si>
    <t>TAK-438</t>
  </si>
  <si>
    <t>881681-01-2</t>
  </si>
  <si>
    <t>Vonoprazan Fumarate (TAK-438) is an orally active  potassium-competitive acid blocker which inhibits H+, K+-ATPase activity with an IC50 of 19 nM.</t>
  </si>
  <si>
    <t>O=C(O)/C=C/C(O)=O.O=S(N1C=C(CNC)C=C1C2=CC=CC=C2F)(C3=CC=CN=C3)=O.[(E)]</t>
  </si>
  <si>
    <t>DMSO : 50 mg/mL (108.35 mM; Need ultrasonic)</t>
  </si>
  <si>
    <t>07162</t>
  </si>
  <si>
    <t>https://www.medchemexpress.com/TAK-438.html</t>
  </si>
  <si>
    <t>HY-N0820</t>
  </si>
  <si>
    <t>Catalpol</t>
  </si>
  <si>
    <t>Catalpinoside</t>
  </si>
  <si>
    <t>2415-24-9</t>
  </si>
  <si>
    <t>362.33</t>
  </si>
  <si>
    <t>Catalpol, an iridoid glycoside, has neuroprotective, anti-inflammatory, and anti-hepatitis virus effects.
IC50 Value:
Target: neuroprotective, anti-inflammatory, and anti-hepatitis virus natural product.
In vitro: Catalpol could be encapsulated into composite nanofibers and induce differentiation of hASCs into neural-like cells, which might offer new avenues in nerve regeneration [1].
In vivo: The pharmacokinetics of catalpol in normal and doxorubicin-induced chronic kidney disease rats after oral administration of Rehmannia glutinosa extract was determined, and the extraction recoverie of catalpol was higher than 68.24% [2]. The protective effect of catalpol on renal IRI mice through suppressing phosphatidylinositol 3-kinase/protein kinase B (PI3K/Akt)-endothelial nitric oxide synthase (eNOS) and against inflammation, and the possible underlying mechanism [3].</t>
  </si>
  <si>
    <t>C15H22O10</t>
  </si>
  <si>
    <t>OC[C@@]12[C@]([C@@H]3O[C@]([C@@H]([C@@H](O)[C@@H]4O)O)([H])O[C@@H]4CO)([H])[C@](C=CO3)([H])[C@H](O)[C@@H]1O2</t>
  </si>
  <si>
    <t>DMSO : ≥ 30 mg/mL (82.80 mM)</t>
  </si>
  <si>
    <t>59853</t>
  </si>
  <si>
    <t>https://www.medchemexpress.com/Catalpol.html</t>
  </si>
  <si>
    <t>HY-Y0921</t>
  </si>
  <si>
    <t>(±)-1,2-Propanediol</t>
  </si>
  <si>
    <t>1,2-(RS)-Propanediol; 1,2-Dihydroxypropane; 1,2-Propylene glycol</t>
  </si>
  <si>
    <t>57-55-6</t>
  </si>
  <si>
    <t>76.09</t>
  </si>
  <si>
    <t>(±)-1,2-Propanediol is an aliphatic alcohol and frequently used as an excipient in many drug formulations to increase the solubility and stability of drugs.</t>
  </si>
  <si>
    <t>C3H8O2</t>
  </si>
  <si>
    <t>CC(O)CO</t>
  </si>
  <si>
    <t>H2O : ≥ 50 mg/mL (657.12 mM)</t>
  </si>
  <si>
    <t>59854</t>
  </si>
  <si>
    <t>https://www.medchemexpress.com/__plusmn__-1,2-Propanediol.html</t>
  </si>
  <si>
    <t>HY-18347A</t>
  </si>
  <si>
    <t>Conivaptan (hydrochloride)</t>
  </si>
  <si>
    <t>YM 087</t>
  </si>
  <si>
    <t>168626-94-6</t>
  </si>
  <si>
    <t>535.04</t>
  </si>
  <si>
    <t>Conivaptan (hydrochloride) is a non-peptide antagonist of vasopressin receptor, with Ki values of 0.48 and 3.04 nM for rat liver V1A receptor and rat kidney V2 receptor respectively.</t>
  </si>
  <si>
    <t>C32H27ClN4O2</t>
  </si>
  <si>
    <t>O=C(C1=CC=CC=C1C2=CC=CC=C2)NC3=CC=C(C(N4CCC(N=C(C)N5)=C5C6=CC=CC=C64)=O)C=C3.Cl</t>
  </si>
  <si>
    <t>DMSO : ≥ 100 mg/mL (186.90 mM)</t>
  </si>
  <si>
    <t>14819</t>
  </si>
  <si>
    <t>https://www.medchemexpress.com/Conivaptan-hydrochloride.html</t>
  </si>
  <si>
    <t>HY-12956A</t>
  </si>
  <si>
    <t>Dinoprost (tromethamine salt)</t>
  </si>
  <si>
    <t>Prostaglandin F2α (tromethamine salt); PGF2α THAM; Prostaglandin F2α THAM</t>
  </si>
  <si>
    <t>38562-01-5</t>
  </si>
  <si>
    <t>Apoptosis; Autophagy; Endogenous Metabolite; Prostaglandin Receptor</t>
  </si>
  <si>
    <t>Dinoprost tromethamine salt (Prostaglandin F2α tromethamine salt) is an orally active, potent prostaglandin F (PGF) receptor (FP receptor) agonist. Dinoprost tromethamine salt is a luteolytic hormone produced locally in the endometrial luminal epithelium and corpus luteum (CL). Dinoprost tromethamine salt plays a key role in the onset and progression of labour[1][2].</t>
  </si>
  <si>
    <t>C24H45NO8</t>
  </si>
  <si>
    <t>CCCCC[C@H](O)/C=C/[C@H]1[C@H](O)C[C@H](O)[C@@H]1C/C=C\CCCC(O)=O.OCC(CO)(N)CO</t>
  </si>
  <si>
    <t>H2O : ≥ 100 mg/mL (210.25 mM); DMSO : ≥ 100 mg/mL (210.25 mM)</t>
  </si>
  <si>
    <t>19027</t>
  </si>
  <si>
    <t>https://www.medchemexpress.com/Dinoprost-tromethamine-salt.html</t>
  </si>
  <si>
    <t>Apoptosis; Autophagy; GPCR/G Protein; Metabolic Enzyme/Protease</t>
  </si>
  <si>
    <t>HY-Y0271</t>
  </si>
  <si>
    <t>Urea</t>
  </si>
  <si>
    <t>Carbamide; Carbonyldiamide</t>
  </si>
  <si>
    <t>57-13-6</t>
  </si>
  <si>
    <t>60.06</t>
  </si>
  <si>
    <t>Urea is a powerful protein denaturant via both direct and indirect mechanisms[1]. A potent emollient and keratolytic agent[2]. Used as a diuretic agent. Blood urea nitrogen (BUN) has been utilized to evaluate renal function[3]. Widely used in fertilizers as a source of nitrogen and is an important raw material for the chemical industry.</t>
  </si>
  <si>
    <t>CH4N2O</t>
  </si>
  <si>
    <t>NC(N)=O</t>
  </si>
  <si>
    <t>DMSO : 100 mg/mL (1665.00 mM; Need ultrasonic); H2O : 100 mg/mL (1665.00 mM; Need ultrasonic)</t>
  </si>
  <si>
    <t>26957</t>
  </si>
  <si>
    <t>https://www.medchemexpress.com/Urea.html</t>
  </si>
  <si>
    <t>HY-13756A</t>
  </si>
  <si>
    <t>Tacrolimus (monohydrate)</t>
  </si>
  <si>
    <t>FK506 (monohydrate); Fujimycin (monohydrate); FR900506 (monohydrate)</t>
  </si>
  <si>
    <t>109581-93-3</t>
  </si>
  <si>
    <t>822.03</t>
  </si>
  <si>
    <t>Antibiotic; Autophagy; Bacterial; FKBP; Phosphatase</t>
  </si>
  <si>
    <t>Tacrolimus monohydrate (FK506 monohydrate), a macrocyclic lactone, binds to FK506 binding protein (FKBP) to form a complex and inhibits calcineurin phosphatase, which inhibits T-lymphocyte signal transduction and IL-2 transcription. Immunosuppressive properties[1].</t>
  </si>
  <si>
    <t>C44H71NO13</t>
  </si>
  <si>
    <t>O=C([C@@](CCCC1)([H])N1C(C([C@@]2(O)[C@H](C)C[C@H](OC)[C@@](O2)([H])[C@@H](OC)C[C@@H](C)C/C(C)=C/[C@H]3CC=C)=O)=O)O[C@H](/C(C)=C/[C@H]4C[C@@H](OC)[C@H](O)CC4)[C@H](C)[C@@H](O)CC3=O.O</t>
  </si>
  <si>
    <t>H2O : &lt; 0.1 mg/mL (insoluble); DMSO : ≥ 100 mg/mL (121.65 mM)</t>
  </si>
  <si>
    <t>39160</t>
  </si>
  <si>
    <t>https://www.medchemexpress.com/tacrolimus-monohydrate.html</t>
  </si>
  <si>
    <t>Anti-infection; Apoptosis; Autophagy; Immunology/Inflammation; Metabolic Enzyme/Protease</t>
  </si>
  <si>
    <t>HY-13010</t>
  </si>
  <si>
    <t>Laquinimod</t>
  </si>
  <si>
    <t>ABR-215062</t>
  </si>
  <si>
    <t>248281-84-7</t>
  </si>
  <si>
    <t>356.80</t>
  </si>
  <si>
    <t>Laquinimod is a potent immunomodulator which prevents neurodegeneration and inflammation in the central nervous system.</t>
  </si>
  <si>
    <t>C19H17ClN2O3</t>
  </si>
  <si>
    <t>O=C(C1=C(O)C2=C(N(C)C1=O)C=CC=C2Cl)N(CC)C3=CC=CC=C3</t>
  </si>
  <si>
    <t>DMSO : 100 mg/mL (280.27 mM; Need ultrasonic)</t>
  </si>
  <si>
    <t>06553</t>
  </si>
  <si>
    <t>https://www.medchemexpress.com/Laquinimod.html</t>
  </si>
  <si>
    <t>HY-15296</t>
  </si>
  <si>
    <t>Cabergoline</t>
  </si>
  <si>
    <t>FCE-21336</t>
  </si>
  <si>
    <t>81409-90-7</t>
  </si>
  <si>
    <t>451.60</t>
  </si>
  <si>
    <t xml:space="preserve">Cabergoline is an ergot derived-dopamine D2-like receptor agonist that has high affinity for D2, D3, and 5-HT2B receptors (Ki=0.7, 1.5, and 1.2, respectively).
</t>
  </si>
  <si>
    <t>C26H37N5O2</t>
  </si>
  <si>
    <t>C=CCN1[C@](C2C[C@@H](C(N(CCCN(C)C)C(NCC)=O)=O)C1)([H])CC3=CNC4=CC=CC2=C43</t>
  </si>
  <si>
    <t>DMSO : ≥ 33 mg/mL (73.07 mM); H2O : &lt; 0.1 mg/mL (insoluble)</t>
  </si>
  <si>
    <t>57757</t>
  </si>
  <si>
    <t>https://www.medchemexpress.com/Cabergoline.html</t>
  </si>
  <si>
    <t>HY-13209</t>
  </si>
  <si>
    <t>Ambrisentan</t>
  </si>
  <si>
    <t>BSF 208075; LU 208075</t>
  </si>
  <si>
    <t>177036-94-1</t>
  </si>
  <si>
    <t>378.42</t>
  </si>
  <si>
    <t>Ambrisentan is a selective ET type A receptor (ETAR) antagonist.</t>
  </si>
  <si>
    <t>C22H22N2O4</t>
  </si>
  <si>
    <t>O=C([C@H](C(OC)(C1=CC=CC=C1)C2=CC=CC=C2)OC3=NC(C)=CC(C)=N3)O</t>
  </si>
  <si>
    <t>DMSO : 100 mg/mL (264.26 mM; Need ultrasonic); Ethanol : 7.14 mg/mL (18.87 mM; Need ultrasonic)</t>
  </si>
  <si>
    <t>10517</t>
  </si>
  <si>
    <t>https://www.medchemexpress.com/Ambrisentan.html</t>
  </si>
  <si>
    <t>HY-14398</t>
  </si>
  <si>
    <t>Celecoxib</t>
  </si>
  <si>
    <t>SC 58635</t>
  </si>
  <si>
    <t>169590-42-5</t>
  </si>
  <si>
    <t>381.37</t>
  </si>
  <si>
    <t>Celecoxib,a selective non-steroidal anti-inflammatory drug (NSAID), is a selective COX-2 inhibitor with an IC50 of 40 nM.</t>
  </si>
  <si>
    <t>C17H14F3N3O2S</t>
  </si>
  <si>
    <t>CC1=CC=C(C=C1)C2=CC(C(F)(F)F)=NN2C3=CC=C(C=C3)S(=O)(N)=O</t>
  </si>
  <si>
    <t>DMSO : ≥ 50 mg/mL (131.11 mM)</t>
  </si>
  <si>
    <t>19552</t>
  </si>
  <si>
    <t>https://www.medchemexpress.com/Celecoxib.html</t>
  </si>
  <si>
    <t>HY-B1430</t>
  </si>
  <si>
    <t>Butamben</t>
  </si>
  <si>
    <t>Butyl 4-aminobenzoate</t>
  </si>
  <si>
    <t>94-25-7</t>
  </si>
  <si>
    <t>193.24</t>
  </si>
  <si>
    <t>Butamben is used for chronic pain with a long-duration narcotic effect .</t>
  </si>
  <si>
    <t>C11H15NO2</t>
  </si>
  <si>
    <t>O=C(OCCCC)C1=CC=C(N)C=C1</t>
  </si>
  <si>
    <t>DMSO : ≥ 100 mg/mL (517.49 mM); H2O : &lt; 0.1 mg/mL (insoluble)</t>
  </si>
  <si>
    <t>17455</t>
  </si>
  <si>
    <t>https://www.medchemexpress.com/Butamben.html</t>
  </si>
  <si>
    <t>HY-B1730</t>
  </si>
  <si>
    <t>Phensuximide</t>
  </si>
  <si>
    <t>86-34-0</t>
  </si>
  <si>
    <t>Phensuximide is an orally active succinimide antiepileptic and anticonvulsant  agent. Phensuximide inhibits cyclic AMP and cyclic GMP accumulation in depolarized brain tissue. Phensuximide can be used for the study of seizure and petit mal[1][3].</t>
  </si>
  <si>
    <t>C11H11NO2</t>
  </si>
  <si>
    <t>O=C(C(C1=CC=CC=C1)C2)N(C)C2=O</t>
  </si>
  <si>
    <t>DMSO : 250 mg/mL (1321.28 mM; Need ultrasonic)</t>
  </si>
  <si>
    <t>64393</t>
  </si>
  <si>
    <t>https://www.medchemexpress.com/phensuximide.html</t>
  </si>
  <si>
    <t>HY-B1438</t>
  </si>
  <si>
    <t>Canrenone</t>
  </si>
  <si>
    <t>Aldadiene; SC9376; SC14266</t>
  </si>
  <si>
    <t>976-71-6</t>
  </si>
  <si>
    <t>Canrenone (Aldadiene; SC9376; SC14266) is an aldosterone antagonist extensively used as a diuretic agent.</t>
  </si>
  <si>
    <t>C[C@@]12[C@]3(CCC(O3)=O)CC[C@@]1([H])[C@]4([H])C=CC5=CC(CC[C@]5(C)[C@@]4([H])CC2)=O</t>
  </si>
  <si>
    <t>DMSO : ≥ 100 mg/mL (293.72 mM)</t>
  </si>
  <si>
    <t>29563</t>
  </si>
  <si>
    <t>https://www.medchemexpress.com/Canrenone.html</t>
  </si>
  <si>
    <t>HY-B1422</t>
  </si>
  <si>
    <t>9-Aminoacridine</t>
  </si>
  <si>
    <t>Aminacrine</t>
  </si>
  <si>
    <t>90-45-9</t>
  </si>
  <si>
    <t>Bacterial; HIV</t>
  </si>
  <si>
    <t>9-Aminoacridine (Aminacrine) is a highly fluorescent dye used as a topical antiseptic and experimentally as a mutagen, an intracellular pH indicator. 9-Aminoacridine is an effective antibacterial agent with caries-disclosing features[1].</t>
  </si>
  <si>
    <t>C13H10N2</t>
  </si>
  <si>
    <t>NC1=C(C=CC=C2)C2=NC3=CC=CC=C31</t>
  </si>
  <si>
    <t>DMSO : 27.5 mg/mL (141.58 mM; Need ultrasonic)</t>
  </si>
  <si>
    <t>17721</t>
  </si>
  <si>
    <t>https://www.medchemexpress.com/9-Aminoacridine.html</t>
  </si>
  <si>
    <t>HY-B0837</t>
  </si>
  <si>
    <t>Emamectin (Benzoate)</t>
  </si>
  <si>
    <t>MK-244</t>
  </si>
  <si>
    <t>155569-91-8</t>
  </si>
  <si>
    <t>1880.33</t>
  </si>
  <si>
    <t>Emamectin Benzoate (MK-244) works as a chloride channel activator by binding gamma aminobutyric acid (GABA) receptor and glutamate-gated chloride channels disrupting nerve signals within arthropods.</t>
  </si>
  <si>
    <t>C104H154N2O28</t>
  </si>
  <si>
    <t>C[C@H]1O[C@@H](O[C@@]2([H])[C@H](C)O[C@@H](O[C@]([C@@H](C)/C=C/C=C3CO[C@@]4([H])[C@]\3(O)[C@H]5C=C(C)[C@H]4O)([H])/C(C)=C/C[C@@H]6C[C@H](OC5=O)C[C@]7(C=C[C@H](C)[C@@H](C(C)C)O7)O6)C[C@@H]2OC)C[C@@H](OC)[C@@H]1NC.C[C@H]8O[C@@H](O[C@@]9([H])[C@H](C)O[C@@H](O[C@]([C@@H](C)/C=C/C=C%10CO[C@@]%11([H])[C@]\%10(O)[C@H]%12C=C(C)[C@H]%11O)([H])/C(C)=C/C[C@@H]%13C[C@H](OC%12=O)C[C@]%14(C=C[C@H](C)[C@@H]([C@H](CC)C)O%14)O%13)C[C@@H]9OC)C[C@@H](OC)[C@@H]8NC.O=C(O)C%15=CC=CC=C%15</t>
  </si>
  <si>
    <t>DMSO : ≥ 31 mg/mL (16.49 mM)</t>
  </si>
  <si>
    <t>58011</t>
  </si>
  <si>
    <t>https://www.medchemexpress.com/Emamectin-Benzoate.html</t>
  </si>
  <si>
    <t>HY-19733</t>
  </si>
  <si>
    <t>Lumateperone (tosylate)</t>
  </si>
  <si>
    <t>ITI-007 (tosylate)</t>
  </si>
  <si>
    <t>1187020-80-9</t>
  </si>
  <si>
    <t>565.70</t>
  </si>
  <si>
    <t>Lumateperone tosylate (ITI-007 tosylate) is a 5-HT2A receptor antagonist (Ki = 0.54 nM), a partial agonist of presynaptic D2 receptors and an antagonist of postsynaptic D2 receptors (Ki = 32 nM), and a SERT blocker (Ki = 61 nM). 
IC50 value: 0.54 nM (Ki, for 5-HT2A receptor )
Target:  5-HT2A receptor
Lumateperone also possesses affinity for the D1 receptor (Ki = 52 nM) and weak affinity for the α1A- and α1B-adrenergic receptors (Ki = 173 nM at α1) and D4 receptor. Lumateperone does not significantly bind to the 5-HT2B, 5-HT2C, H1, or mACh receptors. Lumateperone shows a 60-fold difference in its affinities for the 5-HT2A and D2 receptors, which is far greater than that of most or all existing atypical antipsychotics, such as risperidone (12-fold), olanzapine (12.4-fold), and aripiprazole (0.18-fold).[1]
in vivo: It is thought that this property may improve the effectiveness and reduce the side effect profile of Lumateperone relative to currently-available antipsychotics, a hypothesis which is supported by the observation of minimal catalepsy in mice treated with Lumateperone.[1]</t>
  </si>
  <si>
    <t>C31H36FN3O4S</t>
  </si>
  <si>
    <t>O=C(C1=CC=C(F)C=C1)CCCN2CC[C@@](N3CCN(C)C4=C3C5=CC=C4)([H])[C@@]5([H])C2.O=S(C6=CC=C(C)C=C6)(O)=O</t>
  </si>
  <si>
    <t>DMSO : 100 mg/mL (176.77 mM; Need ultrasonic); H2O : &lt; 0.1 mg/mL (insoluble)</t>
  </si>
  <si>
    <t>30847</t>
  </si>
  <si>
    <t>https://www.medchemexpress.com/lumateperone-Tosylate.html</t>
  </si>
  <si>
    <t>HY-A0010</t>
  </si>
  <si>
    <t>Eletriptan (hydrobromide)</t>
  </si>
  <si>
    <t>Eletriptan HBr</t>
  </si>
  <si>
    <t>177834-92-3</t>
  </si>
  <si>
    <t>463.43</t>
  </si>
  <si>
    <t>Eletriptan HBr is a selective 5-HT1B and 5-HT1D receptor agonist with Ki of 0.92 nM and 3.14 nM, respectively.
IC50 value: 0.82 nM/3.14 nM (5-HT1B/5-HT1D, Ki) [1]
Target: 5-HT1B/5-HT1D 
in vitro: [3H]Eletriptan has a total number of binding sites (Bmax) of 2478 fmol/mg and 1576 fmol/mg for 5-HT1B and 5-HT1D, respectively. [3H]Eletriptan has a significantly faster association rate (K(on) 0.249/min/nM) than [3H]sumatriptan (K(on) 0.024/min/nM) and a significantly slower off-rate (K(off) 0.027/min compared to 0.037/min for [3H]sumatriptan) [1]. Eletriptan induces concentration-dependent contractions of meningeal artery, coronary artery, and saphenous vein. The potency of Eletriptan is higher in meningeal artery than in coronary artery (86-fold) or saphenous vein (66-fold). The predicted contraction by Eletriptan (40 mg and 80 mg) and sumatriptan (100 mg) at free C(max) observed in clinical trials is similar in meningeal artery [2].
in vivo: Eletriptan (&lt;1000 mg/kg, i.v.) produces a dose-dependent reduction of carotid arterial blood flow in the anaesthetised dog. Eletriptan reduces coronary artery diameter with ED50 value of 63 mg/kg in the anaesthetised dog. Eletriptan (&lt;300 mg/kg, i.v.) administered prior to electrical stimulation of the trigeminal ganglion produces a dose-related and complete inhibition of plasma protein extravasation in the dura mater rats. Eletriptan (100 mg/kg, i.v.) produces a complete inhibition of plasma protein extravasation in rat dura mater [3]. Iontophoretic ejection (50 nA) of Eletriptan suppresses the response in 75% of cells and causes an average suppression of cell firing of 42% in cats [4].</t>
  </si>
  <si>
    <t>C22H27BrN2O2S</t>
  </si>
  <si>
    <t>O=S(CCC1=CC2=C(NC=C2C[C@@H]3N(CCC3)C)C=C1)(C4=CC=CC=C4)=O.Br</t>
  </si>
  <si>
    <t>00633</t>
  </si>
  <si>
    <t>https://www.medchemexpress.com/Eletriptan-hydrobromide.html</t>
  </si>
  <si>
    <t>HY-A0014</t>
  </si>
  <si>
    <t>Ramelteon</t>
  </si>
  <si>
    <t>TAK-375</t>
  </si>
  <si>
    <t>196597-26-9</t>
  </si>
  <si>
    <t>259.34</t>
  </si>
  <si>
    <t>Ramelteon is a highly potent and selective melatonin receptor agonist with Ki values of 14 and 112 pM for human melatonin1 and melatonin2.</t>
  </si>
  <si>
    <t>C16H21NO2</t>
  </si>
  <si>
    <t>O=C(NCC[C@H]1C2=C(C=CC3=C2CCO3)CC1)CC</t>
  </si>
  <si>
    <t>DMSO : ≥ 50 mg/mL (192.80 mM)</t>
  </si>
  <si>
    <t>25309</t>
  </si>
  <si>
    <t>https://www.medchemexpress.com/ramelteon.html</t>
  </si>
  <si>
    <t>HY-100008</t>
  </si>
  <si>
    <t>Peretinoin</t>
  </si>
  <si>
    <t>NIK333</t>
  </si>
  <si>
    <t>81485-25-8</t>
  </si>
  <si>
    <t>Autophagy; HCV; RAR/RXR; SPHK</t>
  </si>
  <si>
    <t>Peretinoin is an oral acyclic retinoid retinoid with a vitamin A-like structure that targets retinoid nuclear receptors such as retinoid X receptor (RXR) and retinoic acid receptor (RAR). Peretinoin reduces the mRNA level of sphingosine kinase 1 (SPHK1) in vitro by downregulating a transcription factor, Sp1[1]. Peretinoin prevents the progression of non-alcoholic steatohepatitis (NASH) and the development of hepatocellular carcinoma (HCC) through activating the autophagy pathway by increased Atg16L1 expression[2]. Peretinoin inhibits HCV RNA amplification and virus release by altering lipid metabolism with a EC50 of 9 μM[3].</t>
  </si>
  <si>
    <t>C/C(C)=C/CC/C(C)=C/CC/C(C)=C/C=C/C(C)=C/C(O)=O</t>
  </si>
  <si>
    <t>DMSO : 50 mg/mL (165.32 mM; Need ultrasonic); H2O : &lt; 0.1 mg/mL (insoluble)</t>
  </si>
  <si>
    <t>60869</t>
  </si>
  <si>
    <t>https://www.medchemexpress.com/Peretinoin.html</t>
  </si>
  <si>
    <t>Anti-infection; Autophagy; Immunology/Inflammation; Metabolic Enzyme/Protease</t>
  </si>
  <si>
    <t>HY-B1410</t>
  </si>
  <si>
    <t>Ioversol</t>
  </si>
  <si>
    <t>MP-328</t>
  </si>
  <si>
    <t>87771-40-2</t>
  </si>
  <si>
    <t>807.11</t>
  </si>
  <si>
    <t>Ioversol is a nonionic iodinated contrast medium (CM). Ioversol is used during a CT scan or x-ray in animal experiment. Ioversol does not damage the blood-brain barrier (BBB) in animal[1][2][3][4].</t>
  </si>
  <si>
    <t>C18H24I3N3O9</t>
  </si>
  <si>
    <t>O=C(C1=C(I)C(N(C(CO)=O)CCO)=C(I)C(C(NCC(O)CO)=O)=C1I)NCC(O)CO</t>
  </si>
  <si>
    <t>DMSO : ≥ 100 mg/mL (123.90 mM)</t>
  </si>
  <si>
    <t>29344</t>
  </si>
  <si>
    <t>https://www.medchemexpress.com/Ioversol.html</t>
  </si>
  <si>
    <t>HY-B0240</t>
  </si>
  <si>
    <t>Disulfiram</t>
  </si>
  <si>
    <t>Tetraethylthiuram disulfide; TETD</t>
  </si>
  <si>
    <t>97-77-8</t>
  </si>
  <si>
    <t>296.54</t>
  </si>
  <si>
    <t>Aldehyde Dehydrogenase (ALDH); Interleukin Related</t>
  </si>
  <si>
    <t>Disulfiram (Tetraethylthiuram disulfide) is a specific inhibitor of?aldehyde-dehydrogenase (ALDH1), used for the treatment of chronic alcoholism by producing an acute sensitivity to alcohol. Disulfiram inhibits gasdermin D (GSDMD) pore formation in liposomes and inflammasome-mediated pyroptosis and IL-1β secretion in human and mouse cells[1-4].</t>
  </si>
  <si>
    <t>C10H20N2S4</t>
  </si>
  <si>
    <t>S=C(SSC(N(CC)CC)=S)N(CC)CC</t>
  </si>
  <si>
    <t>DMSO : 75 mg/mL (252.92 mM; Need ultrasonic)</t>
  </si>
  <si>
    <t>34835</t>
  </si>
  <si>
    <t>https://www.medchemexpress.com/disulfiram.html</t>
  </si>
  <si>
    <t>HY-B0242</t>
  </si>
  <si>
    <t>Sulfanilamide</t>
  </si>
  <si>
    <t>Sulphanilamide</t>
  </si>
  <si>
    <t>63-74-1</t>
  </si>
  <si>
    <t>172.20</t>
  </si>
  <si>
    <t>Sulfanilamide is a competitive inhibitor for bacterial enzyme dihydropteroate synthetase with IC50 of 320 μM.
Target: dihydropteroate synthetase; Antibacterial
Sulfanilamide containing the sulfonamide functional group displays inhibitory activity for dihydropteroate synthetase partially purified from Escherichia coli which normally uses para-aminobenzoic acid (PABA) for synthesizing the necessary folic acid acting as a coenzyme in the synthesis of purine, pyrimidine and other amino acids, exhibiting an IC 50 of 320 μM for dihydropteroate synthetasea and Km of 2.5 uM for PABA [1]. Sulfanilamide shows IC50 of 286.8 μg/mL for recombinant S. cerevisiae strains with wild-type FOL1 genes, but the single mutation 55Trp to 55Ala or 57Pro to 57Ser within the putative active site of the fungal DHPS confers resistance to Sulfanilamide with IC50 of &gt;800 μg/mL [2]. Administration of Sulfanilamide with the dosage of 100 mg/kg/day is effective in the prevention of P. carinii infection in the immunosuppressed rat model. When the dosage of sulfaguanidine and Sulfanilamide reduced to 10 mg/kg/day, breakthrough P. carinii infection occurs in the rats [3].</t>
  </si>
  <si>
    <t>C6H8N2O2S</t>
  </si>
  <si>
    <t>O=S(C1=CC=C(N)C=C1)(N)=O</t>
  </si>
  <si>
    <t>DMSO : 100 mg/mL (580.72 mM; Need ultrasonic); H2O : 10 mg/mL (58.07 mM; Need ultrasonic)</t>
  </si>
  <si>
    <t>18701</t>
  </si>
  <si>
    <t>https://www.medchemexpress.com/Sulfanilamide.html</t>
  </si>
  <si>
    <t>HY-B0244</t>
  </si>
  <si>
    <t>Praziquantel</t>
  </si>
  <si>
    <t>55268-74-1</t>
  </si>
  <si>
    <t>312.41</t>
  </si>
  <si>
    <t>Praziquantel is a racemic mixture, which is composed of (R)-Praziquantel and (S)- Praziquantel. Praziquantel is safe and has been used for the research of schistosomiasis[1].</t>
  </si>
  <si>
    <t>C19H24N2O2</t>
  </si>
  <si>
    <t>O=C1CN(C(C2CCCCC2)=O)CC3N1CCC4=C3C=CC=C4</t>
  </si>
  <si>
    <t>13643</t>
  </si>
  <si>
    <t>https://www.medchemexpress.com/Praziquantel.html</t>
  </si>
  <si>
    <t>HY-B0250</t>
  </si>
  <si>
    <t>Lamivudine</t>
  </si>
  <si>
    <t>BCH-189</t>
  </si>
  <si>
    <t>134678-17-4</t>
  </si>
  <si>
    <t>229.26</t>
  </si>
  <si>
    <t>Lamivudine (BCH-189)  is a nucleoside reverse transcriptase inhibitors?(NRTIs). Lamivudine (BCH-189)  can inhibit HIV reverse transcriptase 1/2  and also the reverse transcriptase of hepatitis B virus.</t>
  </si>
  <si>
    <t>C8H11N3O3S</t>
  </si>
  <si>
    <t>O=C1N=C(N)C=CN1[C@@H]2CS[C@H](CO)O2</t>
  </si>
  <si>
    <t>H2O : ≥ 50 mg/mL (218.09 mM); DMSO : 50 mg/mL (218.09 mM; Need ultrasonic)</t>
  </si>
  <si>
    <t>13530</t>
  </si>
  <si>
    <t>https://www.medchemexpress.com/Lamivudine.html</t>
  </si>
  <si>
    <t>HY-B0387</t>
  </si>
  <si>
    <t>Ibutilide (fumarate)</t>
  </si>
  <si>
    <t>U70226E</t>
  </si>
  <si>
    <t>122647-32-9</t>
  </si>
  <si>
    <t>442.61</t>
  </si>
  <si>
    <t>Ibutilide fumarate is a Class III antiarrhythmic agent that is indicated for acute cardioconversion of atrial fibrillation and atrial flutter of a recent onset to sinus rhythm.
Target: Calcium Channel
Ibutilide fumarate is the first 'pure' class III antiarrhythmic drug to become available. Its predominant action is prolongation of the myocardial action potential duration. Intravenous ibutilide 0.01 to 0.025 mg/kg or 1 to 2 mg successfully converted atrial flutter or fibrillation to sinus rhythm in 33 to 49% of patients in 2 placebo-controlled trials involving 439 patients with sustained arrhythmia [1]. 
Ibutilide fumarate appears to be an effective alternative method for rapid conversion of recent-onset AF or AFl. The drug may be particularly useful in patients who have undergone recent cardiac surgery or those who are not ideal candidates for DCC [2].</t>
  </si>
  <si>
    <t>C22H38N2O5S</t>
  </si>
  <si>
    <t>CS(=O)(NC1=CC=C(C(O)CCCN(CC)CCCCCCC)C=C1)=O.O=C(O)/C=C/C(O)=O</t>
  </si>
  <si>
    <t>DMSO : ≥ 50 mg/mL (112.97 mM); H2O : 50 mg/mL (112.97 mM; Need ultrasonic)</t>
  </si>
  <si>
    <t>16530</t>
  </si>
  <si>
    <t>https://www.medchemexpress.com/Ibutilide-fumarate.html</t>
  </si>
  <si>
    <t>HY-B0105A</t>
  </si>
  <si>
    <t>(+)-Ketoconazole</t>
  </si>
  <si>
    <t>(+)-Ketoconazol; (+)-R 41400</t>
  </si>
  <si>
    <t>142128-59-4</t>
  </si>
  <si>
    <t>531.43</t>
  </si>
  <si>
    <t>Cytochrome P450; Fungal</t>
  </si>
  <si>
    <t>(+)-Ketoconazole ((+)-R 41400) is an imidazole anti-fungal agent, a CYP3A4 inhibitor.
Target: CYP3A4 
(+)-Ketoconazole, an imidazole anti-fungal agent, has often produced features of androgen deficiency including decreased libido, gynecomastia, impotence, oligospermia, and decreased testosterone levels, in men being treated for chronic mycotic infections [1]. (+)-Ketoconazole also is a cytochrome P450 inhibitor [2].
(+)-Ketoconazole (KTZ), on the antischistosomal potential of these quinolines against Schistosoma mansoni infection by evaluating parasitological, histopathological, and biochemical parameters. Mice were classified into 7 groups: uninfected untreated (I), infected untreated (II), infected treated orally with PZQ (1,000 mg/kg) (III), QN (400 mg/kg) (IV), KTZ (10 mg/kg)+QN as group IV (V), HF (400 mg/kg) (VI), and KTZ (as group V)+HF (as group VI) (VII). KTZ plus QN or HF produced more inhibition (P&lt;0.05) in hepatic CYP450 (85.7% and 83.8%) and CYT b5 (75.5% and 73.5%) activities, respectively, than in groups treated with QN or HF alone. This was accompanied with more reduction in female (89.0% and 79.3%), total worms (81.4% and 70.3%), and eggs burden (hepatic; 83.8%, 66.0% and intestinal; 68%, 64.5%), respectively, and encountering the granulomatous reaction to parasite eggs trapped in the liver [3].
Clinical indications: Candida infection; Dermatophytosis; Folliculitis 
FDA Approved Date: 
Toxicity: teratogenesis; liver injuries; adrenal gland problems</t>
  </si>
  <si>
    <t>C26H28Cl2N4O4</t>
  </si>
  <si>
    <t>ClC(C=C1)=CC(Cl)=C1[C@@]2(CN3C=CN=C3)OC[C@H](COC4=CC=C(N5CCN(C(C)=O)CC5)C=C4)O2</t>
  </si>
  <si>
    <t>DMSO : 33.33 mg/mL (62.72 mM; Need ultrasonic)</t>
  </si>
  <si>
    <t>31883</t>
  </si>
  <si>
    <t>https://www.medchemexpress.com/__addition__-ketoconazole.html</t>
  </si>
  <si>
    <t>HY-B0117</t>
  </si>
  <si>
    <t>Tigecycline</t>
  </si>
  <si>
    <t>GAR-936</t>
  </si>
  <si>
    <t>220620-09-7</t>
  </si>
  <si>
    <t>585.65</t>
  </si>
  <si>
    <t>Tigecycline (GAR-936) is a broad-spectrum glycylcycline antibiotic. The mean inhibitory concentration (MIC) of Tigecycline for E. coli (MG1655 strain) is approximately 125 ng/mL[1]. MIC50 and MIC90 are 1 and 2 mg/L for Acinetobacter baumannii (A. baumannii), respectively[2].</t>
  </si>
  <si>
    <t>C29H39N5O8</t>
  </si>
  <si>
    <t>O=C(C(C1=O)=C(O)[C@@H](N(C)C)[C@]2([H])C[C@]3([H])CC4=C(C(C3=C(O)[C@@]21O)=O)C(O)=C(NC(CNC(C)(C)C)=O)C=C4N(C)C)N</t>
  </si>
  <si>
    <t>DMSO : 150 mg/mL (256.13 mM; Need ultrasonic); H2O : 50 mg/mL (85.38 mM; Need ultrasonic)</t>
  </si>
  <si>
    <t>36199</t>
  </si>
  <si>
    <t>https://www.medchemexpress.com/Tigecycline.html</t>
  </si>
  <si>
    <t>HY-18341</t>
  </si>
  <si>
    <t>L-Thyroxine</t>
  </si>
  <si>
    <t>Levothyroxine; T4</t>
  </si>
  <si>
    <t>51-48-9</t>
  </si>
  <si>
    <t>776.87</t>
  </si>
  <si>
    <t>Endogenous Metabolite; Thyroid Hormone Receptor</t>
  </si>
  <si>
    <t>L-Thyroxine (Levothyroxine; T4) is a synthetic hormone for the research of hypothyroidism. DIO enzymes convert biologically active thyroid hormone (Triiodothyronine,T3) from L-Thyroxine (T4)[1].</t>
  </si>
  <si>
    <t>C15H11I4NO4</t>
  </si>
  <si>
    <t>N[C@@H](CC1=CC(I)=C(C(I)=C1)OC2=CC(I)=C(O)C(I)=C2)C(O)=O</t>
  </si>
  <si>
    <t>DMSO : ≥ 28 mg/mL (36.04 mM)</t>
  </si>
  <si>
    <t>44211</t>
  </si>
  <si>
    <t>https://www.medchemexpress.com/l-thyroxine.html</t>
  </si>
  <si>
    <t>HY-A0006</t>
  </si>
  <si>
    <t>Pentostatin</t>
  </si>
  <si>
    <t>CI-825; Deoxycoformycin</t>
  </si>
  <si>
    <t>53910-25-1</t>
  </si>
  <si>
    <t>Adenosine Deaminase</t>
  </si>
  <si>
    <t>Pentostatin (CI-825; Deoxycoformycin) is an irreversible inhibitor of adenosine deaminase with Ki of 2.5 pM.</t>
  </si>
  <si>
    <t>C11H16N4O4</t>
  </si>
  <si>
    <t>O[C@H]1C(N=CN2[C@H](O[C@@H]3CO)C[C@@H]3O)=C2NC=NC1</t>
  </si>
  <si>
    <t>DMSO : ≥ 50 mg/mL (186.38 mM)</t>
  </si>
  <si>
    <t>09610</t>
  </si>
  <si>
    <t>https://www.medchemexpress.com/Pentostatin.html</t>
  </si>
  <si>
    <t>HY-N0667</t>
  </si>
  <si>
    <t>L-Asparagine</t>
  </si>
  <si>
    <t>(-)-Asparagine; Asn; Asparamide</t>
  </si>
  <si>
    <t>70-47-3</t>
  </si>
  <si>
    <t>132.12</t>
  </si>
  <si>
    <t>L-Asparagine ((-)-Asparagine) is a non-essential amino acid that is involved in the metabolic control of cell functions in nerve and brain tissue.</t>
  </si>
  <si>
    <t>C4H8N2O3</t>
  </si>
  <si>
    <t>N[C@H](C(O)=O)CC(N)=O</t>
  </si>
  <si>
    <t>H2O : 6.67 mg/mL (50.48 mM; Need ultrasonic)</t>
  </si>
  <si>
    <t>34190</t>
  </si>
  <si>
    <t>https://www.medchemexpress.com/L-Asparagine.html</t>
  </si>
  <si>
    <t>HY-B1426</t>
  </si>
  <si>
    <t>Iodixanol</t>
  </si>
  <si>
    <t>92339-11-2</t>
  </si>
  <si>
    <t>1550.18</t>
  </si>
  <si>
    <t>Iodixanol is an iodine-containing non-ionic radiocontrast agent[1].</t>
  </si>
  <si>
    <t>C35H44I6N6O15</t>
  </si>
  <si>
    <t>OC(CN(C1=C(I)C(C(NCC(O)CO)=O)=C(I)C(C(NCC(O)CO)=O)=C1I)C(C)=O)CN(C2=C(I)C(C(NCC(O)CO)=O)=C(I)C(C(NCC(O)CO)=O)=C2I)C(C)=O</t>
  </si>
  <si>
    <t>DMSO : 250 mg/mL (161.27 mM; Need ultrasonic)</t>
  </si>
  <si>
    <t>64597</t>
  </si>
  <si>
    <t>https://www.medchemexpress.com/iodixanol.html</t>
  </si>
  <si>
    <t>HY-B1743A</t>
  </si>
  <si>
    <t>Puromycin (dihydrochloride)</t>
  </si>
  <si>
    <t>CL13900 (dihydrochloride)</t>
  </si>
  <si>
    <t>58-58-2</t>
  </si>
  <si>
    <t>544.43</t>
  </si>
  <si>
    <t>Puromycin dihydrochloride (CL13900 dihydrochloride), an aminonucleoside antibiotic, inhibits protein synthesis[1].</t>
  </si>
  <si>
    <t>C22H31Cl2N7O5</t>
  </si>
  <si>
    <t>OC[C@@H]1[C@@H](NC([C@@H](N)CC2=CC=C(OC)C=C2)=O)[C@H]([C@H](N3C=NC4=C3N=CN=C4N(C)C)O1)O.[H]Cl.[H]Cl</t>
  </si>
  <si>
    <t>H2O : 50 mg/mL (91.84 mM; Need ultrasonic and warming); DMSO : ≥ 77.5 mg/mL (142.35 mM)</t>
  </si>
  <si>
    <t>64358</t>
  </si>
  <si>
    <t>https://www.medchemexpress.com/Puromycin_Dihydrochloride.html</t>
  </si>
  <si>
    <t>HY-B1435</t>
  </si>
  <si>
    <t>Moxisylyte (hydrochloride)</t>
  </si>
  <si>
    <t>Thymoxamine hydrochloride</t>
  </si>
  <si>
    <t>964-52-3</t>
  </si>
  <si>
    <t>Moxisylyte (hydrochloride) is (alpha 1-blocker) antagonist, it can vasodilates cerebral vessels without reducing blood pressure. It is also used locally in the eye to reverse the mydriasis caused by phenylephrine and other sympathomimetic agents. [1][2]</t>
  </si>
  <si>
    <t>C16H26ClNO3</t>
  </si>
  <si>
    <t>CC(C1=C(OCCN(C)C)C=C(C)C(OC(C)=O)=C1)C.[H]Cl</t>
  </si>
  <si>
    <t>DMSO : 20 mg/mL (63.32 mM; Need ultrasonic); H2O : ≥ 50 mg/mL (158.31 mM)</t>
  </si>
  <si>
    <t>20787</t>
  </si>
  <si>
    <t>https://www.medchemexpress.com/Moxisylyte-hydrochloride.html</t>
  </si>
  <si>
    <t>HY-B1425</t>
  </si>
  <si>
    <t>Ethoxyquin</t>
  </si>
  <si>
    <t>91-53-2</t>
  </si>
  <si>
    <t>217.31</t>
  </si>
  <si>
    <t>HSP; Reactive Oxygen Species</t>
  </si>
  <si>
    <t>Ethoxyquin is an antioxidant which has been used in animal feed for many years and also an inhibitor of heat shock protein 90 (Hsp90).</t>
  </si>
  <si>
    <t>C14H19NO</t>
  </si>
  <si>
    <t>CC1=CC(C)(C)NC2=C1C=C(OCC)C=C2</t>
  </si>
  <si>
    <t>DMSO : ≥ 50 mg/mL (230.09 mM); H2O : &lt; 0.1 mg/mL (insoluble)</t>
  </si>
  <si>
    <t>27653</t>
  </si>
  <si>
    <t>https://www.medchemexpress.com/Ethoxyquin.html</t>
  </si>
  <si>
    <t>Cell Cycle/DNA Damage; Immunology/Inflammation; Metabolic Enzyme/Protease; NF-κB</t>
  </si>
  <si>
    <t>HY-17634</t>
  </si>
  <si>
    <t>Glecaprevir</t>
  </si>
  <si>
    <t>ABT-493</t>
  </si>
  <si>
    <t>1365970-03-1</t>
  </si>
  <si>
    <t>838.87</t>
  </si>
  <si>
    <t>Glecaprevir is a novel HCV NS3/4A protease inhibitor, with IC50 values ranging from 3.5 to 11.3 nM.</t>
  </si>
  <si>
    <t>C38H46F4N6O9S</t>
  </si>
  <si>
    <t>O=C([C@H]1N(C([C@@H](NC(O[C@@]2([H])[C@@]3([H])CCC2)=O)C(C)(C)C)=O)C[C@@](OC4=NC5=CC=CC=C5N=C4C(F)(/C=C/CO3)F)([H])C1)N[C@]6([C@H](C(F)F)C6)C(NS(=O)(C7(CC7)C)=O)=O</t>
  </si>
  <si>
    <t>DMSO : ≥ 83.3 mg/mL (99.30 mM); H2O : &lt; 0.1 mg/mL (insoluble)</t>
  </si>
  <si>
    <t>41899</t>
  </si>
  <si>
    <t>https://www.medchemexpress.com/Glecaprevir.html</t>
  </si>
  <si>
    <t>HY-N0610</t>
  </si>
  <si>
    <t>trans-Cinnamic acid</t>
  </si>
  <si>
    <t>trans-3-Phenylacrylic acid</t>
  </si>
  <si>
    <t>140-10-3</t>
  </si>
  <si>
    <t>148.16</t>
  </si>
  <si>
    <t>trans-Cinnamic acid is a natural antimicrobial, with minimal inhibitory concentration (MIC) of 250 μg/mL against fish pathogen A. sobria, SY-AS1[1].</t>
  </si>
  <si>
    <t>C9H8O2</t>
  </si>
  <si>
    <t>O=C(O)/C=C/C1=CC=CC=C1</t>
  </si>
  <si>
    <t>27588</t>
  </si>
  <si>
    <t>https://www.medchemexpress.com/trans-Cinnamic_acid.html</t>
  </si>
  <si>
    <t>HY-19344</t>
  </si>
  <si>
    <t>Lifitegrast</t>
  </si>
  <si>
    <t>SAR 1118; SHP-606</t>
  </si>
  <si>
    <t>1025967-78-5</t>
  </si>
  <si>
    <t>615.48</t>
  </si>
  <si>
    <t>Lifitegrast (SAR 1118) is an integrin lymphocyte function-associated antigen-1 (LFA-1) antagonist; inhibits Jurkat T cell attachment to ICAM-1 with an IC50 of 2.98 nM.</t>
  </si>
  <si>
    <t>C29H24Cl2N2O7S</t>
  </si>
  <si>
    <t>O=C(O)[C@H](CC1=CC=CC(S(=O)(C)=O)=C1)NC(C2=C(Cl)C3=C(CN(C(C4=CC=C5C=COC5=C4)=O)CC3)C=C2Cl)=O</t>
  </si>
  <si>
    <t>DMSO : ≥ 29 mg/mL (47.12 mM)</t>
  </si>
  <si>
    <t>23729</t>
  </si>
  <si>
    <t>https://www.medchemexpress.com/Lifitegrast.html</t>
  </si>
  <si>
    <t>HY-13011A</t>
  </si>
  <si>
    <t>Alectinib (Hydrochloride)</t>
  </si>
  <si>
    <t>CH5424802 (Hydrochloride); RO5424802 (Hydrochloride); AF-802 (Hydrochloride)</t>
  </si>
  <si>
    <t>1256589-74-8</t>
  </si>
  <si>
    <t>519.08</t>
  </si>
  <si>
    <t>ALK</t>
  </si>
  <si>
    <t>Alectinib Hydrochloride (CH5424802 Hydrochloride; RO5424802 Hydrochloride; AF-802 Hydrochloride) is a potent, selective, and orally available ALK inhibitor with an IC50 of 1.9 nM and a Kd value of 2.4 nM (in an ATP-competitive manner), and also inhibits ALK F1174L and ALK R1275Q with IC50s of 1 nM and 3.5 nM, respectively[1]. Alectinib demonstrates effective central nervous system (CNS) penetration[2].</t>
  </si>
  <si>
    <t>C30H35ClN4O2</t>
  </si>
  <si>
    <t>[H]Cl.N#CC1=CC2=C(C3=C(N2)C(C)(C4=CC(N5CCC(CC5)N6CCOCC6)=C(C=C4C3=O)CC)C)C=C1</t>
  </si>
  <si>
    <t>DMSO : 6 mg/mL (11.56 mM; Need ultrasonic and warming)</t>
  </si>
  <si>
    <t>30146</t>
  </si>
  <si>
    <t>https://www.medchemexpress.com/CH5424802-Hydrochloride.html</t>
  </si>
  <si>
    <t>HY-Y0265</t>
  </si>
  <si>
    <t>Isatin</t>
  </si>
  <si>
    <t>Indoline-2,3-dione</t>
  </si>
  <si>
    <t>91-56-5</t>
  </si>
  <si>
    <t>Apoptosis; Monoamine Oxidase</t>
  </si>
  <si>
    <t>Isatin (Indoline-2,3-dione) is a potent inhibitor of monoamine oxidase (MAO) with an IC50 of 3 μM. Also binds to central benzodiazepine receptors (IC50 against clonazepam, 123 μM)[1]. Also acts as an antagonist of both atrial natriuretic peptide stimulated and nitric oxide-stimulated guanylate cyclase activity[2]. Shows effect on the serotonergic system[3].</t>
  </si>
  <si>
    <t>C8H5NO2</t>
  </si>
  <si>
    <t>O=C1NC2=C(C=CC=C2)C1=O</t>
  </si>
  <si>
    <t>61061</t>
  </si>
  <si>
    <t>https://www.medchemexpress.com/Isatin.html</t>
  </si>
  <si>
    <t>Cancer; Neurological Disease; Cardiovascular Disease</t>
  </si>
  <si>
    <t>HY-10997</t>
  </si>
  <si>
    <t>Ibrutinib</t>
  </si>
  <si>
    <t>PCI-32765</t>
  </si>
  <si>
    <t>936563-96-1</t>
  </si>
  <si>
    <t>440.50</t>
  </si>
  <si>
    <t>Btk; Ligand for Target Protein for PROTAC</t>
  </si>
  <si>
    <t>Ibrutinib (PCI-32765) is a selective, irreversible Btk inhibitor with an IC50 of 0.5 nM[1].</t>
  </si>
  <si>
    <t>C25H24N6O2</t>
  </si>
  <si>
    <t>C=CC(N1C[C@H](N2N=C(C3=CC=C(OC4=CC=CC=C4)C=C3)C5=C(N)N=CN=C52)CCC1)=O</t>
  </si>
  <si>
    <t>DMSO : ≥ 30 mg/mL (68.10 mM); H2O : &lt; 0.1 mg/mL (insoluble)</t>
  </si>
  <si>
    <t>61547</t>
  </si>
  <si>
    <t>https://www.medchemexpress.com/PCI-32765.html</t>
  </si>
  <si>
    <t>PROTAC; Protein Tyrosine Kinase/RTK</t>
  </si>
  <si>
    <t>HY-N0615</t>
  </si>
  <si>
    <t>Notoginsenoside R1</t>
  </si>
  <si>
    <t>Sanchinoside R1; Sanqi glucoside R1</t>
  </si>
  <si>
    <t>80418-24-2</t>
  </si>
  <si>
    <t>933.13</t>
  </si>
  <si>
    <t xml:space="preserve">Notoginsenoside R1, the main bioactive component in panaxnotoginseng, is reported to have some neuronal protective, antihypertensive effects. 
IC50 value:
Target:
In vitro:
In vivo: Notoginsenoside R1 significantly reduce blood pressure in spontaneously hypertensive rats and induce nitric oxide generation through increasing the phosphorylation of iNOS. Notoginsenoside R1 reduces the caudal blood pressure of spontaneously hypertensive rats through induction of iNOS regulated by long non-coding RNA AK094457 [1].  The mice with notoginsenoside R1 treatment showed significant amelioration in the cognitive function and increased choline acetyl transferase expression, as compared to the vehicle treated mice. Notoginsenoside R1 treatment inhibited Aβ accumulation and increased insulin degrading enzyme expression in both APP/PS1 mice and N2a-APP695sw cells [2]. In Notoginsenoside R1 treated rats, expression of TGF-β1and Smad3 at each time point was down-regulated, with statistical significance(P0.05) compared with that in the NDMA group [3].
</t>
  </si>
  <si>
    <t>C47H80O18</t>
  </si>
  <si>
    <t>C[C@]([C@@](C[C@H]1O)([H])[C@]2(CC[C@@H]3O)C)(C[C@H](O[C@@](O[C@H](CO)[C@@H](O)[C@@H]4O)([H])[C@@H]4O[C@@](OC[C@@H](O)[C@@H]5O)([H])[C@@H]5O)[C@@]2([H])C3(C)C)[C@]6([C@@]1([H])[C@]([C@@](CC/C=C(C)/C)(C)O[C@@H]([C@@H]([C@@H](O)[C@@H]7O)O)O[C@@H]7CO)([H])CC6)C</t>
  </si>
  <si>
    <t>DMSO : ≥ 100 mg/mL (107.17 mM)</t>
  </si>
  <si>
    <t>22480</t>
  </si>
  <si>
    <t>https://www.medchemexpress.com/Notoginsenoside-R1.html</t>
  </si>
  <si>
    <t>HY-N0709</t>
  </si>
  <si>
    <t>Coumarin</t>
  </si>
  <si>
    <t>91-64-5</t>
  </si>
  <si>
    <t>Coumarin is the primary bioactive ingredient in Radix Glehniae, named Beishashen in China, which possesses many pharmacological activities, including anticancer, anti-inflammation and antivirus activities.</t>
  </si>
  <si>
    <t>C9H6O2</t>
  </si>
  <si>
    <t>O=C1C=CC2=CC=CC=C2O1</t>
  </si>
  <si>
    <t>H2O : 4 mg/mL (27.37 mM; Need ultrasonic); DMSO : ≥ 100 mg/mL (684.28 mM)</t>
  </si>
  <si>
    <t>27478</t>
  </si>
  <si>
    <t>https://www.medchemexpress.com/Coumarin.html</t>
  </si>
  <si>
    <t>HY-N0650</t>
  </si>
  <si>
    <t>L-Serine</t>
  </si>
  <si>
    <t>(-)-Serine; (S)-Serine</t>
  </si>
  <si>
    <t>56-45-1</t>
  </si>
  <si>
    <t>L-Serine ((-)-Serine; (S)-Serine), one of the so-called non-essential amino acids, plays a central role in cellular proliferation.</t>
  </si>
  <si>
    <t>N[C@@H](CO)C(O)=O</t>
  </si>
  <si>
    <t>H2O : 50 mg/mL (475.78 mM; Need ultrasonic)</t>
  </si>
  <si>
    <t>36669</t>
  </si>
  <si>
    <t>https://www.medchemexpress.com/L-Serine.html</t>
  </si>
  <si>
    <t>HY-N0683</t>
  </si>
  <si>
    <t>α-Vitamin E</t>
  </si>
  <si>
    <t>(+)-α-Tocopherol; D-α-Tocopherol</t>
  </si>
  <si>
    <t>59-02-9</t>
  </si>
  <si>
    <t>Bacterial; Endogenous Metabolite; Ferroptosis; Influenza Virus; Reactive Oxygen Species</t>
  </si>
  <si>
    <t>α-Vitamin E ((+)-α-Tocopherol) is a Vitamin E derivative. Vitamin E is a fat-soluble antioxidant.</t>
  </si>
  <si>
    <t>OC1=C(C)C(C)=C2C(CC[C@](CCC[C@H](C)CCC[C@H](C)CCCC(C)C)(C)O2)=C1C</t>
  </si>
  <si>
    <t>DMSO : ≥ 100 mg/mL (232.17 mM)</t>
  </si>
  <si>
    <t>27509</t>
  </si>
  <si>
    <t>https://www.medchemexpress.com/__addition__-_alpha_-Tocopherol.html</t>
  </si>
  <si>
    <t>HY-B1092A</t>
  </si>
  <si>
    <t>Gluconate (sodium)</t>
  </si>
  <si>
    <t>D-Gluconic acid sodium salt; Sodium D-gluconate; D-Gluconate sodium salt</t>
  </si>
  <si>
    <t>527-07-1</t>
  </si>
  <si>
    <t>218.14</t>
  </si>
  <si>
    <t>Gluconate sodium (D-Gluconic acid sodium salt) is a corrosion and scale inhibitor of ordinary steel in simulated cooling water.</t>
  </si>
  <si>
    <t>C6H11NaO7</t>
  </si>
  <si>
    <t>O[C@H]([C@H]([C@@H]([C@@H](CO)O)O)O)C(O[Na])=O</t>
  </si>
  <si>
    <t>DMSO : 1 mg/mL (4.58 mM; ultrasonic and warming and heat to 60°C); H2O : ≥ 100 mg/mL (458.42 mM)</t>
  </si>
  <si>
    <t>17429</t>
  </si>
  <si>
    <t>https://www.medchemexpress.com/Gluconate-sodium.html</t>
  </si>
  <si>
    <t>HY-N0623</t>
  </si>
  <si>
    <t>L-Tryptophan</t>
  </si>
  <si>
    <t>Tryptophan; Tryptophane</t>
  </si>
  <si>
    <t>73-22-3</t>
  </si>
  <si>
    <t>204.23</t>
  </si>
  <si>
    <t>L-Tryptophan (Tryptophan) is an essential amino acid that is the precursor of serotonin, melatonin, and vitamin B3[1].</t>
  </si>
  <si>
    <t>C11H12N2O2</t>
  </si>
  <si>
    <t>N[C@@H](CC1=CNC2=CC=CC=C12)C(O)=O</t>
  </si>
  <si>
    <t>DMSO : 7.69 mg/mL (37.65 mM; Need ultrasonic)</t>
  </si>
  <si>
    <t>26056</t>
  </si>
  <si>
    <t>https://www.medchemexpress.com/L-Tryptophan.html</t>
  </si>
  <si>
    <t>HY-13627</t>
  </si>
  <si>
    <t>Estramustine (phosphate sodium)</t>
  </si>
  <si>
    <t>52205-73-9</t>
  </si>
  <si>
    <t>564.35</t>
  </si>
  <si>
    <t>Estramustine phosphate sodium, an estradiol analog, is an orally active antimicrotubule chemotherapy agent. Estramustine phosphate sodium depolymerises microtubules by binding to microtubule associated proteins (MAPs) and/or to tubulin. Estramustine phosphate sodium induces prostate cancer cells apoptosis and can be used for prostate cancer research[1][2].</t>
  </si>
  <si>
    <t>C23H30Cl2NNa2O6P</t>
  </si>
  <si>
    <t>O=C(N(CCCl)CCCl)OC1=CC2=C(C=C1)[C@@]3([H])CC[C@@]4(C)[C@](CC[C@@H]4OP(O[Na])(O[Na])=O)([H])[C@]3([H])CC2</t>
  </si>
  <si>
    <t>H2O : 31.25 mg/mL (55.37 mM; Need ultrasonic); DMSO : 5 mg/mL (8.86 mM; Need ultrasonic)</t>
  </si>
  <si>
    <t>45444</t>
  </si>
  <si>
    <t>https://www.medchemexpress.com/Estramustine-phosphate-sodium.html</t>
  </si>
  <si>
    <t>HY-W007606</t>
  </si>
  <si>
    <t>Tyramine</t>
  </si>
  <si>
    <t>51-67-2</t>
  </si>
  <si>
    <t>137.18</t>
  </si>
  <si>
    <t>Tyramine is an amino acid that helps regulate blood pressure. Tyramine occurs naturally in the body, and it's found in certain foods[1].</t>
  </si>
  <si>
    <t>C8H11NO</t>
  </si>
  <si>
    <t>C1=C(C=CC(=C1)O)CCN</t>
  </si>
  <si>
    <t>65382</t>
  </si>
  <si>
    <t>https://www.medchemexpress.com/Tyramine.html</t>
  </si>
  <si>
    <t>HY-B0103A</t>
  </si>
  <si>
    <t>Fluvoxamine (maleate)</t>
  </si>
  <si>
    <t>DU-23000 (maleate)</t>
  </si>
  <si>
    <t>61718-82-9</t>
  </si>
  <si>
    <t>434.41</t>
  </si>
  <si>
    <t>Fluvoxamine maleate (DU-23000 maleate) is an antidepressant which functions pharmacologically as a selective serotonin reuptake inhibitor.</t>
  </si>
  <si>
    <t>C19H25F3N2O6</t>
  </si>
  <si>
    <t>O=C(O)/C=C\C(O)=O.FC(C1=CC=C(/C(CCCCOC)=N/OCCN)C=C1)(F)F</t>
  </si>
  <si>
    <t>DMSO : ≥ 100 mg/mL (230.20 mM); H2O : 20 mg/mL (46.04 mM; Need ultrasonic)</t>
  </si>
  <si>
    <t>15627</t>
  </si>
  <si>
    <t>https://www.medchemexpress.com/Fluvoxamine-maleate.html</t>
  </si>
  <si>
    <t>HY-B0075</t>
  </si>
  <si>
    <t>Melatonin</t>
  </si>
  <si>
    <t>N-Acetyl-5-methoxytryptamine</t>
  </si>
  <si>
    <t>73-31-4</t>
  </si>
  <si>
    <t>232.28</t>
  </si>
  <si>
    <t>Autophagy; Endogenous Metabolite; Melatonin Receptor; Mitophagy</t>
  </si>
  <si>
    <t>Melatonin is a hormone made by the pineal gland that can activates melatonin receptor. Melatonin plays a role in sleep and possesses important antioxidative and anti-inflammatory properties[1][2][3]. Melatonin is a novel selective ATF-6 inhibitor and induces human hepatoma cell apoptosis through COX-2 downregulation[4]. Melatonin attenuates palmitic acid-induced (HY-N0830) mouse granulosa cells apoptosis via endoplasmic reticulum stress[5].</t>
  </si>
  <si>
    <t>C13H16N2O2</t>
  </si>
  <si>
    <t>CC(NCCC1=CNC2=C1C=C(OC)C=C2)=O</t>
  </si>
  <si>
    <t>DMSO : 100 mg/mL (430.51 mM; Need ultrasonic); Ethanol : ≥ 50 mg/mL (215.26 mM)</t>
  </si>
  <si>
    <t>58597</t>
  </si>
  <si>
    <t>https://www.medchemexpress.com/Melatonin.html</t>
  </si>
  <si>
    <t>HY-B0027</t>
  </si>
  <si>
    <t>Valnemulin (Hydrochloride)</t>
  </si>
  <si>
    <t>133868-46-9</t>
  </si>
  <si>
    <t>601.28</t>
  </si>
  <si>
    <t>Valnemulin hydrochloride is a pleuromutilin antibiotic which inhibits protein synthesis in bacteria by binding the peptidyl transferase enzyme in the 50s ribosomal subunit.</t>
  </si>
  <si>
    <t>C31H53ClN2O5S</t>
  </si>
  <si>
    <t>C[C@@H]([C@@H]([C@@](C)(C[C@H]1OC(CSC(C)(C)CNC([C@H](N)C(C)C)=O)=O)C=C)O)C(CCC2=O)(CC[C@H]3C)[C@]2([H])C31C.Cl</t>
  </si>
  <si>
    <t>H2O : 100 mg/mL (166.31 mM; Need ultrasonic); DMSO : ≥ 100 mg/mL (166.31 mM)</t>
  </si>
  <si>
    <t>18807</t>
  </si>
  <si>
    <t>https://www.medchemexpress.com/Valnemulin-Hydrochloride.html</t>
  </si>
  <si>
    <t>HY-Y0304</t>
  </si>
  <si>
    <t>Dibutyl phthalate</t>
  </si>
  <si>
    <t>84-74-2</t>
  </si>
  <si>
    <t>278.34</t>
  </si>
  <si>
    <t>Dibutyl phthalate is a commonly used plasticizer commonly found in some food packaging materials, personal care products, and the coating of oral medications[1]. May cause toxicity and adverse neurobehavioral effects[2][3].</t>
  </si>
  <si>
    <t>C16H22O4</t>
  </si>
  <si>
    <t>O=C(C1=CC=CC=C1C(OCCCC)=O)OCCCC</t>
  </si>
  <si>
    <t>Ethanol : ≥ 50 mg/mL (179.64 mM)</t>
  </si>
  <si>
    <t>30013</t>
  </si>
  <si>
    <t>https://www.medchemexpress.com/Dibutyl_phthalate.html</t>
  </si>
  <si>
    <t>HY-Y0585</t>
  </si>
  <si>
    <t>D-(-)-Mandelic acid</t>
  </si>
  <si>
    <t>611-71-2</t>
  </si>
  <si>
    <t>D-(-)-Mandelic acid is a natural compound isolated from bitter almonds.</t>
  </si>
  <si>
    <t>OC([C@H](O)C1=CC=CC=C1)=O</t>
  </si>
  <si>
    <t>61071</t>
  </si>
  <si>
    <t>https://www.medchemexpress.com/D-Mandelic_acid.html</t>
  </si>
  <si>
    <t>HY-Y0569</t>
  </si>
  <si>
    <t>D-Gluconic acid</t>
  </si>
  <si>
    <t>526-95-4</t>
  </si>
  <si>
    <t>196.16</t>
  </si>
  <si>
    <t>D-Gluconic acid is the carboxylic acid by the oxidation with antiseptic and chelating properties.</t>
  </si>
  <si>
    <t>C6H12O7</t>
  </si>
  <si>
    <t>O[C@H]([C@H]([C@@H]([C@@H](CO)O)O)O)C(O)=O</t>
  </si>
  <si>
    <t>H2O : 100 mg/mL (509.79 mM; Need ultrasonic)</t>
  </si>
  <si>
    <t>62983</t>
  </si>
  <si>
    <t>https://www.medchemexpress.com/D-Gluconic_acid.html</t>
  </si>
  <si>
    <t>HY-B0674</t>
  </si>
  <si>
    <t>Ebastine</t>
  </si>
  <si>
    <t>LAS-W 090; RP64305</t>
  </si>
  <si>
    <t>90729-43-4</t>
  </si>
  <si>
    <t>469.66</t>
  </si>
  <si>
    <t>Ebastine(LAS-W 090;RP64305) is a long-acting and selective H1-histamine receptor antagonist.
Target: Histamine H1 Receptor
Ebastine is a H1 antihistamine with low potential for causing drowsiness. Ebastine (10 mg orally) causes brain histamine H1-receptor occupation of approximately 10%, consistent with its lower incidence of sedative effect, whereas (+)-chlorpheniramine occupied about 50% of brain H1-receptors even at a low but sedative dose of 2 mg; occupancy of (+)-chlorpheniramine was correlated with plasma (+)-chlorpheniramine concentration [1]. ebastine 10 or 20 mg once daily was rapidly effective in relieving symptoms of PAR in adult and adolescent patients; additional benefits of the 20-mg dose became apparent in the longer term [2]. ebastine is an effective and generally well-tolerated treatment for allergic rhinitis and chronic idiopathic urticaria. In addition to the regular tablet formulation, ebastine is available as a FDT, providing a treatment option that is particularly convenient for patients [3].</t>
  </si>
  <si>
    <t>C32H39NO2</t>
  </si>
  <si>
    <t>O=C(C1=CC=C(C(C)(C)C)C=C1)CCCN2CCC(OC(C3=CC=CC=C3)C4=CC=CC=C4)CC2</t>
  </si>
  <si>
    <t>Ethanol : 58.75 mg/mL (125.09 mM; Need ultrasonic); DMSO : 8.33 mg/mL (17.74 mM; Need ultrasonic)</t>
  </si>
  <si>
    <t>16159</t>
  </si>
  <si>
    <t>https://www.medchemexpress.com/Ebastine.html</t>
  </si>
  <si>
    <t>HY-13575</t>
  </si>
  <si>
    <t>Blonanserin</t>
  </si>
  <si>
    <t>AD-5423</t>
  </si>
  <si>
    <t>132810-10-7</t>
  </si>
  <si>
    <t>367.50</t>
  </si>
  <si>
    <t>5-HT Receptor; Adrenergic Receptor; Dopamine Receptor; Sigma Receptor</t>
  </si>
  <si>
    <t>Blonanserin (AD-5423) is a potent?and orally active 5-HT2A?(Ki=0.812 nM) and?dopamine D2?receptor?(Ki =0.142?nM)?antagonist. Blonanserin is usually acts as an atypical antipsychotic?agent and can be used for the research of extrapyramidal symptoms, excessive?sedation, or?hypotension[1].</t>
  </si>
  <si>
    <t>C23H30FN3</t>
  </si>
  <si>
    <t>FC1=CC=C(C2=C(CCCCCC3)C3=NC(N4CCN(CC)CC4)=C2)C=C1</t>
  </si>
  <si>
    <t>DMSO : 14.29 mg/mL (38.88 mM; Need ultrasonic)</t>
  </si>
  <si>
    <t>15452</t>
  </si>
  <si>
    <t>https://www.medchemexpress.com/Blonanserin.html</t>
  </si>
  <si>
    <t>HY-15399</t>
  </si>
  <si>
    <t>Vigabatrin</t>
  </si>
  <si>
    <t>γ-Vinyl-GABA</t>
  </si>
  <si>
    <t>68506-86-5</t>
  </si>
  <si>
    <t>Vigabatrin (γ-Vinyl-GABA), a inhibitory neurotransmitter GABA vinyl-derivative, is an orally active and irreversible GABA transaminase inhibitor. Vigabatrin is an antiepileptic agent, which acts by increasing GABA levels in the brain by inhibiting the catabolism of GABA by GABA transaminase[1][2][3].</t>
  </si>
  <si>
    <t>C6H11NO2</t>
  </si>
  <si>
    <t>C=CC(N)CCC(O)=O</t>
  </si>
  <si>
    <t>H2O : 50 mg/mL (387.12 mM; Need ultrasonic)</t>
  </si>
  <si>
    <t>12518</t>
  </si>
  <si>
    <t>https://www.medchemexpress.com/vigabatrin.html</t>
  </si>
  <si>
    <t>HY-D0844</t>
  </si>
  <si>
    <t>Glutathione oxidized</t>
  </si>
  <si>
    <t>L-Glutathione oxidized; GSSG</t>
  </si>
  <si>
    <t>27025-41-8</t>
  </si>
  <si>
    <t>612.63</t>
  </si>
  <si>
    <t>Glutathione oxidized is produced by the oxidation of glutathione which is a major intracellular antioxidant and detoxifying agent.</t>
  </si>
  <si>
    <t>C20H32N6O12S2</t>
  </si>
  <si>
    <t>O=C(NCC(O)=O)[C@H](CSSC[C@@H](C(NCC(O)=O)=O)NC(CC[C@H](N)C(O)=O)=O)NC(CC[C@H](N)C(O)=O)=O</t>
  </si>
  <si>
    <t>H2O : 33.33 mg/mL (54.40 mM; Need ultrasonic)</t>
  </si>
  <si>
    <t>59114</t>
  </si>
  <si>
    <t>https://www.medchemexpress.com/Glutathione_oxidized.html</t>
  </si>
  <si>
    <t>HY-B0372A</t>
  </si>
  <si>
    <t>Bromhexine (hydrochloride)</t>
  </si>
  <si>
    <t>611-75-6</t>
  </si>
  <si>
    <t>412.59</t>
  </si>
  <si>
    <t>Bromhexine Hydrochloride is a medication prescribed for coughs which works by dissolving hard phlegm.
Target: Others
Bromhexine is a mucolytic agent used in the treatment of respiratory disorders associated with viscid or excessive mucus. In addition, bromhexine has antioxidant properties. Bromhexine is intended to support the body's mechanisms for clearing mucus from the respiratory tract. Bromhexine is a synthetic derivative of the herbal active ingredient vasicine. It has been shown to increase the proportion of serous bronchial secretion, making it more easily expectorated. It is indicated as "secretolytic therapy in bronchopulmonary diseases associated with abnormal mucus secretion and impaired mucus transport". From Wikipedia. [1]</t>
  </si>
  <si>
    <t>C14H21Br2ClN2</t>
  </si>
  <si>
    <t>CN(C1CCCCC1)CC2=CC(Br)=CC(Br)=C2N.Cl</t>
  </si>
  <si>
    <t>DMSO : 20 mg/mL (48.47 mM; Need ultrasonic); H2O : 3.33 mg/mL (8.07 mM; Need ultrasonic)</t>
  </si>
  <si>
    <t>15159</t>
  </si>
  <si>
    <t>https://www.medchemexpress.com/Bromhexine-hydrochloride.html</t>
  </si>
  <si>
    <t>HY-N0510</t>
  </si>
  <si>
    <t>Aristolochic acid A</t>
  </si>
  <si>
    <t>Aristolochic acid I; TR 1736</t>
  </si>
  <si>
    <t>313-67-7</t>
  </si>
  <si>
    <t>341.27</t>
  </si>
  <si>
    <t>Aristolochic acid A (Aristolochic acid I; TR 1736) is the main component of plant extract Aristolochic acids, which are found in various herbal plants of genus Aristolochia and Asarum. Aristolochic acid A significantly reduces both activator protein 1 (AP-1) and NF-κB activities. Aristolochic acid A reduces BLCAP gene expression in human cell lines[1].</t>
  </si>
  <si>
    <t>C17H11NO7</t>
  </si>
  <si>
    <t>OC(C1=CC2=C(OCO2)C3=C4C(C(OC)=CC=C4)=CC([N+]([O-])=O)=C31)=O</t>
  </si>
  <si>
    <t>DMSO : 25 mg/mL (73.26 mM; Need ultrasonic); H2O : &lt; 0.1 mg/mL (insoluble)</t>
  </si>
  <si>
    <t>62373</t>
  </si>
  <si>
    <t>https://www.medchemexpress.com/aristolochic-acid-a.html</t>
  </si>
  <si>
    <t>HY-10619</t>
  </si>
  <si>
    <t>Niraparib</t>
  </si>
  <si>
    <t>MK-4827</t>
  </si>
  <si>
    <t>1038915-60-4</t>
  </si>
  <si>
    <t>320.39</t>
  </si>
  <si>
    <t>Niraparib (MK-4827) is a highly potent and orally bioavailable PARP1 and PARP2 inhibitor with IC50s of 3.8 and 2.1 nM, respectively. Niraparib leads to inhibition of repair of DNA damage, activates apoptosis and shows anti-tumor activity[1][2][3].</t>
  </si>
  <si>
    <t>C19H20N4O</t>
  </si>
  <si>
    <t>NC(C1=CC=CC2=CN(C3=CC=C([C@H]4CNCCC4)C=C3)N=C21)=O</t>
  </si>
  <si>
    <t>DMSO : 25 mg/mL (78.03 mM; Need ultrasonic)</t>
  </si>
  <si>
    <t>64315</t>
  </si>
  <si>
    <t>https://www.medchemexpress.com/MK-4827.html</t>
  </si>
  <si>
    <t>HY-15287A</t>
  </si>
  <si>
    <t>Nelfinavir (Mesylate)</t>
  </si>
  <si>
    <t>AG 1343 Mesylate</t>
  </si>
  <si>
    <t>159989-65-8</t>
  </si>
  <si>
    <t>663.89</t>
  </si>
  <si>
    <t>Nelfinavir Mesylate (AG 1343 Mesylate) is a potent and orally bioavailable HIV-1 protease inhibitor (Ki=2 nM) for HIV infection. Nelfinavir Mesylate (AG 1343 Mesylate) is a broad-spectrum, anticancer agent[1][2][3].</t>
  </si>
  <si>
    <t>C33H49N3O7S2</t>
  </si>
  <si>
    <t>[H][C@]12C[C@@H](C(NC(C)(C)C)=O)N(C[C@H]([C@@H](NC(C3=C(C)C(O)=CC=C3)=O)CSC4=CC=CC=C4)O)C[C@@]1([H])CCCC2.CS(=O)(O)=O</t>
  </si>
  <si>
    <t>DMSO : ≥ 25 mg/mL (37.66 mM)</t>
  </si>
  <si>
    <t>31969</t>
  </si>
  <si>
    <t>https://www.medchemexpress.com/Nelfinavir-Mesylate.html</t>
  </si>
  <si>
    <t>HY-107967</t>
  </si>
  <si>
    <t>Isosulfan blue</t>
  </si>
  <si>
    <t>68238-36-8</t>
  </si>
  <si>
    <t>566.66</t>
  </si>
  <si>
    <t>Isosulfan blue is a blue dye for the identification of lymph vessels during lymphangiography. Isosulfan blueis is used during sentinel lymph node biopsies in breast cancer. Isosulfan blue is possible to have an allergic reaction during breast cancer operations[1][2].</t>
  </si>
  <si>
    <t>C27H31N2NaO6S2</t>
  </si>
  <si>
    <t>CC/[N+](CC)=C1C=C/C(C=C/1)=C(C2=CC=C(N(CC)CC)C=C2)\C3=CC(S(=O)([O-])=O)=CC=C3S(=O)([O-])=O.[Na+]</t>
  </si>
  <si>
    <t>DMSO : 83.33 mg/mL (147.05 mM; Need ultrasonic)</t>
  </si>
  <si>
    <t>59879</t>
  </si>
  <si>
    <t>https://www.medchemexpress.com/isosulfan-blue.html</t>
  </si>
  <si>
    <t>HY-10341</t>
  </si>
  <si>
    <t>Fasudil (Hydrochloride)</t>
  </si>
  <si>
    <t>HA-1077 (Hydrochloride); AT-877 (Hydrochloride)</t>
  </si>
  <si>
    <t>105628-07-7</t>
  </si>
  <si>
    <t>327.83</t>
  </si>
  <si>
    <t>Autophagy; Calcium Channel; HIV; PKA; PKC; ROCK</t>
  </si>
  <si>
    <t>Fasudil Hydrochloride (HA-1077 Hydrochloride; AT877 Hydrochloride), is a nonspecific ROCK inhibitor and also has inhibitory effect on protein kinases, with an Ki of 0.33 μM for ROCK1, IC50s of 0.158 μM and 4.58 μM, 12.30 μM, 1.650 μM for ROCK2 and PKA, PKC, PKG, respectively[1]. Fasudil Hydrochloride is also a potent Ca2+ channel antagonist and vasodilator[2].</t>
  </si>
  <si>
    <t>C14H18ClN3O2S</t>
  </si>
  <si>
    <t>O=S(C1=CC=CC2=C1C=CN=C2)(N3CCNCCC3)=O.Cl[H]</t>
  </si>
  <si>
    <t>DMSO : ≥ 31 mg/mL (94.56 mM); H2O : 55 mg/mL (167.77 mM; Need ultrasonic)</t>
  </si>
  <si>
    <t>62099</t>
  </si>
  <si>
    <t>https://www.medchemexpress.com/Fasudil-Hydrochloride.html</t>
  </si>
  <si>
    <t>Anti-infection; Autophagy; Cell Cycle/DNA Damage; Cytoskeleton; Epigenetics; Membrane Transporter/Ion Channel; Neuronal Signaling; Protein Tyrosine Kinase/RTK; Stem Cell/Wnt; TGF-beta/Smad</t>
  </si>
  <si>
    <t>HY-U00190</t>
  </si>
  <si>
    <t>Deprodone propionate</t>
  </si>
  <si>
    <t>RD20000</t>
  </si>
  <si>
    <t>20424-00-4</t>
  </si>
  <si>
    <t>400.51</t>
  </si>
  <si>
    <t>Deprodone propionate (RD20000) is a corticosteroid which is obtained by esterifying with propionic acid the 17-position of the prednisolone skeleton and deoxidating its 21-position.</t>
  </si>
  <si>
    <t>C24H32O5</t>
  </si>
  <si>
    <t>C[C@@]12[C@@](C(C)=O)(CC[C@@]1([H])[C@@]3([H])[C@]([C@@]4(C(CC3)=CC(C=C4)=O)C)([H])[C@@H](O)C2)OC(CC)=O</t>
  </si>
  <si>
    <t>DMSO : 250 mg/mL (624.20 mM; Need ultrasonic)</t>
  </si>
  <si>
    <t>58298</t>
  </si>
  <si>
    <t>https://www.medchemexpress.com/RD20000.html</t>
  </si>
  <si>
    <t>HY-B0111</t>
  </si>
  <si>
    <t>Drospirenone</t>
  </si>
  <si>
    <t>Dihydrospirorenone</t>
  </si>
  <si>
    <t>67392-87-4</t>
  </si>
  <si>
    <t>366.49</t>
  </si>
  <si>
    <t xml:space="preserve">Drospirenone(Dihydrospirorenone) is a synthetic progestin that is an analog to spironolactone.
Target: Progesterone Receptor
Drospirenone is a novel progestin under clinical development that is similar to the natural hormone progesterone, combining potent progestogenic with antimineralocorticoid and antiandrogenic activities. drospirenone was devoid of glucocorticoid activity. Both progestins did not show any antiglucocorticoid action. Furthermore, drospirenone and progesterone both showed considerable antimineralocorticoid activity and weak mineralocorticoid activity [1]. the pharmacological profile of drospirenone is more closely related to that of the natural hormone progesterone than is that of any other synthetic progestogen in use today. Therefore, drospirenone is anticipated to give rise to a number of additional health benefits both for users of oral contraceptives and hormone replacement therapy recipients [2]. The combination of 17beta-estradiol and drospirenone has a positive effect on BMD and a potentially beneficial effect on lipids. Although endometrial thickness increased slightly, the safety of the endometrium was assured, as no cases of hyperplasia or cancer occurred [3].
Clinical indications: Acne; Dysmenorrhea; Endometriosis; Female contraception; Folic acid deficiency; Premenstrual syndrome 
</t>
  </si>
  <si>
    <t>C24H30O3</t>
  </si>
  <si>
    <t>C[C@@]12[C@](OC3=O)(CC3)[C@@H](C4)[C@@H]4[C@@]1([H])[C@@]([C@@H]5[C@H]6C5)([H])[C@]([C@](C6=CC7=O)(CC7)C)([H])CC2</t>
  </si>
  <si>
    <t>DMSO : 50 mg/mL (136.43 mM; Need ultrasonic)</t>
  </si>
  <si>
    <t>12008</t>
  </si>
  <si>
    <t>https://www.medchemexpress.com/drospirenone.html</t>
  </si>
  <si>
    <t>HY-N6972</t>
  </si>
  <si>
    <t>Cepharanthine</t>
  </si>
  <si>
    <t>481-49-2</t>
  </si>
  <si>
    <t>606.71</t>
  </si>
  <si>
    <t>Apoptosis; Autophagy; HIV</t>
  </si>
  <si>
    <t>Cepharanthine, an alkaloid derived from Stephania cepharantha Hayata, with possesses anti-inflammatory and antioxidative activities[1][2][3]. Cepharanthine attenuates muscle and kidney injuries induced by limb ischemia/reperfusion (I/R)[3]. Cepharanthine induces autophagy, apoptosis and cell cycle arrest in breast cancer cells[4]. Cepharanthine inhibits the HIV-1 entry process by reducing plasma membrane fluidity[5].</t>
  </si>
  <si>
    <t>C37H38N2O6</t>
  </si>
  <si>
    <t>[H][C@]12N(C)CCC(C1=C3)=CC(OC)=C3OC4=C5C(OCO5)=CC6=C4[C@](N(C)CC6)([H])CC(C=C7)=CC=C7OC8=C(OC)C=CC(C2)=C8</t>
  </si>
  <si>
    <t>DMSO : 125 mg/mL (206.03 mM; Need ultrasonic)</t>
  </si>
  <si>
    <t>46402</t>
  </si>
  <si>
    <t>https://www.medchemexpress.com/cepharanthine.html</t>
  </si>
  <si>
    <t>HY-13011</t>
  </si>
  <si>
    <t>Alectinib</t>
  </si>
  <si>
    <t>CH5424802; RO5424802; AF802</t>
  </si>
  <si>
    <t>1256580-46-7</t>
  </si>
  <si>
    <t>482.62</t>
  </si>
  <si>
    <t>Alectinib (CH5424802) is a potent, selective, and orally available ALK inhibitor with an IC50 of 1.9 nM and a Kd value of 2.4 nM (in an ATP-competitive manner), and also inhibits ALK F1174L and ALK R1275Q with IC50s of 1 nM and 3.5 nM, respectively[1]. Alectinib demonstrates effective central nervous system (CNS) penetration[2].</t>
  </si>
  <si>
    <t>C30H34N4O2</t>
  </si>
  <si>
    <t>N#CC1=CC2=C(C3=C(N2)C(C)(C4=CC(N5CCC(CC5)N6CCOCC6)=C(C=C4C3=O)CC)C)C=C1</t>
  </si>
  <si>
    <t>DMSO : 6.2 mg/mL (12.85 mM; Need warming); H2O : &lt; 0.1 mg/mL (insoluble)</t>
  </si>
  <si>
    <t>27052</t>
  </si>
  <si>
    <t>https://www.medchemexpress.com/CH5424802.html</t>
  </si>
  <si>
    <t>HY-15388</t>
  </si>
  <si>
    <t>Tazarotene</t>
  </si>
  <si>
    <t>AGN 190168</t>
  </si>
  <si>
    <t>118292-40-3</t>
  </si>
  <si>
    <t>351.46</t>
  </si>
  <si>
    <t>Tazarotene (AGN 190168) is a selective retinoic acid receptor (RAR) agonist for the treatment of plaque psoriasis and acne vulgaris.</t>
  </si>
  <si>
    <t>C21H21NO2S</t>
  </si>
  <si>
    <t>O=C(C1=CC=C(C#CC2=CC=C3C(C(C)(C)CCS3)=C2)N=C1)OCC</t>
  </si>
  <si>
    <t>H2O : &lt; 0.1 mg/mL (insoluble); DMSO : 50 mg/mL (142.26 mM; Need ultrasonic)</t>
  </si>
  <si>
    <t>16319</t>
  </si>
  <si>
    <t>https://www.medchemexpress.com/Tazarotene.html</t>
  </si>
  <si>
    <t>HY-13768A</t>
  </si>
  <si>
    <t>Topotecan (Hydrochloride)</t>
  </si>
  <si>
    <t>SKF 104864A (Hydrochloride); NSC 609669 (Hydrochloride)</t>
  </si>
  <si>
    <t>119413-54-6</t>
  </si>
  <si>
    <t>457.91</t>
  </si>
  <si>
    <t>Apoptosis; Autophagy; Topoisomerase</t>
  </si>
  <si>
    <t>Topotecan Hydrochloride (SKF 104864A Hydrochloride) is a Topoisomerase I inhibitor with potent antineoplastic activities.</t>
  </si>
  <si>
    <t>C23H24ClN3O5</t>
  </si>
  <si>
    <t>[H]Cl.O=C1[C@](O)(CC)C2=C(CO1)C(N3CC4=CC5=C(CN(C)C)C(O)=CC=C5N=C4C3=C2)=O</t>
  </si>
  <si>
    <t>DMSO : 25 mg/mL (54.60 mM; Need ultrasonic); H2O : 3.33 mg/mL (7.27 mM; Need ultrasonic)</t>
  </si>
  <si>
    <t>25440</t>
  </si>
  <si>
    <t>https://www.medchemexpress.com/Topotecan-Hydrochloride.html</t>
  </si>
  <si>
    <t>HY-14905</t>
  </si>
  <si>
    <t>Uridine triacetate</t>
  </si>
  <si>
    <t>Tri-O-acetyl uridine</t>
  </si>
  <si>
    <t>4105-38-8</t>
  </si>
  <si>
    <t>370.31</t>
  </si>
  <si>
    <t>Uridine triacetate (Tri-O-acetyl uridine) is an orally active prodrug of Uridine. Uridine triacetate (Tri-O-acetyl uridine) is lipophilic, is quickly absorbed in the gut, and is rapidly deacetylated in the circulation to yield free uridine. Uridine triacetate (Tri-O-acetyl uridine) is uesd for the prevention and treatment of life-threatening 5-fluorouracil and capecitabine toxicity. Uridine triacetate (Tri-O-acetyl uridine) delivers high concentrations of uridine, which competes with toxic 5-FU metabolites[1][2].</t>
  </si>
  <si>
    <t>C15H18N2O9</t>
  </si>
  <si>
    <t>O=C(NC(C=C1)=O)N1[C@H](O2)[C@H](OC(C)=O)[C@H](OC(C)=O)[C@H]2COC(C)=O</t>
  </si>
  <si>
    <t>DMSO : ≥ 100 mg/mL (270.04 mM); H2O : 10 mg/mL (27.00 mM; Need ultrasonic)</t>
  </si>
  <si>
    <t>64038</t>
  </si>
  <si>
    <t>https://www.medchemexpress.com/uridine-triacetate.html</t>
  </si>
  <si>
    <t>HY-Y0367</t>
  </si>
  <si>
    <t>Maleic Acid</t>
  </si>
  <si>
    <t>110-16-7</t>
  </si>
  <si>
    <t>116.07</t>
  </si>
  <si>
    <t>Maleic Acid is a Glutamate Decarboxylase (GAD) inhibitor of E. coli and L. monocytogenes.</t>
  </si>
  <si>
    <t>C4H4O4</t>
  </si>
  <si>
    <t>O=C(O)/C=C\C(O)=O</t>
  </si>
  <si>
    <t>H2O : 100 mg/mL (861.55 mM; Need ultrasonic)</t>
  </si>
  <si>
    <t>61094</t>
  </si>
  <si>
    <t>https://www.medchemexpress.com/Maleic_Acid.html</t>
  </si>
  <si>
    <t>HY-Y0479</t>
  </si>
  <si>
    <t>L-Lactic acid</t>
  </si>
  <si>
    <t>(S)-2-Hydroxypropanoic acid</t>
  </si>
  <si>
    <t>79-33-4</t>
  </si>
  <si>
    <t>90.08</t>
  </si>
  <si>
    <t>Antibiotic; Bacterial; Endogenous Metabolite</t>
  </si>
  <si>
    <t>L-Lactic acid is a buildiing block which can be used as a precursor for the production of the bioplastic polymer poly-lactic acid.</t>
  </si>
  <si>
    <t>C3H6O3</t>
  </si>
  <si>
    <t>C[C@H](O)C(O)=O</t>
  </si>
  <si>
    <t>DMSO : 100 mg/mL (1110.12 mM; Need ultrasonic)</t>
  </si>
  <si>
    <t>43580</t>
  </si>
  <si>
    <t>https://www.medchemexpress.com/L-Lactic_acid.html</t>
  </si>
  <si>
    <t>HY-B1436</t>
  </si>
  <si>
    <t>Nifuroxazide</t>
  </si>
  <si>
    <t>965-52-6</t>
  </si>
  <si>
    <t>275.22</t>
  </si>
  <si>
    <t>Bacterial; STAT</t>
  </si>
  <si>
    <t>Nifuroxazide is an effective inhibitor of STAT3, also exerts potent anti-tumor and anti-metastasis activity.</t>
  </si>
  <si>
    <t>C12H9N3O5</t>
  </si>
  <si>
    <t>O=C(N/N=C/C1=CC=C([N+]([O-])=O)O1)C2=CC=C(O)C=C2</t>
  </si>
  <si>
    <t>H2O : &lt; 0.1 mg/mL (insoluble); DMSO : ≥ 155 mg/mL (563.19 mM)</t>
  </si>
  <si>
    <t>33480</t>
  </si>
  <si>
    <t>https://www.medchemexpress.com/Nifuroxazide.html</t>
  </si>
  <si>
    <t>11992</t>
  </si>
  <si>
    <t>HY-14744A</t>
  </si>
  <si>
    <t>Levamlodipine besylate</t>
  </si>
  <si>
    <t>(S)-Amlodipine besylate; Levoamlodipine besylate</t>
  </si>
  <si>
    <t>150566-71-5</t>
  </si>
  <si>
    <t>Levamlodipine besylate ((S)-Amlodipine besylate) is a powerful dihydropyridine calcium channel blocker, possessing vasodilation properties and used in the treatment of hypertension and angina[1].</t>
  </si>
  <si>
    <t>O=C(C1=C(COCCN)NC(C)=C(C(OC)=O)[C@@H]1C2=CC=CC=C2Cl)OCC.OS(C3=CC=CC=C3)(=O)=O</t>
  </si>
  <si>
    <t>DMSO : ≥ 150 mg/mL (264.53 mM)</t>
  </si>
  <si>
    <t>40422</t>
  </si>
  <si>
    <t>https://www.medchemexpress.com/Levamlodipine_besylate.html</t>
  </si>
  <si>
    <t>HY-B0274</t>
  </si>
  <si>
    <t>Chlorprothixene</t>
  </si>
  <si>
    <t>113-59-7</t>
  </si>
  <si>
    <t>315.86</t>
  </si>
  <si>
    <t>Bacterial; Dopamine Receptor; Histamine Receptor</t>
  </si>
  <si>
    <t>Chlorprothixene is a dopamine and histamine receptors antagonist with Kis of 18 nM, 2.96 nM, 4.56 nM, 9 nM and 3.75 nM for hD1, hD2, hD3, hD5 and hH1 receptors, respectively. Antipsychotic activity[1].</t>
  </si>
  <si>
    <t>C18H18ClNS</t>
  </si>
  <si>
    <t>CN(C)CC/C=C1C2=C(SC3=C\1C=CC=C3)C=CC(Cl)=C2</t>
  </si>
  <si>
    <t>H2O : &lt; 0.1 mg/mL (insoluble); DMSO : 33.33 mg/mL (105.52 mM; Need ultrasonic)</t>
  </si>
  <si>
    <t>16505</t>
  </si>
  <si>
    <t>https://www.medchemexpress.com/chlorprothixene.html</t>
  </si>
  <si>
    <t>Anti-infection; GPCR/G Protein; Immunology/Inflammation; Neuronal Signaling</t>
  </si>
  <si>
    <t>HY-B0132</t>
  </si>
  <si>
    <t>Norfloxacin</t>
  </si>
  <si>
    <t>MK-0366</t>
  </si>
  <si>
    <t>70458-96-7</t>
  </si>
  <si>
    <t>319.33</t>
  </si>
  <si>
    <t>Norfloxacin (MK-0366) is a broad-spectrum antibiotic that is active against both Gram-positive and Gram-negative bacteria, which functions by inhibiting DNA gyrase.</t>
  </si>
  <si>
    <t>C16H18FN3O3</t>
  </si>
  <si>
    <t>O=C(C1=CN(CC)C2=C(C=C(F)C(N3CCNCC3)=C2)C1=O)O</t>
  </si>
  <si>
    <t>DMSO : 5 mg/mL (15.66 mM; Need ultrasonic); H2O : &lt; 0.1 mg/mL (insoluble)</t>
  </si>
  <si>
    <t>26769</t>
  </si>
  <si>
    <t>https://www.medchemexpress.com/Norfloxacin.html</t>
  </si>
  <si>
    <t>HY-A0275</t>
  </si>
  <si>
    <t>Amezinium (methylsulfate)</t>
  </si>
  <si>
    <t>Amezinium metilsulfate; Lu-1631</t>
  </si>
  <si>
    <t>30578-37-1</t>
  </si>
  <si>
    <t>313.33</t>
  </si>
  <si>
    <t>Amezinium metilsulfate has multiple mechanisms, including stimulation of alpha and beta-1 receptors and inhibition ofnoradrenaline and tyramine uptake. 
Target: alpha and beta-1 receptors
Amezinium metilsulfate is a sympathomimetic drug used for the treatment of low blood pressure. Cardiovascular effects of the new sympathomimetic Amezinium metilsulphate are investigated in 25 patients compared with a control group (n = 25). During spinal/epidural anaesthesia 5 mg amezinium is given i.v. if blood pressure dropped greater than 20 mmHg. from starting-point. A significant recovery of blood pressure (epidural anaesthesia: syst 21%, diast 9%; spinal anaesthesia: syst 13%, diast 6.6%) and a decrease in heart rate (6.8% resp. 4,5%) are thought due to peripheral vasoconstriction. Amezinium proves a stimulating drug for alpha- and beta 1-receptors by stabilising the systemic blood pressure in spinal/epidural anaesthesia.</t>
  </si>
  <si>
    <t>C12H15N3O5S</t>
  </si>
  <si>
    <t>COC1=CC(N)=CN=[N+]1C2=CC=CC=C2.O=S(OC)([O-])=O</t>
  </si>
  <si>
    <t>DMSO : ≥ 34 mg/mL (108.51 mM)</t>
  </si>
  <si>
    <t>20337</t>
  </si>
  <si>
    <t>https://www.medchemexpress.com/Amezinium-methylsulfate.html</t>
  </si>
  <si>
    <t>HY-N1500</t>
  </si>
  <si>
    <t>Pulegone</t>
  </si>
  <si>
    <t>89-82-7</t>
  </si>
  <si>
    <t>Pulegone, the major chemical constituent of Calamintha nepeta (L.) Savi essential oil which is an aromatic herb with a mint-oregano flavor, is one of avian repellents[1]. The molecular target for the repellent action of Pulegone in avian species is nociceptive TRP ankyrin 1 (TRPA1). Pulegone stimulates both TRPM8 and TRPA1 channel in chicken sensory neurons and suppresses the former but not the latter at high concentrations[2].</t>
  </si>
  <si>
    <t>O=C1/C(CC[C@@H](C)C1)=C(C)/C</t>
  </si>
  <si>
    <t>DMSO : ≥ 270 mg/mL (1773.63 mM)</t>
  </si>
  <si>
    <t>60855</t>
  </si>
  <si>
    <t>https://www.medchemexpress.com/pulegone.html</t>
  </si>
  <si>
    <t>HY-Y0781</t>
  </si>
  <si>
    <t>Pyruvic acid</t>
  </si>
  <si>
    <t>Acetylformic acid</t>
  </si>
  <si>
    <t>127-17-3</t>
  </si>
  <si>
    <t>88.06</t>
  </si>
  <si>
    <t>Pyruvic acid is an intermediate metabolite in the metabolism of carbohydrates, proteins, and fats.</t>
  </si>
  <si>
    <t>C3H4O3</t>
  </si>
  <si>
    <t>CC(C(O)=O)=O</t>
  </si>
  <si>
    <t>H2O : 100 mg/mL (1135.59 mM; Need ultrasonic); DMSO : ≥ 50 mg/mL (567.79 mM)</t>
  </si>
  <si>
    <t>41325</t>
  </si>
  <si>
    <t>https://www.medchemexpress.com/Pyruvic_acid.html</t>
  </si>
  <si>
    <t>HY-B0225B</t>
  </si>
  <si>
    <t>L-(-)-α-Methyldopa (hydrate)</t>
  </si>
  <si>
    <t>MK-351 hydrate; Methyldopa hydrate</t>
  </si>
  <si>
    <t>41372-08-1</t>
  </si>
  <si>
    <t>L-(-)-α-Methyldopa hydrate is an alpha-adrenergic agonist (selective for α2-adrenergic receptors) psychoactive drug used as a sympatholytic or antihypertensive.
Target: alpha-adrenergic agonist
Methyldopa is an alpha-adrenergic agonist (selective for α2-adrenergic receptors) psychoactive drug used as a sympatholytic or antihypertensive. Its use is now mostly deprecated following the introduction of alternative safer classes of agents. However, it continues to have a role in otherwise difficult to treat hypertension and gestational hypertension (also known as pregnancy-induced hypertension (PIH)).
Methyldopa has a dual mechanism of action. It is a competitive inhibitor of the enzyme DOPA decarboxylase, also known as aromatic L-amino acid decarboxylase, which converts L-DOPA into dopamine. Dopamine is a precursor for norepinephrine (noradrenaline) and subsequently epinephrine (adrenaline). This inhibition results in reduced dopaminergic and adrenergic neurotransmission in the peripheral nervous system. This effect may lower blood pressure and cause central nervous system effects such as depression, anxiety, apathy, anhedonia, and parkinsonism. It is converted to α-methylnorepinephrine by dopamine beta-hydroxylase (DBH). α-methylnorepinephrine is an agonist of presynaptic central nervous system α2-adrenergic receptors. Activation of these receptors in the brainstem appears to inhibit sympathetic nervous system output and lower blood pressure. This is also the mechanism of action of clonidine.</t>
  </si>
  <si>
    <t>C10H16NO5.5</t>
  </si>
  <si>
    <t>OC1=C(O)C=CC(C[C@@](C)(C(O)=O)N)=C1.[1.5H2O]</t>
  </si>
  <si>
    <t>DMSO : 33.33 mg/mL (139.90 mM; Need ultrasonic); H2O : 1 mg/mL (4.20 mM; Need ultrasonic)</t>
  </si>
  <si>
    <t>16681</t>
  </si>
  <si>
    <t>https://www.medchemexpress.com/L-_-_-_alpha_-Methyldopa-hydrate.html</t>
  </si>
  <si>
    <t>HY-B0398</t>
  </si>
  <si>
    <t>Nalidixic acid</t>
  </si>
  <si>
    <t>389-08-2</t>
  </si>
  <si>
    <t>232.24</t>
  </si>
  <si>
    <t>Nalidixic acid, a quinolone antibiotic, is effective against both gram-positive and gram-negative bacteria. Nalidixic acid acts in a bacteriostatic manner in lower concentrations and is bactericidal in higher concentrations. Nalidixic acid inhibits a subunit of DNA gyrase and topoisomerase IV and reversibly blocks DNA replication in susceptible bacteria[1].</t>
  </si>
  <si>
    <t>C12H12N2O3</t>
  </si>
  <si>
    <t>O=C(C1=CN(CC)C2=C(C=CC(C)=N2)C1=O)O</t>
  </si>
  <si>
    <t>DMSO : 6 mg/mL (25.84 mM; Need ultrasonic); H2O : 5 mg/mL (21.53 mM; ultrasonic and warming and heat to 80°C)</t>
  </si>
  <si>
    <t>26154</t>
  </si>
  <si>
    <t>https://www.medchemexpress.com/nalidixic-acid.html</t>
  </si>
  <si>
    <t>HY-14290A</t>
  </si>
  <si>
    <t>Pinacidil monohydrate</t>
  </si>
  <si>
    <t>85371-64-8</t>
  </si>
  <si>
    <t>263.34</t>
  </si>
  <si>
    <t>Pinacidil monohydrate, an antihypertensive drug, is a potassium channel activator.</t>
  </si>
  <si>
    <t>C13H21N5O</t>
  </si>
  <si>
    <t>[H]O[H].CC(C)(C)C(N/C(NC#N)=N/C1=CC=NC=C1)C</t>
  </si>
  <si>
    <t>Ethanol : 50 mg/mL (189.87 mM; Need ultrasonic); DMSO : 100 mg/mL (379.74 mM; Need ultrasonic)</t>
  </si>
  <si>
    <t>59165</t>
  </si>
  <si>
    <t>https://www.medchemexpress.com/Pinacidil_monohydrate.html</t>
  </si>
  <si>
    <t>HY-10218</t>
  </si>
  <si>
    <t>Everolimus</t>
  </si>
  <si>
    <t>RAD001; SDZ-RAD</t>
  </si>
  <si>
    <t>159351-69-6</t>
  </si>
  <si>
    <t>958.22</t>
  </si>
  <si>
    <t>Apoptosis; Autophagy; FKBP; mTOR</t>
  </si>
  <si>
    <t>Everolimus (RAD001) is a Rapamycin derivative and a potent, selective and orally active mTOR1 inhibitor. Everolimus binds to FKBP-12 to generate an immunosuppressive complex. Everolimus inhibits tumor cells proliferation and induces cell apoptosis and autophagy. Everolimus has potent immunosuppressive and anticancer activities[1][2].</t>
  </si>
  <si>
    <t>C53H83NO14</t>
  </si>
  <si>
    <t>O=C([C@@]1(O)[C@@H](CC[C@@H](C[C@@H](/C(C)=C/C=C/C=C/[C@H](C[C@@H](C)C([C@@H]([C@@H](/C(C)=C/[C@H]2C)O)OC)=O)C)OC)O1)C)C(N3CCCC[C@H]3C(O[C@@H](CC2=O)[C@@H](C[C@H]4C[C@H]([C@H](OCCO)CC4)OC)C)=O)=O</t>
  </si>
  <si>
    <t>DMSO : ≥ 54 mg/mL (56.35 mM); H2O : &lt; 0.1 mg/mL (insoluble)</t>
  </si>
  <si>
    <t>44976</t>
  </si>
  <si>
    <t>https://www.medchemexpress.com/Everolimus.html</t>
  </si>
  <si>
    <t>Apoptosis; Autophagy; Immunology/Inflammation; PI3K/Akt/mTOR</t>
  </si>
  <si>
    <t>HY-14286</t>
  </si>
  <si>
    <t>Levosimendan</t>
  </si>
  <si>
    <t>Simsndan; OR-1259</t>
  </si>
  <si>
    <t>141505-33-1</t>
  </si>
  <si>
    <t>280.28</t>
  </si>
  <si>
    <t>Autophagy; Phosphodiesterase (PDE); Potassium Channel</t>
  </si>
  <si>
    <t>Levosimendan (Simsndan; OR-1259) is a calcium sensitiser used in the management of acutely decompensated congestive heart failure.</t>
  </si>
  <si>
    <t>C14H12N6O</t>
  </si>
  <si>
    <t>O=C1C[C@@H](C)C(C2=CC=C(N/N=C(C#N)\C#N)C=C2)=NN1</t>
  </si>
  <si>
    <t>DMSO : ≥ 50 mg/mL (178.39 mM)</t>
  </si>
  <si>
    <t>57985</t>
  </si>
  <si>
    <t>https://www.medchemexpress.com/Levosimendan.html</t>
  </si>
  <si>
    <t>HY-14171</t>
  </si>
  <si>
    <t>Bexarotene</t>
  </si>
  <si>
    <t>LGD1069</t>
  </si>
  <si>
    <t>153559-49-0</t>
  </si>
  <si>
    <t>348.48</t>
  </si>
  <si>
    <t>Bexarotene (LGD1069) is a selective retinoid X receptors (RXR) agonist for the treatment of cutaneous T-cell lymphoma.</t>
  </si>
  <si>
    <t>C24H28O2</t>
  </si>
  <si>
    <t>CC1(C2=C(C(C)(CC1)C)C=C(C(C(C3=CC=C(C=C3)C(O)=O)=C)=C2)C)C</t>
  </si>
  <si>
    <t>DMSO : 60 mg/mL (172.18 mM; Need ultrasonic); H2O : &lt; 0.1 mg/mL (insoluble)</t>
  </si>
  <si>
    <t>61941</t>
  </si>
  <si>
    <t>https://www.medchemexpress.com/Bexarotene.html</t>
  </si>
  <si>
    <t>HY-14268</t>
  </si>
  <si>
    <t>Febuxostat</t>
  </si>
  <si>
    <t>TEI 6720; TMX 67</t>
  </si>
  <si>
    <t>144060-53-7</t>
  </si>
  <si>
    <t>316.37</t>
  </si>
  <si>
    <t>Febuxostat (TEI 6720) is selective xanthine oxidase inhibitor with a Ki of 0.6 nM[1].</t>
  </si>
  <si>
    <t>C16H16N2O3S</t>
  </si>
  <si>
    <t>CC(COC1=CC=C(C=C1C#N)C2=NC(C)=C(S2)C(O)=O)C</t>
  </si>
  <si>
    <t>DMSO : 50 mg/mL (158.04 mM; Need ultrasonic)</t>
  </si>
  <si>
    <t>10754</t>
  </si>
  <si>
    <t>https://www.medchemexpress.com/Febuxostat.html</t>
  </si>
  <si>
    <t>HY-B0112</t>
  </si>
  <si>
    <t>Minoxidil</t>
  </si>
  <si>
    <t>U10858</t>
  </si>
  <si>
    <t>38304-91-5</t>
  </si>
  <si>
    <t>209.25</t>
  </si>
  <si>
    <t>Minoxidil (U10858) is an ATP-sensitive potassium (KATP) channel opener, a potent oral antihypertensive agent and a peripheral vasodilator that promotes vasodilation also affects hair growth. Minoxidil is also a potent inhibitor of soybean lipoxygenaseare with an IC50 of 20 μM[1][2][3].</t>
  </si>
  <si>
    <t>C9H15N5O</t>
  </si>
  <si>
    <t>NC1=NC(N2CCCCC2)=CC(N)=[N+]1[O-]</t>
  </si>
  <si>
    <t>DMSO : 4.6 mg/mL (21.98 mM; Need ultrasonic and warming); Ethanol : 8.33 mg/mL (39.81 mM; Need ultrasonic)</t>
  </si>
  <si>
    <t>21826</t>
  </si>
  <si>
    <t>https://www.medchemexpress.com/Minoxidil.html</t>
  </si>
  <si>
    <t>HY-B1589A</t>
  </si>
  <si>
    <t>Carbinoxamine maleate salt</t>
  </si>
  <si>
    <t>3505-38-2</t>
  </si>
  <si>
    <t>406.86</t>
  </si>
  <si>
    <t>Carbinoxamine maleate salt is a histamine H1 receptor antagonist.</t>
  </si>
  <si>
    <t>C20H23ClN2O5</t>
  </si>
  <si>
    <t>ClC1=CC=C(C(C2=NC=CC=C2)OCCN(C)C)C=C1.O=C(O)/C=C\C(O)=O</t>
  </si>
  <si>
    <t>DMSO : 100 mg/mL (245.78 mM; Need ultrasonic); H2O : 50 mg/mL (122.89 mM; Need ultrasonic)</t>
  </si>
  <si>
    <t>27080</t>
  </si>
  <si>
    <t>https://www.medchemexpress.com/Carbinoxamine_maleate_salt.html</t>
  </si>
  <si>
    <t>HY-13448</t>
  </si>
  <si>
    <t>Nedocromil</t>
  </si>
  <si>
    <t>FPL 59002</t>
  </si>
  <si>
    <t>69049-73-6</t>
  </si>
  <si>
    <t>371.34</t>
  </si>
  <si>
    <t>Histamine Receptor; Leukotriene Receptor; Prostaglandin Receptor</t>
  </si>
  <si>
    <t>Nedocromil suppresses the action or formation of multiple mediators, including histamine, leukotriene C4 (LTC4), and prostaglandin D2 (PGD2).</t>
  </si>
  <si>
    <t>C19H17NO7</t>
  </si>
  <si>
    <t>O=C(C1=CC(C2=CC3=C(N(CC)C(C(O)=O)=CC3=O)C(CCC)=C2O1)=O)O</t>
  </si>
  <si>
    <t>DMSO : 16.67 mg/mL (44.89 mM; Need ultrasonic)</t>
  </si>
  <si>
    <t>11108</t>
  </si>
  <si>
    <t>https://www.medchemexpress.com/Nedocromil.html</t>
  </si>
  <si>
    <t>HY-B0217</t>
  </si>
  <si>
    <t>Nitazoxanide</t>
  </si>
  <si>
    <t>NTZ; NSC 697855</t>
  </si>
  <si>
    <t>55981-09-4</t>
  </si>
  <si>
    <t>307.28</t>
  </si>
  <si>
    <t>Autophagy; Influenza Virus</t>
  </si>
  <si>
    <t>Nitazoxanide is a synthetic nitrothiazolyl-salicylamide derivative and an antiprotozoal agent. (IC50 for canine influenza virus ranges from 0.17 to 0.21 μM).
Target: Others
Nitazoxanide is a synthetic nitrothiazolyl-salicylamide derivative and an antiprotozoal agent. In vitro studies demonstrated much broader activity. Dr. Rossignol co-founded Romark Laboratories, with the goal of bringing nitazoxanide to market as an anti-parasitic drug. Initial studies in the USA were conducted in collaboration with Unimed Pharmaceuticals, Inc. (Marietta, GA) and focused on development of the drug for treatment of cryptosporidiosis in AIDS.
The anti-protozoal activity of nitazoxanide is believed to be due to interference with the pyruvate:ferredoxin oxidoreductase (PFOR) enzyme dependent electron transfer reaction which is essential to anaerobic energy metabolism. It has also been shown to have activity against influenza A virus in vitro. The mechanism appears to be by selectively blocking the maturation of the viral hemagglutinin at a stage preceding resistance to endoglycosidase H digestion. This impairs hemagglutinin intracellular trafficking and insertion of the protein into the host plasma membrane.</t>
  </si>
  <si>
    <t>C12H9N3O5S</t>
  </si>
  <si>
    <t>O=C(NC1=NC=C([N+]([O-])=O)S1)C2=CC=CC=C2OC(C)=O</t>
  </si>
  <si>
    <t>DMSO : ≥ 100 mg/mL (325.44 mM)</t>
  </si>
  <si>
    <t>11310</t>
  </si>
  <si>
    <t>https://www.medchemexpress.com/nitazoxanide.html</t>
  </si>
  <si>
    <t>HY-B0406A</t>
  </si>
  <si>
    <t>Bethanechol (chloride)</t>
  </si>
  <si>
    <t>Carbamyl-β-methylcholine chloride</t>
  </si>
  <si>
    <t>590-63-6</t>
  </si>
  <si>
    <t>Bethanechol Chloride (Carbamyl-β-methylcholine chloride) is a selective muscarinic receptor agonist without any effect on nicotinic receptors.
Target: mAChR
Bethanechol Chloride (Carbamyl-β-methylcholine chloride) is a parasympathomimetic choline carbamate that selectively stimulates muscarinic receptors without any effect on nicotinic receptors. 
Unlike acetylcholine, Bethanechol Chloride (Carbamyl-β-methylcholine chloride) is not hydrolyzed by cholinesterase and will therefore have a long duration of action. Oral bethanechol significantly improves contraction pressures and bolus transit in the smooth muscle portion of the esophagus in patients with severe IEM [1]. 
Bethanechol Chloride (Carbamyl-β-methylcholine chloride) has potential benefit in the treatment of cerebral palsy [2].</t>
  </si>
  <si>
    <t>C7H17ClN2O2</t>
  </si>
  <si>
    <t>CC(OC(N)=O)C[N+](C)(C)C.[Cl-]</t>
  </si>
  <si>
    <t>H2O : ≥ 50 mg/mL (254.22 mM); DMSO : 11.11 mg/mL (56.49 mM; Need ultrasonic)</t>
  </si>
  <si>
    <t>13584</t>
  </si>
  <si>
    <t>https://www.medchemexpress.com/Bethanechol-chloride.html</t>
  </si>
  <si>
    <t>HY-B0263</t>
  </si>
  <si>
    <t>Thiabendazole</t>
  </si>
  <si>
    <t>2-(4-Thiazolyl)benzimidazole</t>
  </si>
  <si>
    <t>148-79-8</t>
  </si>
  <si>
    <t>201.25</t>
  </si>
  <si>
    <t>Mitochondrial Metabolism; Parasite</t>
  </si>
  <si>
    <t xml:space="preserve">Thiabendazole inhibites the mitochondrial helminth-specific enzyme, fumarate reductase, with anthelminthic property. 
Target: Fumarate Reductase
Tiabendazole serves to block angiogenesis in both frog embryos and human cells. It has also been shown to serve as a vascular disrupting agent to reduce newly established blood vessels. Tiabendazole has been shown to effectively do this in certain cancer cells. Thiabendazole works by inhibition of the mitochondrial, helminth-specific enzyme, fumarate reductase, with possible interaction with endogenous quinone [1].
Thiabendazole inhibited B16F10 proliferation in vitro in a dose- and time-dependent manner with an IC50 of 532.4 +/- 32.6, 322.9 +/- 28.9, 238.5 +/- 19.8 microM at 24, 48, and 72 h, respectively. Moreover, thiabendazole inhibited the angiogenesis and the migration of B16F10 cells in vitro. Furthermore, thiabendazole restrained transcription and translation of the VEGF gene in B16F10 in vitro, and the apoptotic percentage of B16F10 cells was increased after exposure to thiabendazole [2].
</t>
  </si>
  <si>
    <t>C10H7N3S</t>
  </si>
  <si>
    <t>C1(C2=CSC=N2)=NC3=CC=CC=C3N1</t>
  </si>
  <si>
    <t>DMSO : 50 mg/mL (248.45 mM; Need ultrasonic); H2O : &lt; 0.1 mg/mL (insoluble)</t>
  </si>
  <si>
    <t>62139</t>
  </si>
  <si>
    <t>https://www.medchemexpress.com/Thiabendazole.html</t>
  </si>
  <si>
    <t>HY-10209A</t>
  </si>
  <si>
    <t>Masitinib (mesylate)</t>
  </si>
  <si>
    <t>AB-1010 mesylate</t>
  </si>
  <si>
    <t>1048007-93-7</t>
  </si>
  <si>
    <t>594.75</t>
  </si>
  <si>
    <t>Apoptosis; c-Kit; FGFR; PDGFR; Src</t>
  </si>
  <si>
    <t>Masitinib mesylate (AB-1010 mesylate) is a potent, orally bioavailable, and selective inhibitor of c-Kit (IC50=200 nM for human recombinant c-Kit). It also inhibits PDGFRα/β (IC50s=540/800 nM), Lyn (IC50= 510 nM for LynB), Lck, and, to a lesser extent, FGFR3 and FAK. Masitinib mesylate (AB-1010 mesylate) has anti-proliferative, pro-apoptotic activity and low toxicity[1][2][4].</t>
  </si>
  <si>
    <t>C29H34N6O4S2</t>
  </si>
  <si>
    <t>O=C(NC1=CC=C(C(NC2=NC(C3=CC=CN=C3)=CS2)=C1)C)C4=CC=C(CN5CCN(CC5)C)C=C4.CS(=O)(O)=O</t>
  </si>
  <si>
    <t>DMSO : ≥ 30 mg/mL (50.44 mM)</t>
  </si>
  <si>
    <t>24576</t>
  </si>
  <si>
    <t>https://www.medchemexpress.com/masitinib-mesylate.html</t>
  </si>
  <si>
    <t>HY-N0378</t>
  </si>
  <si>
    <t>D-Mannitol</t>
  </si>
  <si>
    <t>Mannitol; Mannite</t>
  </si>
  <si>
    <t>69-65-8</t>
  </si>
  <si>
    <t>D-Mannitol is an osmotic diuretic agent and a weak renal vasodilator.
Target: Others
D(-)Mannitol is a sugar alcohol that can be used as an inert osmotic control substance. The uptake and phosphorylation of d-mannitol is catalyzed by the mannitol-specific phosphoenolpyruvate-dependent phosphotransferase systems (PTS). Mannitol can interact with neutrophils and monocytes. Experiments have shown that it is able to decrease neutrophil apoptosis in vitro. The compound has been used in studies as a stimulator of cecal microbial growth and cellulolytic activity in rabbits. It has been observed that mannitol can lower the fat digestibility and body fat accumulation in both normal and cecectomized rats, as well as upregulate monocyte HLA-DR, monocyte and neutrophil CD11b. Studies show that the mannitol operon is repressed by the transcription factor, mannitol operon repressor (MtlR) in Escherichia coli [1-3].</t>
  </si>
  <si>
    <t>OC[C@H]([C@H]([C@@H]([C@@H](CO)O)O)O)O</t>
  </si>
  <si>
    <t>H2O : ≥ 36 mg/mL (197.62 mM)</t>
  </si>
  <si>
    <t>42115</t>
  </si>
  <si>
    <t>https://www.medchemexpress.com/D-Mannitol.html</t>
  </si>
  <si>
    <t>HY-N0326</t>
  </si>
  <si>
    <t>L-Methionine</t>
  </si>
  <si>
    <t>63-68-3</t>
  </si>
  <si>
    <t>L-Methionine is the L-isomer of Methionine, an essential amino acid for human development. Methionine acts as a hepatoprotectant.</t>
  </si>
  <si>
    <t>N[C@@H](CCSC)C(O)=O</t>
  </si>
  <si>
    <t>H2O : 16.67 mg/mL (111.72 mM; Need ultrasonic)</t>
  </si>
  <si>
    <t>39424</t>
  </si>
  <si>
    <t>https://www.medchemexpress.com/L-Methionin.html</t>
  </si>
  <si>
    <t>HY-N7106</t>
  </si>
  <si>
    <t>Dimethyl phthalate</t>
  </si>
  <si>
    <t>131-11-3</t>
  </si>
  <si>
    <t>194.18</t>
  </si>
  <si>
    <t>Dimethyl phthalate, a known endocrine disruptor and one of the phthalate esters (PAEs), is a ubiquitous pollutant. Dimethyl phthalate is commonly used as a plasticizer to impart flexibility to rigid polyvinylchloride (PVC) resins[1].</t>
  </si>
  <si>
    <t>C10H10O4</t>
  </si>
  <si>
    <t>O=C(C1=CC=CC=C1C(OC)=O)OC</t>
  </si>
  <si>
    <t>46038</t>
  </si>
  <si>
    <t>https://www.medchemexpress.com/dimethyl-phthalate.html</t>
  </si>
  <si>
    <t>HY-10582</t>
  </si>
  <si>
    <t>Flurbiprofen</t>
  </si>
  <si>
    <t>dl-Flurbiprofen</t>
  </si>
  <si>
    <t>5104-49-4</t>
  </si>
  <si>
    <t>Flurbiprofen is a potent, orally active nonsteroidal anti-inflammatory agent (NSAIA) with antipyretic and analgesic activity. Flurbiprofen is commonly used for the research of inflammatory diseases, including osteoarthritis and rheumatoid arthritis. Flurbiprofen is a non-selective cyclooxygenase (COX)  inhibitor, can be used for the research of colorectal cancer[1][2][3].</t>
  </si>
  <si>
    <t>FC1=C(C2=CC=CC=C2)C=CC(C(C)C(O)=O)=C1</t>
  </si>
  <si>
    <t>DMSO : ≥ 100 mg/mL (409.40 mM)</t>
  </si>
  <si>
    <t>12040</t>
  </si>
  <si>
    <t>https://www.medchemexpress.com/Flurbiprofen.html</t>
  </si>
  <si>
    <t>HY-18062</t>
  </si>
  <si>
    <t>Pyrimethamine</t>
  </si>
  <si>
    <t>Pirimecidan; Pirimetamin; RP 4753</t>
  </si>
  <si>
    <t>58-14-0</t>
  </si>
  <si>
    <t>248.71</t>
  </si>
  <si>
    <t xml:space="preserve">Pyrimethamine(RP4753) is a medication used for protozoal infections; interferes with tetrahydrofolic acid synthesis from folic acid by inhibiting the enzyme dihydrofolate reductase (DHFR).
IC50 Value: 15.4 nM (Plasmodium falciparum) [1]
Target: DHFR; antifolate
in vitro: Three susceptibility levels (susceptible, intermediate, and resistant) were observed in the response of culture-adapted clones and strains to pyrimethamine (50% inhibitory concentration [IC50]) &lt; 100, 100-2,000, and &gt; 2,000 nM) and cycloguanil (IC50 &lt; 50, 50-500, and &gt; 500 nM). Based on these susceptibility levels, 73 and 68 of 96 fresh clinical isolates were susceptible to pyrimethamine (mean IC50 15.4 nM) and cycloguanil (mean IC50 11.1 nM), respectively [1]. We tested pyrimethamine(previously reported to suppress SOD1 expression), several compounds currently in trials in human and murine ALS, and a set of 1040 FDA-approved compounds. In a PC12 cell-based assay, no compounds reduced SOD1 promoter activity without concomitant cytotoxicity. Additionally,pyrimethamine failed to repress levels of SOD1 protein in HeLa cells or homogenates of liver, spinal cord and brain of wild-type mice [3].
in vivo: (131)I-Pyrimethamine (specific activity: 7.08 MBq/ mol) was injected intravenously into the tail vein of the control and infected rats. Static whole body images of the rats were acquired under the gamma camera at 5 min, 45 min, 2 h, 6 h, and 24 h following the intravenous administration of the radioactivity (3.7 MBq/rat) [2]. The 10-day treatment with 10mg/kg/day of fluconazole combined with 40/1mg/kg/day sulfadiazine and pyrimethamine resulted in 93% survival of CF1 mice acutely infected with the highly virulent T. gondii RH strain, versus 36% of mice treated with just sulfadiazine and pyrimethamine [4].
Toxicity: Sulfadoxine/pyrimethamine is well tolerated as treatment and when used as intermittent preventive treatment in pregnant African women. Sulfadoxine/pyrimethamine is no longer used as prophylaxis because it may cause toxic epidermal necrolysis and Stevens Johnson syndrome [5].
</t>
  </si>
  <si>
    <t>C12H13ClN4</t>
  </si>
  <si>
    <t>NC1=NC(N)=C(C2=CC=C(Cl)C=C2)C(CC)=N1</t>
  </si>
  <si>
    <t>DMSO : 25 mg/mL (100.52 mM; Need ultrasonic)</t>
  </si>
  <si>
    <t>61625</t>
  </si>
  <si>
    <t>https://www.medchemexpress.com/pyrimethamine.html</t>
  </si>
  <si>
    <t>HY-Y0740</t>
  </si>
  <si>
    <t>4-Methoxybenzaldehyde</t>
  </si>
  <si>
    <t>123-11-5</t>
  </si>
  <si>
    <t>4-Methoxybenzaldehyde is a naturally occurring fragrant phenolic compound that is soluble in acetone. 4-Methoxybenzaldehyde has been found in many plant species including horseradish, anise, star anise. 4-Methoxybenzaldehyde is a possible neurotoxicant and it has shown effects that include mortality, attractancy, and interference with host seeking [1].</t>
  </si>
  <si>
    <t>O=CC1=CC=C(OC)C=C1</t>
  </si>
  <si>
    <t>61211</t>
  </si>
  <si>
    <t>https://www.medchemexpress.com/4-methoxybenzaldehyde.html</t>
  </si>
  <si>
    <t>HY-B0211</t>
  </si>
  <si>
    <t>Riluzole</t>
  </si>
  <si>
    <t>PK 26124</t>
  </si>
  <si>
    <t>1744-22-5</t>
  </si>
  <si>
    <t>234.20</t>
  </si>
  <si>
    <t>Riluzole is an anticonvulsant drug and belongs to the family of use-dependent Na+ channel blocker which can also inhibit GABA uptake with an IC50 of 43 μM.</t>
  </si>
  <si>
    <t>C8H5F3N2OS</t>
  </si>
  <si>
    <t>NC1=NC2=CC=C(OC(F)(F)F)C=C2S1</t>
  </si>
  <si>
    <t>H2O : 1 mg/mL (4.27 mM; ultrasonic and adjust pH to 3 with HCl); DMSO : 100 mg/mL (426.99 mM; Need ultrasonic)</t>
  </si>
  <si>
    <t>16556</t>
  </si>
  <si>
    <t>https://www.medchemexpress.com/riluzole.html</t>
  </si>
  <si>
    <t>HY-B0400</t>
  </si>
  <si>
    <t>D-Sorbitol</t>
  </si>
  <si>
    <t>Sorbitol; D-Glucitol</t>
  </si>
  <si>
    <t>50-70-4</t>
  </si>
  <si>
    <t>D-Sorbitol (Sorbitol) is a six-carbon sugar alcohol and can used as a sugar substitute. D-Sorbitol can be used as a stabilizing excipient and/or isotonicity agent, sweetener, humectant, thickener and dietary supplement[1].</t>
  </si>
  <si>
    <t>OC[C@@H]([C@H]([C@@H]([C@@H](CO)O)O)O)O</t>
  </si>
  <si>
    <t>H2O : 100 mg/mL (548.94 mM; Need ultrasonic); DMSO : 100 mg/mL (548.94 mM; Need ultrasonic)</t>
  </si>
  <si>
    <t>17052</t>
  </si>
  <si>
    <t>https://www.medchemexpress.com/d-sorbitol.html</t>
  </si>
  <si>
    <t>HY-B0188A</t>
  </si>
  <si>
    <t>Mianserin (hydrochloride)</t>
  </si>
  <si>
    <t>Org GB 94</t>
  </si>
  <si>
    <t>21535-47-7</t>
  </si>
  <si>
    <t>300.83</t>
  </si>
  <si>
    <t>Mianserin hydrochloride (Org GB 94) is a H1 receptor inverse agonist and is a psychoactive agent of the tetracyclic antidepressant.</t>
  </si>
  <si>
    <t>C18H21ClN2</t>
  </si>
  <si>
    <t>CN(CC1)CC2N1C3=CC=CC=C3CC4=CC=CC=C24.Cl</t>
  </si>
  <si>
    <t>DMSO : 50 mg/mL (166.21 mM; Need ultrasonic)</t>
  </si>
  <si>
    <t>26167</t>
  </si>
  <si>
    <t>https://www.medchemexpress.com/mianserin-hydrochloride.html</t>
  </si>
  <si>
    <t>HY-15654</t>
  </si>
  <si>
    <t>Sodium 4-phenylbutyrate</t>
  </si>
  <si>
    <t>4-PBA (sodium); 4-Phenylbutyric acid (sodium); Benzenebutyric acid (sodium)</t>
  </si>
  <si>
    <t>1716-12-7</t>
  </si>
  <si>
    <t>186.18</t>
  </si>
  <si>
    <t>Apoptosis; Autophagy; HDAC</t>
  </si>
  <si>
    <t>Sodium 4-phenylbutyrate (4-PBA sodium) is an inhibitor of HDAC and endoplasmic reticulum (ER) stress, used in cancer and infection research[1].</t>
  </si>
  <si>
    <t>C10H11NaO2</t>
  </si>
  <si>
    <t>O=C(O[Na])CCCC1=CC=CC=C1</t>
  </si>
  <si>
    <t>H2O : 23.5 mg/mL (126.22 mM; Need ultrasonic and warming); DMSO : 33.33 mg/mL (179.02 mM; Need ultrasonic)</t>
  </si>
  <si>
    <t>19025</t>
  </si>
  <si>
    <t>https://www.medchemexpress.com/Sodium-phenylbutyrate.html</t>
  </si>
  <si>
    <t>Apoptosis; Autophagy; Cell Cycle/DNA Damage; Epigenetics</t>
  </si>
  <si>
    <t>HY-N0865</t>
  </si>
  <si>
    <t>Ingenol</t>
  </si>
  <si>
    <t>(-)-Ingenol</t>
  </si>
  <si>
    <t>30220-46-3</t>
  </si>
  <si>
    <t>348.43</t>
  </si>
  <si>
    <t>Ingenol is a PKC activator, with a Ki of 30 μM, with antitumor activity.</t>
  </si>
  <si>
    <t>C20H28O5</t>
  </si>
  <si>
    <t>O[C@@]([C@@H](C(CO)=C[C@@]1([H])[C@H](C2(C)C)[C@H]2C3)O)([C@H]4O)[C@]([C@@H]3C)(C=C4C)C1=O</t>
  </si>
  <si>
    <t>DMSO : 100 mg/mL (287.00 mM; Need ultrasonic)</t>
  </si>
  <si>
    <t>17906</t>
  </si>
  <si>
    <t>https://www.medchemexpress.com/Ingenol.html</t>
  </si>
  <si>
    <t>HY-B0166A</t>
  </si>
  <si>
    <t>L-Ascorbic acid (sodium salt)</t>
  </si>
  <si>
    <t>Sodium L-ascorbate; Vitamin C (sodium salt)</t>
  </si>
  <si>
    <t>134-03-2</t>
  </si>
  <si>
    <t>198.11</t>
  </si>
  <si>
    <t>L-Ascorbic acid sodium salt (Sodium L-ascorbate), an electron donor, is an endogenous antioxidant agent. L-Ascorbic acid sodium salt inhibits selectively Cav3.2 channels with an IC50 of 6.5 μM. L-Ascorbic acid sodium salt is also a collagen deposition enhancer and an elastogenesis inhibitor[1][2][3].</t>
  </si>
  <si>
    <t>C6H7NaO6</t>
  </si>
  <si>
    <t>O[C@@H](CO)[C@]1([H])C(O[Na])=C(O)C(O1)=O</t>
  </si>
  <si>
    <t>H2O : 100 mg/mL (504.77 mM; Need ultrasonic); DMSO : 1 mg/mL (5.05 mM; Need ultrasonic)</t>
  </si>
  <si>
    <t>62890</t>
  </si>
  <si>
    <t>https://www.medchemexpress.com/L-Ascorbic-acid-sodium.html</t>
  </si>
  <si>
    <t>HY-B1484</t>
  </si>
  <si>
    <t>Moxalactam (sodium salt)</t>
  </si>
  <si>
    <t>Latamoxef (sodium); Lamoxactam (sodium); LY-127935 (sodium)</t>
  </si>
  <si>
    <t>64953-12-4</t>
  </si>
  <si>
    <t>564.44</t>
  </si>
  <si>
    <t>Moxalactam sodium salt (Latamoxef sodium) is an antibiotic compound more effective against Escherichia coli and Pseudomonas aeruginosathan cephalosporins.</t>
  </si>
  <si>
    <t>C20H18N6Na2O9S</t>
  </si>
  <si>
    <t>O=C(C(N12)=C(CSC3=NN=NN3C)CO[C@]2([H])[C@](OC)(NC([C@H](C(O[Na])=O)C4=CC=C(O)C=C4)=O)C1=O)O[Na]</t>
  </si>
  <si>
    <t>DMSO : 60 mg/mL (106.30 mM; Need ultrasonic); H2O : 50 mg/mL (88.58 mM; Need ultrasonic)</t>
  </si>
  <si>
    <t>32259</t>
  </si>
  <si>
    <t>https://www.medchemexpress.com/Moxalactam-sodium-salt.html</t>
  </si>
  <si>
    <t>HY-N0060</t>
  </si>
  <si>
    <t>Ferulic acid</t>
  </si>
  <si>
    <t>Coniferic acid</t>
  </si>
  <si>
    <t>1135-24-6</t>
  </si>
  <si>
    <t>Endogenous Metabolite; FGFR</t>
  </si>
  <si>
    <t>Ferulic acid is a novel fibroblast growth factor receptor 1 (FGFR1) inhibitor with IC50s of 3.78 and 12.5 μM for FGFR1 and FGFR2, respectively.</t>
  </si>
  <si>
    <t>O=C(O)/C=C/C1=CC=C(O)C(OC)=C1</t>
  </si>
  <si>
    <t>DMSO : 100 mg/mL (514.99 mM; Need ultrasonic)</t>
  </si>
  <si>
    <t>35326</t>
  </si>
  <si>
    <t>https://www.medchemexpress.com/Ferulic_acid.html</t>
  </si>
  <si>
    <t>Metabolic Enzyme/Protease; Protein Tyrosine Kinase/RTK</t>
  </si>
  <si>
    <t>HY-B1076</t>
  </si>
  <si>
    <t>Medrysone</t>
  </si>
  <si>
    <t>HMS; 6α-Methyl-11β-hydroxyprogesterone</t>
  </si>
  <si>
    <t>2668-66-8</t>
  </si>
  <si>
    <t>Medrysone is a corticosteroid, in ophthalmology for the treatment of eye inflammations.</t>
  </si>
  <si>
    <t>CC([C@H]1CC[C@@]2([H])[C@]3([H])C[C@H](C)C4=CC(CC[C@]4(C)[C@@]3([H])[C@@H](O)C[C@]12C)=O)=O</t>
  </si>
  <si>
    <t>H2O : &lt; 0.1 mg/mL (insoluble); Ethanol : ≥ 25 mg/mL (72.57 mM)</t>
  </si>
  <si>
    <t>33869</t>
  </si>
  <si>
    <t>https://www.medchemexpress.com/Medrysone.html</t>
  </si>
  <si>
    <t>HY-B0236</t>
  </si>
  <si>
    <t>6-Aminocaproic acid</t>
  </si>
  <si>
    <t>EACA; Epsilon-Amino-n-caproic Acid; 6-Aminohexanoic acid</t>
  </si>
  <si>
    <t>60-32-2</t>
  </si>
  <si>
    <t>6-Aminocaproic acid is an antifibrinolytic agent that acts by inhibiting plasminogen activators which have fibrinolytic properties.
Target: Others
6-aminohexanoic acid is a derivative and analogue of the amino acid lysine, which makes it an effective inhibitor for enzymes that bind that particular residue. Such enzymes include proteolytic enzymes like plasmin, the enzyme responsible for fibrinolysis. Aminocaproic acid is also an intermediate in the polymerization of Nylon-6, where it is formed by ring-opening hydrolysis of caprolactam.
Aminocaproic acid is used to treat excessive postoperative bleeding, especially after procedures in which a great amount of bleeding is expected, such as cardiac surgery. Aminocaproic acid can also be used to treat the overdose and/or toxic effects of the thrombolytic pharmacologic agents tissue plasminogen activator and streptokinase [1, 2].</t>
  </si>
  <si>
    <t>O=C(O)CCCCCN</t>
  </si>
  <si>
    <t>H2O : ≥ 50 mg/mL (381.18 mM); DMSO : &lt; 1 mg/mL (insoluble or slightly soluble)</t>
  </si>
  <si>
    <t>16721</t>
  </si>
  <si>
    <t>https://www.medchemexpress.com/6-aminocaproic-acid.html</t>
  </si>
  <si>
    <t>HY-B0224</t>
  </si>
  <si>
    <t>Chlorothiazide</t>
  </si>
  <si>
    <t>58-94-6</t>
  </si>
  <si>
    <t>295.72</t>
  </si>
  <si>
    <t xml:space="preserve">Chlorothiazide is a diuretic and antihypertensive. (IC50=3.8 mM)
Target: Others
Chlorothiazide sodium (Diuril) is a diuretic used within the hospital setting or for personal use to manage excess fluid associated with congestive heart failure. It is also used as an antihypertensive. 
Most often taken in pill form, it is usually taken orally once or twice a day. In the ICU setting, chlorothiazide is given to diurese a patient in addition to furosemide (Lasix). Working in a separate mechanism than furosemide, and absorbed enterically as a reconstituted suspension administered through a nasogastric tube (NG tube), the two drugs potentiate one another.
</t>
  </si>
  <si>
    <t>C7H6ClN3O4S2</t>
  </si>
  <si>
    <t>O=S(C1=C(Cl)C=C(C2=C1)N=CNS2(=O)=O)(N)=O</t>
  </si>
  <si>
    <t>DMSO : 100 mg/mL (338.16 mM; Need ultrasonic); H2O : &lt; 0.1 mg/mL (insoluble)</t>
  </si>
  <si>
    <t>15327</t>
  </si>
  <si>
    <t>https://www.medchemexpress.com/Chlorothiazide.html</t>
  </si>
  <si>
    <t>HY-B0402A</t>
  </si>
  <si>
    <t>Amantadine (hydrochloride)</t>
  </si>
  <si>
    <t>1-Adamantanamine hydrochloride; 1-Adamantylamine hydrochloride; 1-Aminoadamantane hydrochloride</t>
  </si>
  <si>
    <t>665-66-7</t>
  </si>
  <si>
    <t>187.71</t>
  </si>
  <si>
    <t>Amantadine (1-Adamantanamine) hydrochloride is an antiviral agent with activity against influenza A viruses. Amantadine hydrochloride blocks the proton flow through the M2 ion channel and thus prevents the release of viral RNA into the cytoplasm of the infected cells. Amantadine hydrochloride is an antiparkinsonian agent[1][2].</t>
  </si>
  <si>
    <t>C10H18ClN</t>
  </si>
  <si>
    <t>NC1(C2)C[C@@H]3C[C@@H](C[C@H]2C3)C1.Cl</t>
  </si>
  <si>
    <t>H2O : ≥ 50 mg/mL (266.37 mM); DMSO : 100 mg/mL (532.74 mM; Need ultrasonic)</t>
  </si>
  <si>
    <t>13623</t>
  </si>
  <si>
    <t>https://www.medchemexpress.com/Amantadine-hydrochloride.html</t>
  </si>
  <si>
    <t>HY-B0184</t>
  </si>
  <si>
    <t>Felbamate</t>
  </si>
  <si>
    <t>W-554; ADD-03055</t>
  </si>
  <si>
    <t>25451-15-4</t>
  </si>
  <si>
    <t>Felbamate (W-554) is a potent nonsedative anticonvulsant whose clinical effect may be related to the inhibition of N-methyl-D-aspartate (NMDA).</t>
  </si>
  <si>
    <t>C11H14N2O4</t>
  </si>
  <si>
    <t>NC(OCC(C1=CC=CC=C1)COC(N)=O)=O</t>
  </si>
  <si>
    <t>16867</t>
  </si>
  <si>
    <t>https://www.medchemexpress.com/felbamate.html</t>
  </si>
  <si>
    <t>HY-14262</t>
  </si>
  <si>
    <t>Vilazodone</t>
  </si>
  <si>
    <t>EMD 68843; SB659746A</t>
  </si>
  <si>
    <t>163521-12-8</t>
  </si>
  <si>
    <t>Vilazodone (EMD 68843; SB 659746A) is a potent, selective and orally active?serotonin?reuptake inhibitor (SSRI) and partial?5-HT1A receptor agonist. Vilazodone exhibits antidepressant efficacy in vivo can be used for the research of major depressive disorder (MDD) and affective disorders[1][2].</t>
  </si>
  <si>
    <t>C26H27N5O2</t>
  </si>
  <si>
    <t>NC(C1=CC2=C(C=CC(N3CCN(CCCCC4=CNC5=CC=C(C=C54)C#N)CC3)=C2)O1)=O</t>
  </si>
  <si>
    <t>DMSO : ≥ 100 mg/mL (226.49 mM); H2O : &lt; 0.1 mg/mL (insoluble)</t>
  </si>
  <si>
    <t>28368</t>
  </si>
  <si>
    <t>https://www.medchemexpress.com/vilazodone.html</t>
  </si>
  <si>
    <t>HY-N0729</t>
  </si>
  <si>
    <t>Linoleic acid</t>
  </si>
  <si>
    <t>60-33-3</t>
  </si>
  <si>
    <t>280.45</t>
  </si>
  <si>
    <t>Linoleic acid is a common polyunsaturated (PUFA) is found in plant-based oils, nuts and seeds. Linoleic acid is a part of membrane phospholipids, and functions as a structural component to maintain a certain level of membrane fluidity of the transdermal water barrier of the epidermis. Linoleic acid induces red blood cells and hemoglobin damage via oxidative mechanism [1][2].</t>
  </si>
  <si>
    <t>C18H32O2</t>
  </si>
  <si>
    <t>CCCCC/C=C\C/C=C\CCCCCCCC(O)=O</t>
  </si>
  <si>
    <t>DMSO : ≥ 43.33 mg/mL (154.50 mM)</t>
  </si>
  <si>
    <t>63040</t>
  </si>
  <si>
    <t>https://www.medchemexpress.com/Linoleic_acid.html</t>
  </si>
  <si>
    <t>HY-B0186B</t>
  </si>
  <si>
    <t>Cefoselis (sulfate)</t>
  </si>
  <si>
    <t>FK-037</t>
  </si>
  <si>
    <t>122841-12-7</t>
  </si>
  <si>
    <t>620.64</t>
  </si>
  <si>
    <t>Cefoselis sulfate is a widely used beta-lactam antibiotic.
Target: Antibacterial
Cefoselis sulfate, a new parenteral cephalosporin, was active against clinical isolates of both gram-positive and gram-negative aerobic bacteria. 
The activity of Cefoselis (sulfate) was similar to that of cefpirome and cefepime and generally superior to that of ceftazidime. Cefoselis sulfate showed potent antibacterial activity against Hemophilus influenzae and Moraxella catarrhalis.
Cefoselis sulfate was highly active against MSSA and MSCNS. 
Cefoselis sulfate was poor in the activity against MRSA,MRCNS,PRSP and Enterococcus faecalis,and no activity for Enterococcus faecium.</t>
  </si>
  <si>
    <t>C19H24N8O10S3</t>
  </si>
  <si>
    <t>O=C(C(N12)=C(CN3N(CCO)C(C=C3)=N)CS[C@]2([H])[C@H](NC(/C(C4=CSC(N)=N4)=N\OC)=O)C1=O)O.O=S(O)(O)=O</t>
  </si>
  <si>
    <t>DMSO : 100 mg/mL (161.12 mM; Need ultrasonic); H2O : 14.29 mg/mL (23.02 mM; Need ultrasonic)</t>
  </si>
  <si>
    <t>13419</t>
  </si>
  <si>
    <t>https://www.medchemexpress.com/Cefoselis-sulfate.html</t>
  </si>
  <si>
    <t>HY-B0290</t>
  </si>
  <si>
    <t>Pranlukast</t>
  </si>
  <si>
    <t>ONO-1078</t>
  </si>
  <si>
    <t>103177-37-3</t>
  </si>
  <si>
    <t>481.50</t>
  </si>
  <si>
    <t>Pranlukast is a highly potent, selective and competitive antagonist of peptide leukotrienes. Pranlukast inhibits [3H]LTE4, [3H]LTD4, and [3H]LTC4 bindings to lung membranes with Kis of 0.63±0.11, 0.99±0.19, and 5640±680 nM, respectively.</t>
  </si>
  <si>
    <t>C27H23N5O4</t>
  </si>
  <si>
    <t>O=C(NC1=C2C(C(C=C(C3=NNN=N3)O2)=O)=CC=C1)C4=CC=C(OCCCCC5=CC=CC=C5)C=C4</t>
  </si>
  <si>
    <t>DMSO : 33.33 mg/mL (69.22 mM; Need ultrasonic); H2O : &lt; 0.1 mg/mL (insoluble)</t>
  </si>
  <si>
    <t>13194</t>
  </si>
  <si>
    <t>https://www.medchemexpress.com/pranlukast.html</t>
  </si>
  <si>
    <t>HY-A0256B</t>
  </si>
  <si>
    <t>Clavulanate (lithium)</t>
  </si>
  <si>
    <t>61177-44-4</t>
  </si>
  <si>
    <t>205.09</t>
  </si>
  <si>
    <t>Lithium</t>
  </si>
  <si>
    <t>Clavulanate lithium is a potent β-lactamase inhibitor and acts as an antibiotic[1][2].</t>
  </si>
  <si>
    <t>C8H8LiNO5</t>
  </si>
  <si>
    <t>O=C([C@@H](/C(O[C@]1([H])C2)=C/CO)N1C2=O)O[Li]</t>
  </si>
  <si>
    <t>H2O : 50 mg/mL (243.80 mM; Need ultrasonic); DMSO : 5 mg/mL (24.38 mM; ultrasonic and warming and heat to 80°C)</t>
  </si>
  <si>
    <t>58767</t>
  </si>
  <si>
    <t>https://www.medchemexpress.com/clavulanate-lithium.html</t>
  </si>
  <si>
    <t>HY-50895A</t>
  </si>
  <si>
    <t>Gefitinib (hydrochloride)</t>
  </si>
  <si>
    <t>ZD-1839 hydrochloride</t>
  </si>
  <si>
    <t>184475-55-6</t>
  </si>
  <si>
    <t>483.36</t>
  </si>
  <si>
    <t>Gefitinib hydrochloride (ZD1839 hydrochloride) is a potent, selective and orally active EGFR tyrosine kinase inhibitor with an IC50 of 33 nM. Gefitinib hydrochloride selectively inhibits EGF-stimulated tumor cell growth (IC50 of 54 nM) and that blocks EGF-stimulated EGFR autophosphorylation in tumor cells. Gefitinib hydrochloride also induces autophagy. Gefitinib hydrochloride has antitumour activity[1][2].</t>
  </si>
  <si>
    <t>C22H25Cl2FN4O3</t>
  </si>
  <si>
    <t>ClC1=C(C=CC(NC2=NC=NC3=C2C=C(C(OC)=C3)OCCCN4CCOCC4)=C1)F.[H]Cl</t>
  </si>
  <si>
    <t>H2O : 6.25 mg/mL (12.93 mM; Need ultrasonic); DMSO : 0.227 mg/mL (0.47 mM; Need ultrasonic and warming)</t>
  </si>
  <si>
    <t>16374</t>
  </si>
  <si>
    <t>https://www.medchemexpress.com/Gefitinib-hydrochloride.html</t>
  </si>
  <si>
    <t>HY-N1584A</t>
  </si>
  <si>
    <t>Halofuginone (hydrobromide)</t>
  </si>
  <si>
    <t>RU-19110 (hydrobromide)</t>
  </si>
  <si>
    <t>64924-67-0</t>
  </si>
  <si>
    <t>495.59</t>
  </si>
  <si>
    <t>Halofuginone hydrobromide (RU-19110 hydrobromide) is a less-toxic form of Febrifugine, which is isolated from the plant Dichroa febrifuga[1]. Halofuginone inhibits prolyl-tRNA synthetase in an ATP-dependent manner with a Ki of 18.3 nM[2]. Halofuginone is a specific inhibitor of type-I collagen synthesis and attenuates osteoarthritis (OA) by inhibition of TGF-β activity[3][4].</t>
  </si>
  <si>
    <t>C16H18Br2ClN3O3</t>
  </si>
  <si>
    <t>O=C1N(CC(C[C@@H]2NCCC[C@H]2O)=O)C=NC3=C1C=C(Cl)C(Br)=C3.Br</t>
  </si>
  <si>
    <t>DMSO : 50 mg/mL (100.89 mM; Need ultrasonic)</t>
  </si>
  <si>
    <t>36268</t>
  </si>
  <si>
    <t>https://www.medchemexpress.com/Halofuginone_hydrobromide.html</t>
  </si>
  <si>
    <t>HY-B0223</t>
  </si>
  <si>
    <t>Albendazole</t>
  </si>
  <si>
    <t>54965-21-8</t>
  </si>
  <si>
    <t>265.33</t>
  </si>
  <si>
    <t>Albendazole is a broad-spectrum parasiticide with high effectiveness and low host toxicity. Albendazole is used for the research gastrointestinal parasites in humans and animals[1][2].</t>
  </si>
  <si>
    <t>C12H15N3O2S</t>
  </si>
  <si>
    <t>O=C(OC)NC1=NC2=CC=C(SCCC)C=C2N1</t>
  </si>
  <si>
    <t>H2O : 0.67 mg/mL (2.53 mM; Need ultrasonic); DMSO : 20 mg/mL (75.38 mM; Need ultrasonic)</t>
  </si>
  <si>
    <t>15040</t>
  </si>
  <si>
    <t>https://www.medchemexpress.com/Albendazole.html</t>
  </si>
  <si>
    <t>HY-B0563B</t>
  </si>
  <si>
    <t>Ropivacaine (hydrochloride)</t>
  </si>
  <si>
    <t>98717-15-8</t>
  </si>
  <si>
    <t>310.86</t>
  </si>
  <si>
    <t>Ropivacaine hydrochloride is a potent?sodium channel?blocker and blocks impulse conduction via reversible inhibition of?sodium ion influx?in nerve fibrese[1][2]. Ropivacaine is also an inhibitor of K2P (two-pore domain potassium channel) TREK-1 with an IC50 of 402.7 μM in COS-7 cell's membrane[3]. Ropivacaine is a local anesthetic agent widely used for regional anesthesia and neuropathic pain?management in vivo[1].</t>
  </si>
  <si>
    <t>C17H27ClN2O</t>
  </si>
  <si>
    <t>[H]Cl.O=C([C@H]1N(CCC)CCCC1)NC2=C(C)C=CC=C2C</t>
  </si>
  <si>
    <t>DMSO : 10 mg/mL (32.17 mM; Need ultrasonic); H2O : 10 mg/mL (32.17 mM; Need ultrasonic)</t>
  </si>
  <si>
    <t>28196</t>
  </si>
  <si>
    <t>https://www.medchemexpress.com/Ropivacaine_hydrochloride.html</t>
  </si>
  <si>
    <t>HY-B1111</t>
  </si>
  <si>
    <t>Amitraz</t>
  </si>
  <si>
    <t>BTS-27419</t>
  </si>
  <si>
    <t>33089-61-1</t>
  </si>
  <si>
    <t>293.41</t>
  </si>
  <si>
    <t>Adrenergic Receptor; Monoamine Oxidase; Parasite</t>
  </si>
  <si>
    <t>Amitraz is a non-systemic acaricide and insecticide, with alpha-adrenergic agonist activity, interaction with octopamine receptors of the central nervous system and inhibition of monoamine oxidases and prostaglandin synthesis.</t>
  </si>
  <si>
    <t>C19H23N3</t>
  </si>
  <si>
    <t>CN(/C=N/C1=CC=C(C)C=C1C)/C=N/C2=CC=C(C)C=C2C</t>
  </si>
  <si>
    <t>H2O : &lt; 0.1 mg/mL (insoluble); DMSO : 50 mg/mL (170.41 mM; Need ultrasonic)</t>
  </si>
  <si>
    <t>27204</t>
  </si>
  <si>
    <t>https://www.medchemexpress.com/Amitraz.html</t>
  </si>
  <si>
    <t>Infection; Endocrinology</t>
  </si>
  <si>
    <t>HY-14652</t>
  </si>
  <si>
    <t>Tamibarotene</t>
  </si>
  <si>
    <t>Am 80</t>
  </si>
  <si>
    <t>94497-51-5</t>
  </si>
  <si>
    <t>351.44</t>
  </si>
  <si>
    <t>Tamibarotene is a retinoic acid receptor α/β (RARα/β) agonist, showing high selectivity over RARγ.</t>
  </si>
  <si>
    <t>C22H25NO3</t>
  </si>
  <si>
    <t>O=C(C1=CC=C(C=C1)C(NC2=CC=C3C(C)(CCC(C)(C3=C2)C)C)=O)O</t>
  </si>
  <si>
    <t>DMSO : 25.5 mg/mL (72.56 mM; Need ultrasonic and warming)</t>
  </si>
  <si>
    <t>26676</t>
  </si>
  <si>
    <t>https://www.medchemexpress.com/Tamibarotene.html</t>
  </si>
  <si>
    <t>HY-13761</t>
  </si>
  <si>
    <t>Teniposide</t>
  </si>
  <si>
    <t>VM26</t>
  </si>
  <si>
    <t>29767-20-2</t>
  </si>
  <si>
    <t>656.65</t>
  </si>
  <si>
    <t>Teniposide is a podophyllotoxin derivative, acts as a topoisomerase II inhibitor, and used as a chemotherapeutic agent.</t>
  </si>
  <si>
    <t>C32H32O13S</t>
  </si>
  <si>
    <t>O=C1OC[C@]2([H])[C@H](O[C@H]3[C@@H]([C@H]([C@@H]([C@@H](CO4)O3)O[C@@H]4C5=CC=CS5)O)O)C6=C(C=C7OCOC7=C6)[C@@H](C8=CC(OC)=C(O)C(OC)=C8)[C@]21[H]</t>
  </si>
  <si>
    <t>DMSO : ≥ 30 mg/mL (45.69 mM)</t>
  </si>
  <si>
    <t>24543</t>
  </si>
  <si>
    <t>https://www.medchemexpress.com/Teniposide.html</t>
  </si>
  <si>
    <t>HY-13234</t>
  </si>
  <si>
    <t>Rifaximin</t>
  </si>
  <si>
    <t>80621-81-4</t>
  </si>
  <si>
    <t>785.88</t>
  </si>
  <si>
    <t>Rifaximin(Xifaxan) is an orally administered, semi-synthetic, nonsystemic antibiotic derived from rifamycin SV with antibacterial activity.
IC50 Value:
Target: RNA polymerase; antibacterial
Rifaximin is a semisynthetic, rifamycin-based non-systemic antibiotic, meaning that very little of the drug will pass the gastrointestinal wall into the circulation as is common for other types of orally administered antibiotics. It is used in the treatment of traveler's diarrhea and hepatic encephalopathy, for which it received orphan drug status from the U.S. Food and Drug Administration in 1998. Rifaximin interferes with transcription by binding to the β-subunit of bacterial RNA polymerase. This results in the blockage of the translocation step that normally follows the formation of the first phosphodiester bond, which occurs in the transcription process. From Wikipedia.</t>
  </si>
  <si>
    <t>C43H51N3O11</t>
  </si>
  <si>
    <t>O=C1C2=C(O[C@@]1(O/C=C/[C@@H]([C@H]([C@H]([C@@H]([C@@H]([C@@H]([C@@H](O)[C@@H](C)/C=C/C=C(C)\C3=O)C)O)C)OC(C)=O)C)OC)C)C(C)=C(O)C4=C2C5=C(C(N3)=C4O)N6C(C=C(C)C=C6)=N5</t>
  </si>
  <si>
    <t>DMSO : ≥ 50 mg/mL (63.62 mM); H2O : &lt; 0.1 mg/mL (insoluble)</t>
  </si>
  <si>
    <t>41636</t>
  </si>
  <si>
    <t>https://www.medchemexpress.com/Rifaximin.html</t>
  </si>
  <si>
    <t>HY-111529A</t>
  </si>
  <si>
    <t>Tafenoquine (Succinate)</t>
  </si>
  <si>
    <t>WR 238605 (Succinate)</t>
  </si>
  <si>
    <t>106635-81-8</t>
  </si>
  <si>
    <t>581.58</t>
  </si>
  <si>
    <t>Tafenoquine Succinate (WR 238605 Succinate) is an 8-aminoquinoline. Tafenoquine is an anti-malarial prophylactic agent[1].</t>
  </si>
  <si>
    <t>C28H34F3N3O7</t>
  </si>
  <si>
    <t>O=C(O)CCC(O)=O.CC(NC1=C2N=C(OC)C=C(C)C2=C(OC3=CC=CC(C(F)(F)F)=C3)C(OC)=C1)CCCN</t>
  </si>
  <si>
    <t>DMSO : 125 mg/mL (214.93 mM; Need ultrasonic)</t>
  </si>
  <si>
    <t>64014</t>
  </si>
  <si>
    <t>https://www.medchemexpress.com/Tafenoquine_Succinate.html</t>
  </si>
  <si>
    <t>HY-Y0079</t>
  </si>
  <si>
    <t>D-Phenylalanine</t>
  </si>
  <si>
    <t>673-06-3</t>
  </si>
  <si>
    <t>D-Phenylalanine is the synthetic dextro isomer of phenylalanine. D-Phenylalanine inhibits biofilm development of Pseudoalteromonas sp. SC2014[1].</t>
  </si>
  <si>
    <t>N[C@H](CC1=CC=CC=C1)C(O)=O</t>
  </si>
  <si>
    <t>DMSO : 1 mg/mL (6.05 mM; Need ultrasonic); H2O : 4.17 mg/mL (25.24 mM; Need ultrasonic)</t>
  </si>
  <si>
    <t>26964</t>
  </si>
  <si>
    <t>https://www.medchemexpress.com/d-phenylalanine.html</t>
  </si>
  <si>
    <t>HY-B0200</t>
  </si>
  <si>
    <t>Cephalexin</t>
  </si>
  <si>
    <t>Cefalexin; Cephacillin</t>
  </si>
  <si>
    <t>15686-71-2</t>
  </si>
  <si>
    <t>347.39</t>
  </si>
  <si>
    <t>Cephalexin (Cefalexin; Cephacillin) is a potent, orally active and the first-generation?cephalosporin antibiotic. Cephalexin kills?gram-positive?and some?gram-negative bacteria?by disrupting the growth of the bacterial cell wall. Cephalexin monohydrate is used for the research of?pneumonia,?strep throat, and bacterial endocarditis, et al[1].&lt;/br&gt;</t>
  </si>
  <si>
    <t>C16H17N3O4S</t>
  </si>
  <si>
    <t>O=C(C(N12)=C(C)CS[C@]2([H])[C@H](NC([C@H](N)C3=CC=CC=C3)=O)C1=O)O</t>
  </si>
  <si>
    <t>H2O : 10 mg/mL (28.79 mM; Need ultrasonic and warming)</t>
  </si>
  <si>
    <t>38924</t>
  </si>
  <si>
    <t>https://www.medchemexpress.com/Cephalexin.html</t>
  </si>
  <si>
    <t>HY-B1223</t>
  </si>
  <si>
    <t>Anethole (trithione)</t>
  </si>
  <si>
    <t>532-11-6</t>
  </si>
  <si>
    <t>240.36</t>
  </si>
  <si>
    <t>Anethole trithione is a drug used in the treatment of dry mouth， being studied in the treatment of cancer.</t>
  </si>
  <si>
    <t>C10H8OS3</t>
  </si>
  <si>
    <t>S=C1SSC(C2=CC=C(OC)C=C2)=C1</t>
  </si>
  <si>
    <t>DMSO : 100 mg/mL (416.04 mM; Need ultrasonic)</t>
  </si>
  <si>
    <t>17456</t>
  </si>
  <si>
    <t>https://www.medchemexpress.com/Anethole-trithione.html</t>
  </si>
  <si>
    <t>HY-B0226</t>
  </si>
  <si>
    <t>Nitrofurazone</t>
  </si>
  <si>
    <t>Nitrofural</t>
  </si>
  <si>
    <t>59-87-0</t>
  </si>
  <si>
    <t>198.14</t>
  </si>
  <si>
    <t>Nitrofurazone (Nitrofural) is a bactericidal compound used as an antibiotic most commonly in the form of ointments.</t>
  </si>
  <si>
    <t>C6H6N4O4</t>
  </si>
  <si>
    <t>O=C(N/N=C/C1=CC=C([N+]([O-])=O)O1)N</t>
  </si>
  <si>
    <t>DMSO : ≥ 155 mg/mL (782.28 mM)</t>
  </si>
  <si>
    <t>35540</t>
  </si>
  <si>
    <t>https://www.medchemexpress.com/Nitrofurazone.html</t>
  </si>
  <si>
    <t>HY-B0564</t>
  </si>
  <si>
    <t>Sodium nitroprusside</t>
  </si>
  <si>
    <t>Ro 21-2498</t>
  </si>
  <si>
    <t>14402-89-2</t>
  </si>
  <si>
    <t>261.92</t>
  </si>
  <si>
    <t>Sodium nitroprusside (Ro 21-2498) is a potent vasodilator working through releasing NO spontaneously in blood.</t>
  </si>
  <si>
    <t>C5FeN6Na2O</t>
  </si>
  <si>
    <t>N#C[Fe-2](C#N)(C#N)(C#N)(N=O)C#N.[Na+].[Na+]</t>
  </si>
  <si>
    <t>DMSO : 33.33 mg/mL (127.25 mM; Need ultrasonic); H2O : ≥ 100 mg/mL (381.80 mM)</t>
  </si>
  <si>
    <t>57776</t>
  </si>
  <si>
    <t>https://www.medchemexpress.com/Nitroprusside-Sodium.html</t>
  </si>
  <si>
    <t>HY-B0249</t>
  </si>
  <si>
    <t>Didanosine</t>
  </si>
  <si>
    <t>2',3'-Dideoxyinosine; ddI</t>
  </si>
  <si>
    <t>69655-05-6</t>
  </si>
  <si>
    <t>236.23</t>
  </si>
  <si>
    <t xml:space="preserve">Didanosine(Videx) is a reverse transcriptase inhibitor with an IC50 of 0.49 μM.
Target: NRTIs; HIV
Didanosine is a dideoxynucleoside compound in which the 3'-hydroxy group on the sugar moiety has been replaced by a hydrogen. This modification prevents the formation of phosphodiester linkages which are needed for the completion of nucleic acid chains. Didanosine is a potent inhibitor of HIV replication, acting as a chain-terminator of viral DNA by binding to reverse transcriptase. Didanosine demonstrated linear pharmacokinetic behavior over the dose ranges of 0.4 to 16.5 mg/kg intravenously and 0.8 to 10.2 mg/kg orally. Bioavailability of didanosine when administered as a solution with an antacid was approximately 43% for doses from 0.8 to 10.2 mg/kg in patients with AIDS and advanced AIDS-related complex. Bioavailability of didanosine from the citrate-phosphate-buffered solution, the formulation currently used in phase II and expanded access studies, was comparable to the formulation used in the phase I trials [1]. ddI might be responsible for fulminant hepatitis in all three AIDS patients. This toxic effect may be added to the list of potential adverse events occurring during ddI therapy [2].
</t>
  </si>
  <si>
    <t>C10H12N4O3</t>
  </si>
  <si>
    <t>OC[C@@H]1CC[C@H](N2C=NC3=C2N=CN=C3O)O1</t>
  </si>
  <si>
    <t>DMSO : 100 mg/mL (423.32 mM; Need ultrasonic)</t>
  </si>
  <si>
    <t>13747</t>
  </si>
  <si>
    <t>https://www.medchemexpress.com/Didanosine.html</t>
  </si>
  <si>
    <t>HY-13637</t>
  </si>
  <si>
    <t>Ganciclovir</t>
  </si>
  <si>
    <t>BW 759; 2'-Nor-2'-deoxyguanosine</t>
  </si>
  <si>
    <t>82410-32-0</t>
  </si>
  <si>
    <t>255.23</t>
  </si>
  <si>
    <t>Ganciclovir (BW 759), a nucleoside analogue, is an orally active antiviral agent with activity against CMV. Ganciclovir also has activity in vitro against members of the herpes group and some other DNA viruses. Ganciclovir inhibits the in vitro replication of human herpes viruses (HSV 1 and 2, CMV) and adenovirus serotypes 1, 2, 4, 6, 8, 10, 19, 22 and 28. Ganciclovir has an IC50 of 5.2 μM for feline herpesvirus type-1 (FHV-1)[1][2][3].</t>
  </si>
  <si>
    <t>C9H13N5O4</t>
  </si>
  <si>
    <t>O=C1NC(N)=NC2=C1N=CN2COC(CO)CO</t>
  </si>
  <si>
    <t>H2O : 3.67 mg/mL (14.38 mM; Need ultrasonic); DMSO : 60 mg/mL (235.08 mM; Need ultrasonic)</t>
  </si>
  <si>
    <t>35795</t>
  </si>
  <si>
    <t>https://www.medchemexpress.com/ganciclovir.html</t>
  </si>
  <si>
    <t>HY-B0210A</t>
  </si>
  <si>
    <t>Cefoperazone (sodium salt)</t>
  </si>
  <si>
    <t>CP 52640-2</t>
  </si>
  <si>
    <t>62893-20-3</t>
  </si>
  <si>
    <t>667.65</t>
  </si>
  <si>
    <t>Cefoperazone sodium salt (CP 52640-2), a semisynthetic cephalosporin, has a broad spectrum of antibacterial activity[1].</t>
  </si>
  <si>
    <t>C25H26N9NaO8S2</t>
  </si>
  <si>
    <t>O=C(C(N12)=C(CSC3=NN=NN3C)CS[C@]2([H])[C@H](NC([C@H](NC(N4C(C(N(CC)CC4)=O)=O)=O)C5=CC=C(O)C=C5)=O)C1=O)O[Na]</t>
  </si>
  <si>
    <t>DMSO : 250 mg/mL (374.45 mM; Need ultrasonic)</t>
  </si>
  <si>
    <t>44480</t>
  </si>
  <si>
    <t>https://www.medchemexpress.com/Cefoperazone-sodium-salt.html</t>
  </si>
  <si>
    <t>HY-B0221</t>
  </si>
  <si>
    <t>Amphotericin B</t>
  </si>
  <si>
    <t>1397-89-3</t>
  </si>
  <si>
    <t>924.08</t>
  </si>
  <si>
    <t>Amphotericin B is a polyene antifungal agent against a wide variety of fungal pathogens. It binds irreversibly to ergosterol, resulting in disruption of membrane integrity and ultimately cell death.</t>
  </si>
  <si>
    <t>C47H73NO17</t>
  </si>
  <si>
    <t>C[C@H]([C@@H](O)[C@@H](C)[C@H](C)OC1=O)/C=C/C=C/C=C/C=C/C=C/C=C/C=C/[C@H](O[C@]2([H])O[C@H](C)[C@@H](O)[C@H](N)[C@@H]2O)C[C@@]3([H])[C@H](C(O)=O)[C@@H](O)C[C@](C[C@@H](O)C[C@@H](O)[C@H](O)CC[C@@H](O)C[C@@H](O)C1)(O)O3</t>
  </si>
  <si>
    <t>DMSO : ≥ 100 mg/mL (108.22 mM); H2O : &lt; 0.1 mg/mL (insoluble)</t>
  </si>
  <si>
    <t>62991</t>
  </si>
  <si>
    <t>https://www.medchemexpress.com/amphotericin-b.html</t>
  </si>
  <si>
    <t>HY-N7120</t>
  </si>
  <si>
    <t>Penicillin G Procaine</t>
  </si>
  <si>
    <t>PGP</t>
  </si>
  <si>
    <t>6130-64-9</t>
  </si>
  <si>
    <t>588.72</t>
  </si>
  <si>
    <t>Penicillin G Procaine(PGP), a β-lactam antibiotic, is a crystalline complex produced by chemically combining penicillin G with procaine[1][2].</t>
  </si>
  <si>
    <t>C29H40N4O7S</t>
  </si>
  <si>
    <t>O=C([C@@H](C(C)(C)S[C@]1([H])[C@@H]2NC(CC3=CC=CC=C3)=O)N1C2=O)O.O=C(OCCN(CC)CC)C4=CC=C(N)C=C4.[H]O[H]</t>
  </si>
  <si>
    <t>DMSO : 250 mg/mL (424.65 mM; Need ultrasonic); H2O : 3.14 mg/mL (5.33 mM; Need ultrasonic)</t>
  </si>
  <si>
    <t>64787</t>
  </si>
  <si>
    <t>https://www.medchemexpress.com/penicillin-g-procaine.html</t>
  </si>
  <si>
    <t>HY-N7092</t>
  </si>
  <si>
    <t>D-Fructose</t>
  </si>
  <si>
    <t>D(-​)​-​Fructose</t>
  </si>
  <si>
    <t>57-48-7</t>
  </si>
  <si>
    <t>D-Fructose (D(-)-Fructose) is a naturally occurring monosaccharide found in many plants.</t>
  </si>
  <si>
    <t>OC[C@@H](O)[C@@H](O)[C@H](O)C(CO)=O</t>
  </si>
  <si>
    <t>H2O : 125 mg/mL (693.83 mM; Need ultrasonic)</t>
  </si>
  <si>
    <t>64013</t>
  </si>
  <si>
    <t>https://www.medchemexpress.com/d-fructose.html</t>
  </si>
  <si>
    <t>HY-113011</t>
  </si>
  <si>
    <t>Maltotriose</t>
  </si>
  <si>
    <t>1109-28-0</t>
  </si>
  <si>
    <t>Maltotriose, the second most abundant sugar present in brewing, is an inducer of the maltose regulon of Escherichia coli. Maltotriose can induce beta-galactosidase synthesis[1][2].</t>
  </si>
  <si>
    <t>OC[C@@H](O[C@@]1(O[C@@H]2[C@@H](CO)O[C@@H]([C@@H]([C@H]2O)O)O[C@@]([H])([C@@H]([C@H](C=O)O)O)[C@@H](CO)O)[H])[C@H]([C@@H]([C@H]1O)O)O</t>
  </si>
  <si>
    <t>H2O : ≥ 150 mg/mL (297.36 mM)</t>
  </si>
  <si>
    <t>33331</t>
  </si>
  <si>
    <t>https://www.medchemexpress.com/Maltotriose.html</t>
  </si>
  <si>
    <t>HY-N0814</t>
  </si>
  <si>
    <t>Phytic acid</t>
  </si>
  <si>
    <t>Inositol hexaphosphate; myo-Inositol, hexakis(dihydrogen phosphate)</t>
  </si>
  <si>
    <t>83-86-3</t>
  </si>
  <si>
    <t>660.04</t>
  </si>
  <si>
    <t>Endogenous Metabolite; Xanthine Oxidase</t>
  </si>
  <si>
    <t>Phytic acid is a phosphorus storage compound of seeds and cereal grains. Phytic acid is known as a food inhibitor, which has a strong ability to chelate multivalent metal ions, specially zinc, calcium, iron and as with protein residue. Phytic acid inhibits the enzymatic superoxide source xanthine oxidase (XO), and has antioxidative, neuroprotective, anti-inflammatory effects[1][2][3][4].</t>
  </si>
  <si>
    <t>C6H18O24P6</t>
  </si>
  <si>
    <t>O=P(O)(O)O[C@H]([C@H]([C@H](OP(O)(O)=O)[C@H]1OP(O)(O)=O)OP(O)(O)=O)[C@H]([C@H]1OP(O)(O)=O)OP(O)(O)=O</t>
  </si>
  <si>
    <t>H2O : 100 mg/mL (151.51 mM; Need ultrasonic); DMSO : 100 mg/mL (151.51 mM; Need ultrasonic)</t>
  </si>
  <si>
    <t>32885</t>
  </si>
  <si>
    <t>https://www.medchemexpress.com/Phytic_acid.html</t>
  </si>
  <si>
    <t>HY-B0215</t>
  </si>
  <si>
    <t>Acetylcysteine</t>
  </si>
  <si>
    <t>N-Acetylcysteine; N-Acetyl-L-cysteine; NAC</t>
  </si>
  <si>
    <t>616-91-1</t>
  </si>
  <si>
    <t>Apoptosis; Endogenous Metabolite; Ferroptosis; Influenza Virus; Reactive Oxygen Species</t>
  </si>
  <si>
    <t>Acetylcysteine (N-Acetylcysteine) is a mucolytic agent which reduces the thickness of the mucus. Acetylcysteine is a ROS inhibitor[1]. Acetylcysteine is a cysteine precursor, prevents hemin-induced ferroptosis by neutralizing toxic lipids generated by arachidonate-dependent activity of 5-lipoxygenases[5]. Acetylcysteine induces cell apoptosis[2][3]. Acetylcysteine also has anti-influenza virus activities[7].</t>
  </si>
  <si>
    <t>SC[C@@H](C(O)=O)NC(C)=O</t>
  </si>
  <si>
    <t>H2O : 50 mg/mL (306.39 mM; Need ultrasonic); DMSO : ≥ 130 mg/mL (796.62 mM)</t>
  </si>
  <si>
    <t>64527</t>
  </si>
  <si>
    <t>https://www.medchemexpress.com/Acetylcysteine.html</t>
  </si>
  <si>
    <t>HY-B0408A</t>
  </si>
  <si>
    <t>Clindamycin (hydrochloride)</t>
  </si>
  <si>
    <t>21462-39-5</t>
  </si>
  <si>
    <t>461.44</t>
  </si>
  <si>
    <t>Clindamycin (hydrochloride) is a semisynthetic lincosamide antibiotic, which inhibits protein synthesis by acting on the 50S ribosomal.</t>
  </si>
  <si>
    <t>C18H34Cl2N2O5S</t>
  </si>
  <si>
    <t>C[C@H](Cl)[C@@]([C@@]([C@@H]([C@H](O)[C@H]1O)O)([H])O[C@@H]1SC)([H])NC([C@@H]2C[C@@H](CCC)CN2C)=O.Cl</t>
  </si>
  <si>
    <t>DMSO : ≥ 100 mg/mL (216.71 mM)</t>
  </si>
  <si>
    <t>11828</t>
  </si>
  <si>
    <t>https://www.medchemexpress.com/clindamycin-hydrochloride.html</t>
  </si>
  <si>
    <t>HY-15762</t>
  </si>
  <si>
    <t>Valdecoxib</t>
  </si>
  <si>
    <t>SC 65872</t>
  </si>
  <si>
    <t>181695-72-7</t>
  </si>
  <si>
    <t>Valdecoxib is a highly potent and selective inhibitor of COX-2, with IC50s of 5 nM and 140 μM for COX-2 and COX-1, respeceively. Valdecoxib can be used in the research of arthritis and pain.</t>
  </si>
  <si>
    <t>C16H14N2O3S</t>
  </si>
  <si>
    <t>O=S(C1=CC=C(C2=C(C)ON=C2C3=CC=CC=C3)C=C1)(N)=O</t>
  </si>
  <si>
    <t>DMSO : ≥ 34 mg/mL (108.16 mM)</t>
  </si>
  <si>
    <t>23058</t>
  </si>
  <si>
    <t>https://www.medchemexpress.com/Valdecoxib.html</t>
  </si>
  <si>
    <t>HY-13557</t>
  </si>
  <si>
    <t>Ascomycin</t>
  </si>
  <si>
    <t>Immunomycin; FR-900520; FK520</t>
  </si>
  <si>
    <t>104987-12-4</t>
  </si>
  <si>
    <t>792.01</t>
  </si>
  <si>
    <t>Antibiotic; FKBP; Parasite</t>
  </si>
  <si>
    <t>Ascomycin(Immunomycin, FR-900520, FK520) is an ethyl analog of tacrolimus (FK506) with strong immunosuppressant properties. 
IC50 Value: 0.55 nM [1]
Target: 
in vitro: When we used either CD4+CD8+ thymocytes or peripheral T cells activated by phorbol ester and ionomycin, the cell surface induction of CD5 was also partially blocked by CsA, FK-520 and rapamycin [2]. Ascomycinalso had a 3-fold lower immunosuppressive potency in a popliteal lymph node hyperplasia assay, resulting in an equivalent therapeutic index consistent with a common mechanistic dependence on calcineurin inhibition [3].
in vivo: In 14-day studies, nephrotoxicity was not induced by continuous i.p. infusion of ascomycin at 10 mg/kg/day or daily oral administration (up to 50 mg/kg/day) in rats on a normal diet, nor by continuous i.v. infusion (up to 6 mg/kg/day) in rats on a low salt diet to enhance susceptibility [3].</t>
  </si>
  <si>
    <t>C43H69NO12</t>
  </si>
  <si>
    <t>O=C([C@@](CCCC1)([H])N1C(C([C@@]2(O)[C@H](C)C[C@H](OC)[C@@](O2)([H])[C@@H](OC)C[C@@H](C)C/C(C)=C/[C@H]3CC)=O)=O)O[C@H](/C(C)=C/[C@H]4C[C@@H](OC)[C@H](O)CC4)[C@H](C)[C@@H](O)CC3=O</t>
  </si>
  <si>
    <t>DMSO : ≥ 39 mg/mL (49.24 mM); H2O : &lt; 0.1 mg/mL (insoluble)</t>
  </si>
  <si>
    <t>29058</t>
  </si>
  <si>
    <t>https://www.medchemexpress.com/Ascomycin.html</t>
  </si>
  <si>
    <t>Anti-infection; Apoptosis; Autophagy; Immunology/Inflammation</t>
  </si>
  <si>
    <t>HY-15284A</t>
  </si>
  <si>
    <t>Prasugrel (hydrochloride)</t>
  </si>
  <si>
    <t>PCR 4099 (hydrochloride)</t>
  </si>
  <si>
    <t>389574-19-0</t>
  </si>
  <si>
    <t>409.90</t>
  </si>
  <si>
    <t>Prasugrel hydrochloride (PCR 4099 hydrochloride), a thienopyridine and prodrug, inhibits platelet function. Prasugrel hydrochloride is an orally active and potent P2Y12 receptor antagonist, and inhibits ADP-induced platelet aggregation[1].</t>
  </si>
  <si>
    <t>C20H21ClFNO3S</t>
  </si>
  <si>
    <t>FC1=CC=CC=C1C(C(C2CC2)=O)N3CCC4=C(C3)C=C(S4)OC(C)=O.Cl</t>
  </si>
  <si>
    <t>DMSO : 41.67 mg/mL (101.66 mM; Need ultrasonic)</t>
  </si>
  <si>
    <t>41898</t>
  </si>
  <si>
    <t>https://www.medchemexpress.com/prasugrel-hydrochloride.html</t>
  </si>
  <si>
    <t>HY-12199B</t>
  </si>
  <si>
    <t>Pitolisant (hydrochloride)</t>
  </si>
  <si>
    <t>Ciproxidine; BF 2649</t>
  </si>
  <si>
    <t>903576-44-3</t>
  </si>
  <si>
    <t>Pitolisant hydrochloride is a potent and selective nonimidazole inverse agonist at the recombinant human histamine H3 receptor (Ki=0.16 nM).</t>
  </si>
  <si>
    <t>C17H27Cl2NO</t>
  </si>
  <si>
    <t>ClC(C=C1)=CC=C1CCCOCCCN2CCCCC2.Cl</t>
  </si>
  <si>
    <t>DMSO : ≥ 43 mg/mL (129.40 mM); H2O : 100 mg/mL (300.92 mM; Need ultrasonic)</t>
  </si>
  <si>
    <t>14715</t>
  </si>
  <si>
    <t>https://www.medchemexpress.com/Pitolisant-hydrochloride.html</t>
  </si>
  <si>
    <t>HY-B0290A</t>
  </si>
  <si>
    <t>Pranlukast (hemihydrate)</t>
  </si>
  <si>
    <t>ONO-1078 (hemihydrate)</t>
  </si>
  <si>
    <t>150821-03-7</t>
  </si>
  <si>
    <t>490.51</t>
  </si>
  <si>
    <t>Pranlukast hemihydrate is a highly potent, selective and competitive antagonist of peptide leukotrienes. Pranlukast inhibits [3H]LTE4, [3H]LTD4, and [3H]LTC4 bindings to lung membranes with Kis of 0.63±0.11, 0.99±0.19, and 5640±680 nM, respectively.</t>
  </si>
  <si>
    <t>C27H23N5O4.1/2H2O</t>
  </si>
  <si>
    <t>O=C(C1=CC=C(OCCCCC2=CC=CC=C2)C=C1)NC3=C4C(C(C=C(C5=NN=NN5)O4)=O)=CC=C3.[1/2].O</t>
  </si>
  <si>
    <t>DMSO : 25 mg/mL (50.97 mM; Need ultrasonic); H2O : &lt; 0.1 mg/mL (insoluble)</t>
  </si>
  <si>
    <t>22422</t>
  </si>
  <si>
    <t>https://www.medchemexpress.com/Pranlukast-hemihydrate.html</t>
  </si>
  <si>
    <t>HY-B1008</t>
  </si>
  <si>
    <t>4-Aminobenzoic acid</t>
  </si>
  <si>
    <t>PABA; Vitamin Bx; Vitamin H1</t>
  </si>
  <si>
    <t>150-13-0</t>
  </si>
  <si>
    <t>4-Aminobenzoic acid is an intermediate in the synthesis of folate by bacteria, plants, and fungi.</t>
  </si>
  <si>
    <t>O=C(O)C1=CC=C(N)C=C1</t>
  </si>
  <si>
    <t>H2O : 4.55 mg/mL (33.18 mM; Need ultrasonic); DMSO : ≥ 100 mg/mL (729.18 mM)</t>
  </si>
  <si>
    <t>57774</t>
  </si>
  <si>
    <t>https://www.medchemexpress.com/4-Aminobenzoic-acid.html</t>
  </si>
  <si>
    <t>HY-B0245</t>
  </si>
  <si>
    <t>Busulfan</t>
  </si>
  <si>
    <t>55-98-1</t>
  </si>
  <si>
    <t>Apoptosis; DNA Alkylator/Crosslinker</t>
  </si>
  <si>
    <t>Busulfan is a potent alkylator with selective immunosuppressive effect on bone marrow.</t>
  </si>
  <si>
    <t>C6H14O6S2</t>
  </si>
  <si>
    <t>CS(=O)(OCCCCOS(C)(=O)=O)=O</t>
  </si>
  <si>
    <t>DMSO : 50 mg/mL (203.00 mM; Need ultrasonic); H2O : 1 mg/mL (4.06 mM; ultrasonic and warming and heat to 80°C)</t>
  </si>
  <si>
    <t>26314</t>
  </si>
  <si>
    <t>https://www.medchemexpress.com/busulfan.html</t>
  </si>
  <si>
    <t>HY-B1072</t>
  </si>
  <si>
    <t>Phenothrin</t>
  </si>
  <si>
    <t>26002-80-2</t>
  </si>
  <si>
    <t>Phenothrin is a synthetic pyrethroid that kills adult fleas and ticks. It has also been used to kill head lice in humans.</t>
  </si>
  <si>
    <t>C23H26O3</t>
  </si>
  <si>
    <t>O=C(C1C(C)(C)C1/C=C(C)\C)OCC2=CC=CC(OC3=CC=CC=C3)=C2</t>
  </si>
  <si>
    <t>42501</t>
  </si>
  <si>
    <t>https://www.medchemexpress.com/Phenothrin.html</t>
  </si>
  <si>
    <t>HY-B0218</t>
  </si>
  <si>
    <t>Orlistat</t>
  </si>
  <si>
    <t>Tetrahydrolipstatin; Ro-18-0647</t>
  </si>
  <si>
    <t>96829-58-2</t>
  </si>
  <si>
    <t>495.73</t>
  </si>
  <si>
    <t>Apoptosis; Fatty Acid Synthase (FASN)</t>
  </si>
  <si>
    <t xml:space="preserve">Orlistat is a lipase inhibitor for obesity management that acts by inhibiting the absorption of dietary fats. </t>
  </si>
  <si>
    <t>C29H53NO5</t>
  </si>
  <si>
    <t>O=C1[C@@H](CCCCCC)[C@H](C[C@@H](OC([C@@H](N([H])C([H])=O)CC(C)C)=O)CCCCCCCCCCC)O1</t>
  </si>
  <si>
    <t>H2O : &lt; 0.1 mg/mL (insoluble); DMSO : ≥ 100 mg/mL (201.72 mM)</t>
  </si>
  <si>
    <t>18859</t>
  </si>
  <si>
    <t>https://www.medchemexpress.com/orlistat.html</t>
  </si>
  <si>
    <t>HY-B0399</t>
  </si>
  <si>
    <t>L-Carnitine</t>
  </si>
  <si>
    <t>Levocarnitine</t>
  </si>
  <si>
    <t>541-15-1</t>
  </si>
  <si>
    <t>161.20</t>
  </si>
  <si>
    <t>L-carnitine (Levocarnitine) is constituent of striated muscle and liver. It is used therapeutically to stimulate gastric and pancreatic secretions and in the treatment of hyperlipoproteinemias.
Target: Others
L-carnitine (Levocarnitine) is an endogenous molecule involved in fatty acid metabolism, biosynthesized within the human body using amino acids: L-lysine and L-methionine, as substrates. 
L-carnitine (Levocarnitine) can also be found in many foods, but red meats, such as beef and lamb, are the best choices for adding carnitine into the diet [1]. Administering L-carnitine (510 mg/day) to patients with the disease. 
L-carnitine (Levocarnitine) treatment significantly improved the total time for dozing off during the daytime, calculated from the sleep logs, compared with that of placebo-treated periods. 
L-carnitine (Levocarnitine) efficiently increased serum acylcarnitine levels, and reduced serum triglycerides concentration [2]. 
L-carnitine (Levocarnitine) and its derivatives show promise in the treatment of chronic conditions and diseases associated with mitochondrial dysfunction but further translational studies are needed to fully explore their potential [3].</t>
  </si>
  <si>
    <t>C7H15NO3</t>
  </si>
  <si>
    <t>C[N+](C)(C)C[C@H](O)CC([O-])=O</t>
  </si>
  <si>
    <t>H2O : ≥ 50 mg/mL (310.17 mM)</t>
  </si>
  <si>
    <t>16619</t>
  </si>
  <si>
    <t>https://www.medchemexpress.com/l-carnitine.html</t>
  </si>
  <si>
    <t>HY-13064A</t>
  </si>
  <si>
    <t>Cobimetinib (hemifumarate)</t>
  </si>
  <si>
    <t>GDC-0973 hemifumarate; XL-518 hemifumarate</t>
  </si>
  <si>
    <t>1369665-02-0</t>
  </si>
  <si>
    <t>647.38</t>
  </si>
  <si>
    <t>Cobimetinib hemifumarate is a novel selective MEK1 inhibitor, and the IC50 value against MEK1 is 4.2 nM.</t>
  </si>
  <si>
    <t>C25H25F3IN3O6</t>
  </si>
  <si>
    <t>OC1([C@H]2NCCCC2)CN(C1)C(C3=C(C(F)=C(C=C3)F)NC4=C(C=C(C=C4)I)F)=O.O=C(O)/C=C/C(O)=O.[0.5]</t>
  </si>
  <si>
    <t>DMSO : 50 mg/mL (77.23 mM; Need ultrasonic)</t>
  </si>
  <si>
    <t>26068</t>
  </si>
  <si>
    <t>https://www.medchemexpress.com/Cobimetinib_hemifumarate.html</t>
  </si>
  <si>
    <t>HY-13619</t>
  </si>
  <si>
    <t>Efaproxiral</t>
  </si>
  <si>
    <t>RSR13</t>
  </si>
  <si>
    <t>131179-95-8</t>
  </si>
  <si>
    <t>Efaproxiral is a haemoglobin (Hb) synthetic allosteric modifier, decreases Hb-oxygen (O2) binding affinity and enhances oxygenation of hypoxic tumours during radiation therapy [1].</t>
  </si>
  <si>
    <t>CC(C)(OC1=CC=C(CC(NC2=CC(C)=CC(C)=C2)=O)C=C1)C(O)=O</t>
  </si>
  <si>
    <t>DMSO : ≥ 150 mg/mL (439.37 mM)</t>
  </si>
  <si>
    <t>32881</t>
  </si>
  <si>
    <t>https://www.medchemexpress.com/Efaproxiral.html</t>
  </si>
  <si>
    <t>11993</t>
  </si>
  <si>
    <t>HY-B0084</t>
  </si>
  <si>
    <t>Dienogest</t>
  </si>
  <si>
    <t>STS 557</t>
  </si>
  <si>
    <t>65928-58-7</t>
  </si>
  <si>
    <t>311.42</t>
  </si>
  <si>
    <t>Apoptosis; Autophagy; Progesterone Receptor</t>
  </si>
  <si>
    <t>Dienogest(STS-557) is a specific progesterone receptor agonist with potent oral endometrial activity and is used in the treatment of endometriosis.  
Target: progesterone receptor agonist
Dienogest is an orally active synthetic progesterone (or progestin). It is available for use as an oral contraceptive in combination with ethinylestradiol. It has antiandrogenic activity and as a result can improve androgenic symptoms. It is a non-ethinylated progestin which is structurally related to testosterone [1]. 
Complete sperm suppression was observed in rats sacrificed either 60 or 90 days after dienogest (DNG)+ testosterone undecanoate (TU) administration,  for two injections at 45-day interval. The neutral α-glucosidase activity in these treated rats remained in the normal range. Germ cell loss due to apoptosis was frequently observed both after 60 or 90 days of combination treatment. Significant decline in serum gonadotropin and testosterone, both serum and intratesticular levels, were observed in the treated rats. Following stoppage of treatment (given at 45-day interval) after two (0 and 45 days) or three injections (0, 45 and 90 days), complete restoration of spermatogenesis was observed by 120 and 165 days, respectively [2].
Clinical indications: Adenomyosis; Endometriosis
FDA Approved Date: 1995  
Toxicity: weight gain; increased blood pressure; breast tenderness and nausea</t>
  </si>
  <si>
    <t>C20H25NO2</t>
  </si>
  <si>
    <t>C[C@@]12[C@](O)(CC#N)CC[C@@]1([H])[C@]3([H])CCC4=CC(CCC4=C3CC2)=O</t>
  </si>
  <si>
    <t>DMSO : 25 mg/mL (80.28 mM; Need ultrasonic)</t>
  </si>
  <si>
    <t>15429</t>
  </si>
  <si>
    <t>https://www.medchemexpress.com/Dienogest.html</t>
  </si>
  <si>
    <t>HY-W050154</t>
  </si>
  <si>
    <t>Kojic acid</t>
  </si>
  <si>
    <t>501-30-4</t>
  </si>
  <si>
    <t>142.11</t>
  </si>
  <si>
    <t>Kojic acid is a natural substance produced by Aspergillus oryzae, also used as an anti-oxidant and radio-protective agent[1].</t>
  </si>
  <si>
    <t>C6H6O4</t>
  </si>
  <si>
    <t>O=C1C=C(CO)OC=C1O</t>
  </si>
  <si>
    <t>DMSO : ≥ 100 mg/mL (703.68 mM); H2O : 50 mg/mL (351.84 mM; Need ultrasonic)</t>
  </si>
  <si>
    <t>61063</t>
  </si>
  <si>
    <t>https://www.medchemexpress.com/Kojic_acid.html</t>
  </si>
  <si>
    <t>HY-10999</t>
  </si>
  <si>
    <t>Trametinib</t>
  </si>
  <si>
    <t>GSK1120212; JTP-74057</t>
  </si>
  <si>
    <t>871700-17-3</t>
  </si>
  <si>
    <t>615.39</t>
  </si>
  <si>
    <t>Apoptosis; Autophagy; MEK</t>
  </si>
  <si>
    <t>Trametinib (GSK1120212; JTP-74057) is an orally active MEK inhibitor that inhibits MEK1 and MEK2 with IC50s of about 2 nM. Trametinib activates autophagy and induces apoptosis[1][2].</t>
  </si>
  <si>
    <t>C26H23FIN5O4</t>
  </si>
  <si>
    <t>CC(NC1=CC=CC(N(C2=O)C(C(C(N2C3CC3)=O)=C(N4C)NC5=CC=C(C=C5F)I)=C(C4=O)C)=C1)=O</t>
  </si>
  <si>
    <t>DMSO : 33.33 mg/mL (54.16 mM; Need ultrasonic)</t>
  </si>
  <si>
    <t>30987</t>
  </si>
  <si>
    <t>https://www.medchemexpress.com/Trametinib.html</t>
  </si>
  <si>
    <t>Apoptosis; Autophagy; MAPK/ERK Pathway</t>
  </si>
  <si>
    <t>HY-14200</t>
  </si>
  <si>
    <t>(S)-Rasagiline</t>
  </si>
  <si>
    <t>TVP1022; S-PAI</t>
  </si>
  <si>
    <t>185517-74-2</t>
  </si>
  <si>
    <t>(S)-Rasagiline (TVP1022) is the S-isomer of Rasagiline, which is an anti-Parkinson drug, appears to have the same neuroprotective activity as the R-isomer, but is 1000-fold less active as an MAO-B inhibitor.</t>
  </si>
  <si>
    <t>C12H13N</t>
  </si>
  <si>
    <t>C#CCN[C@H]1CCC2=CC=CC=C21</t>
  </si>
  <si>
    <t>DMSO : 100 mg/mL (583.98 mM; Need ultrasonic); Ethanol : 100 mg/mL (583.98 mM; Need ultrasonic)</t>
  </si>
  <si>
    <t>16496</t>
  </si>
  <si>
    <t>https://www.medchemexpress.com/TVP1022.html</t>
  </si>
  <si>
    <t>HY-B0230</t>
  </si>
  <si>
    <t>Phenylbutazone</t>
  </si>
  <si>
    <t>50-33-9</t>
  </si>
  <si>
    <t>Phenylbutazone is an efficient reducing cofactor for the peroxidase activity of prostaglandin H synthase (PHS). Phenylbutazone, a hepatotoxin, is a nonsteroidal anti-inflammatory drug (NSAID). Phenylbutazone induces muscle blind-like protein 1 (MBNL1) expression and has the potential for ankylosing spondylitis research[1][2].</t>
  </si>
  <si>
    <t>C19H20N2O2</t>
  </si>
  <si>
    <t>O=C(C1CCCC)N(C2=CC=CC=C2)N(C3=CC=CC=C3)C1=O</t>
  </si>
  <si>
    <t>H2O : 0.67 mg/mL (ultrasonic);DMSO : ≥ 100 mg/mL</t>
  </si>
  <si>
    <t>16420</t>
  </si>
  <si>
    <t>https://www.medchemexpress.com/phenylbutazone.html</t>
  </si>
  <si>
    <t>HY-N1445</t>
  </si>
  <si>
    <t>Isoquercetin</t>
  </si>
  <si>
    <t>Quercetin 3-glucoside</t>
  </si>
  <si>
    <t>482-35-9</t>
  </si>
  <si>
    <t>NF-κB; NO Synthase</t>
  </si>
  <si>
    <t>Isoquercetin (Quercetin 3-glucoside) is a naturally occurring polyphenol that has antioxidant, anti-proliferative, and anti-inflammatory properties. Isoquercetin alleviates ethanol-induced hepatotoxicity, oxidative stress, and inflammatory responses via the Nrf2/ARE antioxidant signaling pathway[1]. Isoquercetin regulates the expression of nitric oxide synthase 2 (NO2) via modulating the nuclear factor-κB (NF-κB) transcription regulation system. Isoquercetin has high bioavailability and low toxicity, is a promising candidate agent to prevent birth defects in diabetic pregnancies[2].</t>
  </si>
  <si>
    <t>O=C1C(O[C@H]2[C@@H]([C@H]([C@@H]([C@@H](CO)O2)O)O)O)=C(C3=CC=C(O)C(O)=C3)OC4=CC(O)=CC(O)=C14</t>
  </si>
  <si>
    <t>DMSO : 19.23 mg/mL (41.41 mM; Need ultrasonic)</t>
  </si>
  <si>
    <t>59080</t>
  </si>
  <si>
    <t>https://www.medchemexpress.com/quercetin-3-glucoside.html</t>
  </si>
  <si>
    <t>HY-A0095</t>
  </si>
  <si>
    <t>Flibanserin</t>
  </si>
  <si>
    <t>BIMT-17; BIMT-17BS</t>
  </si>
  <si>
    <t>167933-07-5</t>
  </si>
  <si>
    <t>390.40</t>
  </si>
  <si>
    <t>Flibanserin (BIMT-17) is a full agonist of the serotonin 5-HT1A receptor (Ki=1 nM) and an antagonist of 5-HT2A (49 nM). Flibanserin binds to dopamine D4 receptors (4-24 nM), and has negligible affinity for a variety of other neurotransmitter receptors and ion channels. Flibanserin is efficacious in treating hypoactive sexual desire disorder (HSDD)[1][2].</t>
  </si>
  <si>
    <t>C20H21F3N4O</t>
  </si>
  <si>
    <t>O=C1NC2=CC=CC=C2N1CCN3CCN(C4=CC=CC(C(F)(F)F)=C4)CC3</t>
  </si>
  <si>
    <t>DMSO : 50 mg/mL (128.07 mM; Need ultrasonic)</t>
  </si>
  <si>
    <t>17354</t>
  </si>
  <si>
    <t>https://www.medchemexpress.com/Flibanserin.html</t>
  </si>
  <si>
    <t>HY-B0241</t>
  </si>
  <si>
    <t>Ipratropium (bromide)</t>
  </si>
  <si>
    <t>Sch 1000</t>
  </si>
  <si>
    <t>22254-24-6</t>
  </si>
  <si>
    <t>412.36</t>
  </si>
  <si>
    <t xml:space="preserve">Ipratropium Bromide is a muscarinic antagonist, bronchodilator, N-Isopropyl salt of atropine.
Target: mAChR
Ipratropium bromide, a nonselective muscarinic antagonist, is widely prescribed for the treatment of chronic obstructive pulmonary disease (COPD). In anaesthetised guinea-pigs, bronchoconstriction induced by vagal nerve stimulation was potentiated by low doses of the antimuscarinic bronchodilator drug, ipratropium (0.01-1.0  g/kg); the maximum effect was obtained with 1.0  g/kg which doubled the bronchoconstriction. When the dose was increased above 1.0  g/kg potentiation no longer occurred; instead the vagally induced bronchoconstriction was antagonized [1, 2].
</t>
  </si>
  <si>
    <t>C20H30BrNO3</t>
  </si>
  <si>
    <t>C[N+]1([C@H]2CC[C@H]1CC(OC(C(CO)C3=CC=CC=C3)=O)C2)C(C)C.[Br-]</t>
  </si>
  <si>
    <t>DMSO : ≥ 35 mg/mL (84.88 mM); H2O : 100 mg/mL (242.51 mM; Need ultrasonic)</t>
  </si>
  <si>
    <t>19829</t>
  </si>
  <si>
    <t>https://www.medchemexpress.com/Ipratropium-bromide.html</t>
  </si>
  <si>
    <t>HY-B0004</t>
  </si>
  <si>
    <t>Doxofylline</t>
  </si>
  <si>
    <t>69975-86-6</t>
  </si>
  <si>
    <t>266.25</t>
  </si>
  <si>
    <t>Doxofylline is an antagonist of adenosine A1 receptor which also inhibits phosphodiesterase IV.</t>
  </si>
  <si>
    <t>C11H14N4O4</t>
  </si>
  <si>
    <t>O=C(N1C)N(C)C2=C(N(CC3OCCO3)C=N2)C1=O</t>
  </si>
  <si>
    <t>DMSO : 50 mg/mL (187.79 mM; Need ultrasonic); H2O : 25 mg/mL (93.90 mM; Need ultrasonic)</t>
  </si>
  <si>
    <t>27081</t>
  </si>
  <si>
    <t>https://www.medchemexpress.com/Doxofylline.html</t>
  </si>
  <si>
    <t>HY-18085</t>
  </si>
  <si>
    <t>Quercetin</t>
  </si>
  <si>
    <t>117-39-5</t>
  </si>
  <si>
    <t>Apoptosis; Autophagy; Mitophagy; PI3K; Reactive Oxygen Species</t>
  </si>
  <si>
    <t>Quercetin, a natural flavonoid, is a stimulator of recombinant SIRT1 and also a PI3K inhibitor with IC50 of 2.4 μM, 3.0 μM and 5.4 μM for PI3K γ, PI3K δ and PI3K β, respectively[1].</t>
  </si>
  <si>
    <t>OC1=C(C2=CC=C(O)C(O)=C2)OC3=CC(O)=CC(O)=C3C1=O</t>
  </si>
  <si>
    <t>Ethanol : 10 mg/mL (33.09 mM; Need ultrasonic); DMSO : ≥ 100 mg/mL (330.86 mM)</t>
  </si>
  <si>
    <t>25265</t>
  </si>
  <si>
    <t>https://www.medchemexpress.com/Quercetin.html</t>
  </si>
  <si>
    <t>Apoptosis; Autophagy; Immunology/Inflammation; Metabolic Enzyme/Protease; NF-κB; PI3K/Akt/mTOR</t>
  </si>
  <si>
    <t>HY-14137</t>
  </si>
  <si>
    <t>Rimonabant (Hydrochloride)</t>
  </si>
  <si>
    <t>SR 141716A (Hydrochloride)</t>
  </si>
  <si>
    <t>158681-13-1</t>
  </si>
  <si>
    <t>500.25</t>
  </si>
  <si>
    <t>Bacterial; Cannabinoid Receptor</t>
  </si>
  <si>
    <t>Rimonabant hHydrochloride (SR 141716A Hydrochloride) is a highly potent and selective central cannabinoid receptor (CB1) antagonist with an Ki of 1.8 nM. Rimonabant hHydrochloride (SR 141716A Hydrochloride) also inhibits Mycobacterial membrane protein Large 3 (MMPL3).</t>
  </si>
  <si>
    <t>C22H22Cl4N4O</t>
  </si>
  <si>
    <t>ClC1=CC=C(C2=C(C)C(C(NN3CCCCC3)=O)=NN2C4=CC=C(Cl)C=C4Cl)C=C1.Cl</t>
  </si>
  <si>
    <t>DMSO : 33.33 mg/mL (66.63 mM; Need ultrasonic)</t>
  </si>
  <si>
    <t>08612</t>
  </si>
  <si>
    <t>https://www.medchemexpress.com/Rimonabant-Hydrochloride.html</t>
  </si>
  <si>
    <t>HY-B0381B</t>
  </si>
  <si>
    <t>Levobetaxolol (hydrochloride)</t>
  </si>
  <si>
    <t>(S)-Betaxolol hydrochloride; AL-1577A</t>
  </si>
  <si>
    <t>116209-55-3</t>
  </si>
  <si>
    <t>Levobetaxolol hydrochloride is a beta-adrenergic receptor inhibitor (beta blocker) that can lower the pressure in the eye. Levobetaxolol hydrochloride can be used for the research of glaucoma.</t>
  </si>
  <si>
    <t>O[C@@H](CNC(C)C)COC1=CC=C(CCOCC2CC2)C=C1.[H]Cl</t>
  </si>
  <si>
    <t>DMSO : ≥ 100 mg/mL (290.79 mM); H2O : 25 mg/mL (72.70 mM; Need ultrasonic)</t>
  </si>
  <si>
    <t>18505</t>
  </si>
  <si>
    <t>https://www.medchemexpress.com/Levobetaxolol-hydrochloride.html</t>
  </si>
  <si>
    <t>HY-B0234</t>
  </si>
  <si>
    <t>Estrone</t>
  </si>
  <si>
    <t>E1; Oestrone</t>
  </si>
  <si>
    <t>53-16-7</t>
  </si>
  <si>
    <t>270.37</t>
  </si>
  <si>
    <t>Estrone (E1) is a natural estrogenic hormone. Estrone is the main representative of the endogenous estrogens and is produced by several tissues, especially adipose tissue. Estrone is the result of the process of aromatization of androstenedione that occurs in fat cells[1][2].</t>
  </si>
  <si>
    <t>C18H22O2</t>
  </si>
  <si>
    <t>C[C@]1([C@](CC2)([H])[C@]3([H])CCC4=C(C=CC(O)=C4)[C@@]3([H])CC1)C2=O</t>
  </si>
  <si>
    <t>H2O : 0.1 mg/mL (0.37 mM; Need ultrasonic); DMSO : 33.33 mg/mL (123.28 mM; Need ultrasonic)</t>
  </si>
  <si>
    <t>44206</t>
  </si>
  <si>
    <t>https://www.medchemexpress.com/Estrone.html</t>
  </si>
  <si>
    <t>HY-B1085</t>
  </si>
  <si>
    <t>Cinoxacin</t>
  </si>
  <si>
    <t>Compound 64716</t>
  </si>
  <si>
    <t>28657-80-9</t>
  </si>
  <si>
    <t>Cinoxacin was an older synthetic antimicrobial related to the quinolone class of antibiotics, with activity similar to oxolinic acid and nalidixic acid.</t>
  </si>
  <si>
    <t>C12H10N2O5</t>
  </si>
  <si>
    <t>O=C(C1=NN(CC)C2=C(C=C3C(OCO3)=C2)C1=O)O</t>
  </si>
  <si>
    <t>DMSO : 8.33 mg/mL (31.77 mM; Need ultrasonic)</t>
  </si>
  <si>
    <t>61987</t>
  </si>
  <si>
    <t>https://www.medchemexpress.com/Cinoxacin.html</t>
  </si>
  <si>
    <t>HY-W017212</t>
  </si>
  <si>
    <t>Methyl cinnamate</t>
  </si>
  <si>
    <t>Methyl 3-phenylpropenoate</t>
  </si>
  <si>
    <t>103-26-4</t>
  </si>
  <si>
    <t>162.19</t>
  </si>
  <si>
    <t>AMPK; Bacterial; Tyrosinase</t>
  </si>
  <si>
    <t>Methyl cinnamate (Methyl 3-phenylpropenoate), an active component of Zanthoxylum armatum, is a widely used natural flavor compound. Methyl cinnamate (Methyl 3-phenylpropenoate) possesses antimicrobial activity and is a tyrosinase inhibitor that can prevent food browning. Methyl cinnamate (Methyl 3-phenylpropenoate) has antiadipogenic activity through mechanisms mediated, in part, by the CaMKK2-AMPK signaling pathway[1].</t>
  </si>
  <si>
    <t>C10H10O2</t>
  </si>
  <si>
    <t>O=C(OC)/C=C/C1=CC=CC=C1</t>
  </si>
  <si>
    <t>H2O : 1 mg/mL (6.17 mM; Need ultrasonic); DMSO : ≥ 100 mg/mL (616.56 mM)</t>
  </si>
  <si>
    <t>45947</t>
  </si>
  <si>
    <t>https://www.medchemexpress.com/methyl-cinnamate.html</t>
  </si>
  <si>
    <t>Anti-infection; Epigenetics; Metabolic Enzyme/Protease; PI3K/Akt/mTOR</t>
  </si>
  <si>
    <t>HY-N0324</t>
  </si>
  <si>
    <t>Cholic acid</t>
  </si>
  <si>
    <t>81-25-4</t>
  </si>
  <si>
    <t>408.57</t>
  </si>
  <si>
    <t>Cholic acid is a major primary bile acid produced in the liver and usually conjugated with glycine or taurine. It facilitates fat absorption and cholesterol excretion.</t>
  </si>
  <si>
    <t>C24H40O5</t>
  </si>
  <si>
    <t>C[C@H](CCC(O)=O)[C@@]1([H])CC[C@@]2([H])[C@]3([H])[C@H](O)C[C@]4([H])C[C@H](O)CC[C@]4(C)[C@@]3([H])C[C@H](O)[C@@]21C</t>
  </si>
  <si>
    <t>DMSO : ≥ 50 mg/mL (122.38 mM); H2O : &lt; 0.1 mg/mL (insoluble)</t>
  </si>
  <si>
    <t>26452</t>
  </si>
  <si>
    <t>https://www.medchemexpress.com/Cholic_acid.html</t>
  </si>
  <si>
    <t>HY-B0802</t>
  </si>
  <si>
    <t>Terbutaline (sulfate)</t>
  </si>
  <si>
    <t>Terbutaline hemisulfate</t>
  </si>
  <si>
    <t>23031-32-5</t>
  </si>
  <si>
    <t>274.32</t>
  </si>
  <si>
    <t>Adrenergic Receptor; Antibiotic; Bacterial</t>
  </si>
  <si>
    <t>Terbutaline sulfate is a β2-adrenergic receptor agonist; a fast-acting bronchodilator and a tocolytic to delay premature labor.</t>
  </si>
  <si>
    <t>C12H19NO3 . 1/2H2O4S</t>
  </si>
  <si>
    <t>OC1=CC(C(O)CNC(C)(C)C)=CC(O)=C1.[0.5H2SO4]</t>
  </si>
  <si>
    <t>H2O : 100 mg/mL (364.54 mM; Need ultrasonic); DMSO : 5 mg/mL (18.23 mM; Need ultrasonic)</t>
  </si>
  <si>
    <t>31127</t>
  </si>
  <si>
    <t>https://www.medchemexpress.com/Terbutaline-sulfate.html</t>
  </si>
  <si>
    <t>HY-N0055</t>
  </si>
  <si>
    <t>Chlorogenic acid</t>
  </si>
  <si>
    <t>3-O-Caffeoylquinic acid; Heriguard; NSC-407296</t>
  </si>
  <si>
    <t>327-97-9</t>
  </si>
  <si>
    <t>354.31</t>
  </si>
  <si>
    <t>Bacterial; Endogenous Metabolite; HIF/HIF Prolyl-Hydroxylase; Influenza Virus; Reactive Oxygen Species</t>
  </si>
  <si>
    <t>Chlorogenic acid is a major phenolic compound in coffee and tea. It plays several important and therapeutic roles such as antioxidant activity, antibacterial, hepatoprotective, cardioprotective, anti-inflammatory, antipyretic, neuroprotective, anti-obesity, antiviral, anti-microbial, anti-hypertension.</t>
  </si>
  <si>
    <t>C16H18O9</t>
  </si>
  <si>
    <t>O=C([C@@]1(O)C[C@@H](OC(/C=C/C2=CC=C(O)C(O)=C2)=O)[C@H](O)[C@H](O)C1)O</t>
  </si>
  <si>
    <t>DMSO : 100 mg/mL (282.24 mM; Need ultrasonic)</t>
  </si>
  <si>
    <t>24714</t>
  </si>
  <si>
    <t>https://www.medchemexpress.com/Chlorogenic-acid.html</t>
  </si>
  <si>
    <t>HY-101482</t>
  </si>
  <si>
    <t>Ibuprofen piconol</t>
  </si>
  <si>
    <t>U75630</t>
  </si>
  <si>
    <t>64622-45-3</t>
  </si>
  <si>
    <t>297.39</t>
  </si>
  <si>
    <t>Ibuprofen piconol is a non-steroidal, anti-inflammatory (NSAID) agent for the topical relief of primary thermal burns and sunburns.</t>
  </si>
  <si>
    <t>C19H23NO2</t>
  </si>
  <si>
    <t>O=C(OCC1=NC=CC=C1)C(C)C2=CC=C(CC(C)C)C=C2</t>
  </si>
  <si>
    <t>DMSO : ≥ 50 mg/mL (168.13 mM)</t>
  </si>
  <si>
    <t>34419</t>
  </si>
  <si>
    <t>https://www.medchemexpress.com/Ibuprofen_piconol.html</t>
  </si>
  <si>
    <t>HY-B1095</t>
  </si>
  <si>
    <t>Chlormadinone acetate</t>
  </si>
  <si>
    <t>302-22-7</t>
  </si>
  <si>
    <t>404.93</t>
  </si>
  <si>
    <t>Chlormadinone acetate is a steroidal progestin, with antiandrogen and antiestrogenic effects.</t>
  </si>
  <si>
    <t>C23H29ClO4</t>
  </si>
  <si>
    <t>CC([C@@]1(OC(C)=O)CC[C@@]2([H])[C@]3([H])C=C(Cl)C4=CC(CC[C@]4(C)[C@@]3([H])CC[C@]12C)=O)=O</t>
  </si>
  <si>
    <t>DMSO : 10 mg/mL (24.70 mM; Need ultrasonic); H2O : &lt; 0.1 mg/mL (insoluble)</t>
  </si>
  <si>
    <t>17602</t>
  </si>
  <si>
    <t>https://www.medchemexpress.com/Chlormadinone-acetate.html</t>
  </si>
  <si>
    <t>HY-A0070A</t>
  </si>
  <si>
    <t>Liothyronine</t>
  </si>
  <si>
    <t>Triiodothyronine; 3,3',5-Triiodo-L-thyronine; T3</t>
  </si>
  <si>
    <t>6893-02-3</t>
  </si>
  <si>
    <t>650.97</t>
  </si>
  <si>
    <t>Liothyronine is an active form of thyroid hormone, which binds to β1 thyroid hormone receptor (TRβ1), and activates its activity.</t>
  </si>
  <si>
    <t>C15H12I3NO4</t>
  </si>
  <si>
    <t>OC1=C(I)C=C(OC2=C(I)C=C(C[C@H](N)C(O)=O)C=C2I)C=C1</t>
  </si>
  <si>
    <t>DMSO : 83.33 mg/mL (128.01 mM; Need ultrasonic)</t>
  </si>
  <si>
    <t>62097</t>
  </si>
  <si>
    <t>https://www.medchemexpress.com/3,3_acute_,5-Triiodo-L-thyronine.html</t>
  </si>
  <si>
    <t>HY-B0005</t>
  </si>
  <si>
    <t>Toremifene (citrate)</t>
  </si>
  <si>
    <t>Z-Toremifene (citrate); NK 622; FC-1157a</t>
  </si>
  <si>
    <t>89778-27-8</t>
  </si>
  <si>
    <t>Apoptosis; Estrogen Receptor/ERR</t>
  </si>
  <si>
    <t>Toremifene citrate (Z-Toremifene citrate) is a second-generation selective estrogen-receptor modulator (SERM) in development for the prevention of osteoporosis. Toremifene citrate also potent inhibits infectious EBOV Zaire and Marburg (MARV) with IC50 of 0.07 μM and 2.6 μM, respectively[1][2].</t>
  </si>
  <si>
    <t>ClCC/C(C1=CC=CC=C1)=C(C2=CC=C(OCCN(C)C)C=C2)\C3=CC=CC=C3.O=C(CC(C(O)=O)(O)CC(O)=O)O</t>
  </si>
  <si>
    <t>H2O : &lt; 0.1 mg/mL (insoluble); DMSO : ≥ 100 mg/mL (167.20 mM)</t>
  </si>
  <si>
    <t>16814</t>
  </si>
  <si>
    <t>https://www.medchemexpress.com/toremifene-citrate.html</t>
  </si>
  <si>
    <t>Apoptosis; Others</t>
  </si>
  <si>
    <t>HY-N2306A</t>
  </si>
  <si>
    <t>Aclacinomycin A hydrochloride</t>
  </si>
  <si>
    <t>Aclarubicin hydrochloride</t>
  </si>
  <si>
    <t>75443-99-1</t>
  </si>
  <si>
    <t>848.33</t>
  </si>
  <si>
    <t>Proteasome; Topoisomerase</t>
  </si>
  <si>
    <t>Aclacinomycin A hydrochloride (Aclarubicin hydrochloride), a fluorescent molecule and the first described non-peptidic inhibitor showing discrete specificity for the CTRL (chymotrypsin-like) activity of the 20S proteasome[1]. Aclacinomycin A hydrochloride is also a dual inhibitor of topoisomerase I and II[2]. An effective anthracycline chemotherapeutic agent for hematologic cancers and solid tumors[3].</t>
  </si>
  <si>
    <t>C42H54ClNO15</t>
  </si>
  <si>
    <t>O=C([C@@H]1C2=CC(C(C3=CC=CC(O)=C43)=O)=C(C4=O)C(O)=C2[C@@H](O[C@@](O[C@@H](C)[C@H]5O[C@@](O[C@@H](C)[C@H]6O[C@](CCC7=O)([H])O[C@H]7C)([H])C[C@@H]6O)([H])C[C@@H]5N(C)C)C[C@]1(O)CC)OC.Cl</t>
  </si>
  <si>
    <t>DMSO : ≥ 125 mg/mL (147.35 mM)</t>
  </si>
  <si>
    <t>39096</t>
  </si>
  <si>
    <t>https://www.medchemexpress.com/Aclacinomycin_A_hydrochloride.html</t>
  </si>
  <si>
    <t>HY-76251</t>
  </si>
  <si>
    <t>Etodolac</t>
  </si>
  <si>
    <t>AY-24236</t>
  </si>
  <si>
    <t>41340-25-4</t>
  </si>
  <si>
    <t>Etodolac (AY-24236) is a non-steroidal anti-inflammatory compound that is a non-selective inhibitor of COX (IC50=53.5 nM)</t>
  </si>
  <si>
    <t>O=C(O)CC(OCC1)(CC)C2=C1C3=CC=CC(CC)=C3N2</t>
  </si>
  <si>
    <t>DMSO : ≥ 100 mg/mL (348.01 mM); H2O : &lt; 0.1 mg/mL (insoluble)</t>
  </si>
  <si>
    <t>01830</t>
  </si>
  <si>
    <t>https://www.medchemexpress.com/etodolac.html</t>
  </si>
  <si>
    <t>HY-B0306</t>
  </si>
  <si>
    <t>Prothionamide</t>
  </si>
  <si>
    <t>Protionamide</t>
  </si>
  <si>
    <t>14222-60-7</t>
  </si>
  <si>
    <t>180.27</t>
  </si>
  <si>
    <t>Protionamide (or prothionamide) is a drug used in the treatment of tuberculosis; has also been tested for use in the treatment of leprosy.
Target: Anti tuberculosis
Although ETH and PTH are both potent drugs against M. tuberculosis (MIC = ～0.5 μg/ml) (24), they do not affect E. coli growth, even at very high concentrations (100 μg/ml), which is primarily caused by the absence of an EthA homologue in E. coli [1]. Clinical improvement was noted in 74% of the patients treated with ethionamide and in 83% of those treated with prothionamide. Therapy was well tolerated and drug-related hepatotoxicity did not require discontinuation of therapy. The 500-mg dose of both ethionamide and prothionamide resulted in loss in Mycobacterium leprae viability more rapidly than did the 250-mg dose, and prothionamide at both dose levels was superior to the equivalent dose of ethionamide [2].</t>
  </si>
  <si>
    <t>C9H12N2S</t>
  </si>
  <si>
    <t>S=C(C1=CC(CCC)=NC=C1)N</t>
  </si>
  <si>
    <t>16716</t>
  </si>
  <si>
    <t>https://www.medchemexpress.com/prothionamide.html</t>
  </si>
  <si>
    <t>HY-B0602</t>
  </si>
  <si>
    <t>Desvenlafaxine</t>
  </si>
  <si>
    <t>O-Desmethylvenlafaxine</t>
  </si>
  <si>
    <t>93413-62-8</t>
  </si>
  <si>
    <t>263.38</t>
  </si>
  <si>
    <t>Desvenlafaxine, the succinate salt form of the isolated major active metabolite of Venlafaxine (HY-B0196), is an orally active and BBB penetrated 5-HT and norepinephrine reuptake inhibitor, with IC50 values of 47.3 nM and 531.3 nM for hSERT and hNET, respectively. Desvenlafaxine shows weak binding affinity (62% inhibition at 100 μM) at the human dopamine (DA) transporter[1][2].</t>
  </si>
  <si>
    <t>C16H25NO2</t>
  </si>
  <si>
    <t>OC1=CC=C(C(C2(O)CCCCC2)CN(C)C)C=C1</t>
  </si>
  <si>
    <t>DMSO : 50 mg/mL (189.84 mM; Need ultrasonic)</t>
  </si>
  <si>
    <t>38904</t>
  </si>
  <si>
    <t>https://www.medchemexpress.com/desvenlafaxine.html</t>
  </si>
  <si>
    <t>HY-B1715</t>
  </si>
  <si>
    <t>Oxiracetam</t>
  </si>
  <si>
    <t>ISF2522</t>
  </si>
  <si>
    <t>62613-82-5</t>
  </si>
  <si>
    <t>158.16</t>
  </si>
  <si>
    <t>Oxiracetam is a cyclic derivative of γ-aminobutyric acid (GABA) which has been commonly used as nootropic drug to treat cognitive impairments.</t>
  </si>
  <si>
    <t>C6H10N2O3</t>
  </si>
  <si>
    <t>O=C(N)CN1C(CC(O)C1)=O</t>
  </si>
  <si>
    <t>DMSO : 10 mg/mL (63.23 mM; Need ultrasonic and warming)</t>
  </si>
  <si>
    <t>27068</t>
  </si>
  <si>
    <t>https://www.medchemexpress.com/Oxiracetam.html</t>
  </si>
  <si>
    <t>HY-W011053</t>
  </si>
  <si>
    <t>Neotame</t>
  </si>
  <si>
    <t>165450-17-9</t>
  </si>
  <si>
    <t>378.46</t>
  </si>
  <si>
    <t>Neotame is a derivative of Aspartame and is a low-caloric and high-intensity artificial sweetener that is 7000-13,000 times sweeter than sugar. Neotame is a non-nutritive sweetener and flavor enhancer that can be used in a variety of foods[1][2].</t>
  </si>
  <si>
    <t>C20H30N2O5</t>
  </si>
  <si>
    <t>COC([C@H](CC1=CC=CC=C1)NC([C@H](CC(O)=O)NCCC(C)(C)C)=O)=O</t>
  </si>
  <si>
    <t>82260</t>
  </si>
  <si>
    <t>https://www.medchemexpress.com/neotame.html</t>
  </si>
  <si>
    <t>HY-106372A</t>
  </si>
  <si>
    <t>Carcainium (chloride)</t>
  </si>
  <si>
    <t>QX 572; RSD 931</t>
  </si>
  <si>
    <t>1042-42-8</t>
  </si>
  <si>
    <t>347.84</t>
  </si>
  <si>
    <t>Carcainium chloride (QX 572) is a quaternary derivative of Lidocaine. Antitussive effect[1][2].</t>
  </si>
  <si>
    <t>C18H22ClN3O2</t>
  </si>
  <si>
    <t>O=C(NC1=CC=CC=C1)C[N+](C)(C)CC(NC2=CC=CC=C2)=O.[Cl-]</t>
  </si>
  <si>
    <t>55758</t>
  </si>
  <si>
    <t>https://www.medchemexpress.com/carcainium-chloride.html</t>
  </si>
  <si>
    <t>HY-B0008</t>
  </si>
  <si>
    <t>Sulindac</t>
  </si>
  <si>
    <t>MK-231</t>
  </si>
  <si>
    <t>38194-50-2</t>
  </si>
  <si>
    <t>356.41</t>
  </si>
  <si>
    <t>Sulindac (MK-231) is a non-steroidal antiinflammatory agent, acts as a COX-2 inhibitor, and inhibits overexpression of COX-2.</t>
  </si>
  <si>
    <t>C20H17FO3S</t>
  </si>
  <si>
    <t>O=C(CC(C1=C2C=CC(F)=C1)=C(/C2=C/C3=CC=C(C=C3)S(C)=O)C)O</t>
  </si>
  <si>
    <t>DMSO : 100 mg/mL (280.58 mM; Need ultrasonic)</t>
  </si>
  <si>
    <t>23701</t>
  </si>
  <si>
    <t>https://www.medchemexpress.com/Sulindac.html</t>
  </si>
  <si>
    <t>HY-13702</t>
  </si>
  <si>
    <t>Nilutamide</t>
  </si>
  <si>
    <t>Nilandron; RU 23908</t>
  </si>
  <si>
    <t>63612-50-0</t>
  </si>
  <si>
    <t>317.22</t>
  </si>
  <si>
    <t>Nilutamide (Nilandron) is a non-steroidal anti-androgen drug proposed in the treatment of metastatic prostatic carcinoma[1][2].</t>
  </si>
  <si>
    <t>C12H10F3N3O4</t>
  </si>
  <si>
    <t>O=C1N(C2=CC=C([N+]([O-])=O)C(C(F)(F)F)=C2)C(C(C)(C)N1)=O</t>
  </si>
  <si>
    <t>DMSO : ≥ 250 mg/mL (788.10 mM)</t>
  </si>
  <si>
    <t>43830</t>
  </si>
  <si>
    <t>https://www.medchemexpress.com/nilutamide.html</t>
  </si>
  <si>
    <t>HY-14789</t>
  </si>
  <si>
    <t>(R)-Elagolix</t>
  </si>
  <si>
    <t>NBI-56418</t>
  </si>
  <si>
    <t>834153-87-6</t>
  </si>
  <si>
    <t>631.59</t>
  </si>
  <si>
    <t>Elagolix is a highly potent, selective, orally-active, short-duration, non-peptide antagonist of the gonadotropin-releasing hormone receptor (GnRHR) (KD = 54 pM).
Target: GnRH
in vitro: Elagolix is a short-acting, nonpeptide, GnRH antagonist, administered orally, that unlike injectable depot GnRH agonists and antagonists, produces a dose-dependent suppression of ovarian estrogen production, that is, from partial suppression at lower doses to full suppression at higher doses. Elagolix is regarded as the frontrunner of a new class of GnRH inhibitors that have been denoted as second-generation, due to their non-peptide nature and oral bioavailability.</t>
  </si>
  <si>
    <t>C32H30F5N3O5</t>
  </si>
  <si>
    <t>FC1=C(C2=C(C)N(CC3=C(C(F)(F)F)C=CC=C3F)C(N(C[C@](C4=CC=CC=C4)([H])NCCCC(O)=O)C2=O)=O)C=CC=C1OC</t>
  </si>
  <si>
    <t>DMSO : ≥ 100 mg/mL (158.33 mM)</t>
  </si>
  <si>
    <t>19377</t>
  </si>
  <si>
    <t>https://www.medchemexpress.com/Elagolix.html</t>
  </si>
  <si>
    <t>HY-13055A</t>
  </si>
  <si>
    <t>Telotristat ethyl</t>
  </si>
  <si>
    <t>LX1606</t>
  </si>
  <si>
    <t>1033805-22-9</t>
  </si>
  <si>
    <t>574.98</t>
  </si>
  <si>
    <t>Telotristat ethyl (LX1606) is a novel, orally-delivered inhibitor of tryptophan hydroxylase that reduces serotonin production.</t>
  </si>
  <si>
    <t>C27H26ClF3N6O3</t>
  </si>
  <si>
    <t>N[C@@H](CC1=CC=C(C2=NC(N)=NC(O[C@H](C3=CC=C(Cl)C=C3N4N=C(C)C=C4)C(F)(F)F)=C2)C=C1)C(OCC)=O</t>
  </si>
  <si>
    <t>DMSO : ≥ 101.5 mg/mL (176.53 mM)</t>
  </si>
  <si>
    <t>31260</t>
  </si>
  <si>
    <t>https://www.medchemexpress.com/lx1606.html</t>
  </si>
  <si>
    <t>HY-15234</t>
  </si>
  <si>
    <t>Fluticasone furoate</t>
  </si>
  <si>
    <t>397864-44-7</t>
  </si>
  <si>
    <t>538.58</t>
  </si>
  <si>
    <t>Fluticasone furoate is a topical, intranasal, enhanced-affinity synthetic trifluorinated corticosteroid with a Kd of 0.3 nM. Fluticasone furoate has potent anti-inflamatory and anti-asthmatic activity, and low systemic exposure. Fluticasone furoate has the potential for allergic rhinitis treatment[1][2].</t>
  </si>
  <si>
    <t>C27H29F3O6S</t>
  </si>
  <si>
    <t>C[C@@]12[C@](C(SCF)=O)(OC(C3=CC=CO3)=O)[C@H](C)C[C@@]1([H])[C@]4([H])C[C@H](F)C5=CC(C=C[C@]5(C)[C@@]4(F)[C@@H](O)C2)=O</t>
  </si>
  <si>
    <t>DMSO : 250 mg/mL (464.18 mM; Need ultrasonic)</t>
  </si>
  <si>
    <t>61286</t>
  </si>
  <si>
    <t>https://www.medchemexpress.com/fluticasone-furoate.html</t>
  </si>
  <si>
    <t>HY-N7111</t>
  </si>
  <si>
    <t>Sultamicillin (tosylate)</t>
  </si>
  <si>
    <t>83105-70-8</t>
  </si>
  <si>
    <t>766.86</t>
  </si>
  <si>
    <t>Sultamicillin (tosylate) is a potent and orally active beta-lactamase inhibitor, an antibiotic with antibacterial activity. Sultamicillin (tosylate) is the tosylate salt of the double ester of sulbactam plus ampicillin[1].&lt;/br&gt;</t>
  </si>
  <si>
    <t>C32H38N4O12S3</t>
  </si>
  <si>
    <t>O=C([C@@H](C(C)(C)S[C@]1([H])[C@@H]2NC([C@H](N)C3=CC=CC=C3)=O)N1C2=O)OCOC([C@@H](C(C)(C)S(C4C5)(=O)=O)N4C5=O)=O.O=S(C6=CC=C(C)C=C6)(O)=O</t>
  </si>
  <si>
    <t>DMSO : 125 mg/mL (163.00 mM; Need ultrasonic)</t>
  </si>
  <si>
    <t>64419</t>
  </si>
  <si>
    <t>https://www.medchemexpress.com/sultamicillin-tosylate.html</t>
  </si>
  <si>
    <t>HY-B0596</t>
  </si>
  <si>
    <t>Taltirelin</t>
  </si>
  <si>
    <t>TA-0910</t>
  </si>
  <si>
    <t>103300-74-9</t>
  </si>
  <si>
    <t>405.41</t>
  </si>
  <si>
    <t>Taltirelin (TA0910) is a superagonist at thyrotropin-releasing hormone receptor (TRH-R) with an IC50 of 910 nM and EC50 of 36 nM for stimulating an increase in cytosolic Ca2+ concentration (Ca2+ release)[1].</t>
  </si>
  <si>
    <t>C17H23N7O5</t>
  </si>
  <si>
    <t>O=C(N(CCC1)[C@@H]1C(N)=O)[C@@H](NC([C@@H](NC2=O)CC(N2C)=O)=O)CC3=CN=CN3</t>
  </si>
  <si>
    <t>DMSO : ≥ 32 mg/mL (78.93 mM)</t>
  </si>
  <si>
    <t>14542</t>
  </si>
  <si>
    <t>https://www.medchemexpress.com/Taltirelin.html</t>
  </si>
  <si>
    <t>HY-B0016</t>
  </si>
  <si>
    <t>Capecitabine</t>
  </si>
  <si>
    <t>154361-50-9</t>
  </si>
  <si>
    <t>359.35</t>
  </si>
  <si>
    <t>Apoptosis; DNA/RNA Synthesis; Nucleoside Antimetabolite/Analog</t>
  </si>
  <si>
    <t>Capecitabine is an oral prodrug that is converted to its active metabolite, 5-FU, by thymidine phosphorylase.</t>
  </si>
  <si>
    <t>C15H22FN3O6</t>
  </si>
  <si>
    <t>C[C@@H]1[C@H]([C@H]([C@H](N2C(N=C(C(F)=C2)NC(OCCCCC)=O)=O)O1)O)O</t>
  </si>
  <si>
    <t>DMSO : 100 mg/mL (278.28 mM; Need ultrasonic); H2O : ≥ 33.33 mg/mL (92.75 mM)</t>
  </si>
  <si>
    <t>18140</t>
  </si>
  <si>
    <t>https://www.medchemexpress.com/Capecitabine.html</t>
  </si>
  <si>
    <t>HY-B0231</t>
  </si>
  <si>
    <t>Enalaprilat (dihydrate)</t>
  </si>
  <si>
    <t>MK-422</t>
  </si>
  <si>
    <t>84680-54-6</t>
  </si>
  <si>
    <t>Angiotensin-converting Enzyme (ACE); Autophagy</t>
  </si>
  <si>
    <t>Enalaprilat dihydrate (MK-422) is an angiotensin-converting enzyme (ACE) inhibitor with IC50 of 1.94 nM.</t>
  </si>
  <si>
    <t>C18H28N2O7</t>
  </si>
  <si>
    <t>O=C(O)[C@H]1N(C([C@H](C)N[C@H](C(O)=O)CCC2=CC=CC=C2)=O)CCC1.O.O</t>
  </si>
  <si>
    <t>DMSO : ≥ 100 mg/mL (260.13 mM); H2O : 12.5 mg/mL (32.52 mM; Need ultrasonic)</t>
  </si>
  <si>
    <t>15470</t>
  </si>
  <si>
    <t>https://www.medchemexpress.com/Enalaprilat-dihydrate.html</t>
  </si>
  <si>
    <t>HY-15660</t>
  </si>
  <si>
    <t>Efinaconazole</t>
  </si>
  <si>
    <t>KP-103</t>
  </si>
  <si>
    <t>164650-44-6</t>
  </si>
  <si>
    <t>348.39</t>
  </si>
  <si>
    <t>Efinaconazole (KP-103) is a triazole antifungal agent and againsts T. mentagrophytes SM-110 and C. albicans ATCC 10231 with MICs of 0.0039 μg/mL and 0.00098 μg/mL, respectively[1]. Efinaconazole has a potent in vitro activity against fungal pathogens including dermatophytes, Candida and Malassezia species[1].</t>
  </si>
  <si>
    <t>C18H22F2N4O</t>
  </si>
  <si>
    <t>C[C@@H](N1CCC(CC1)=C)[C@@](O)(C2=CC=C(F)C=C2F)CN3N=CN=C3</t>
  </si>
  <si>
    <t>DMSO : ≥ 100 mg/mL (287.03 mM)</t>
  </si>
  <si>
    <t>42267</t>
  </si>
  <si>
    <t>https://www.medchemexpress.com/Efinaconazole.html</t>
  </si>
  <si>
    <t>HY-N0060A</t>
  </si>
  <si>
    <t>Ferulic acid (sodium)</t>
  </si>
  <si>
    <t>Coniferic acid (sodium)</t>
  </si>
  <si>
    <t>24276-84-4</t>
  </si>
  <si>
    <t>Endogenous Metabolite; FGFR; Reactive Oxygen Species</t>
  </si>
  <si>
    <t>Ferulic acid sodium is a novel fibroblast growth factor receptor 1 (FGFR1) inhibitor with IC50s of 3.78 and 12.5 μM for FGFR1 and FGFR2, respectively.</t>
  </si>
  <si>
    <t>C10H9NaO4</t>
  </si>
  <si>
    <t>O=C(O[Na])/C=C/C1=CC=C(O)C(OC)=C1</t>
  </si>
  <si>
    <t>H2O : 100 mg/mL (462.60 mM; Need ultrasonic); DMSO : 33.33 mg/mL (154.18 mM; Need ultrasonic)</t>
  </si>
  <si>
    <t>18863</t>
  </si>
  <si>
    <t>https://www.medchemexpress.com/Ferulic-acid-sodium.html</t>
  </si>
  <si>
    <t>Immunology/Inflammation; Metabolic Enzyme/Protease; NF-κB; Protein Tyrosine Kinase/RTK</t>
  </si>
  <si>
    <t>HY-B0011</t>
  </si>
  <si>
    <t>Docetaxel</t>
  </si>
  <si>
    <t>RP-56976</t>
  </si>
  <si>
    <t>114977-28-5</t>
  </si>
  <si>
    <t>807.88</t>
  </si>
  <si>
    <t>Apoptosis; Endogenous Metabolite; Microtubule/Tubulin</t>
  </si>
  <si>
    <t>Docetaxel (RP-56976) is a microtubule?depolymerization inhibitor, with an IC50 of 0.2 μM. Docetaxel is a semisynthetic analog of taxol and attenuates the effects of?bcl-2 and bcl-xL gene expression. Docetaxel arrests the cell cycle at G2/M and leads to cell apoptosis. Docetaxel has anti-cancer activity[1][3].</t>
  </si>
  <si>
    <t>C43H53NO14</t>
  </si>
  <si>
    <t>O=C(OC(C)(C)C)N[C@@H](C1=CC=CC=C1)[C@H](C(O[C@@H]2C(C)=C([C@@H](O)C([C@@]3(C)[C@]([C@@](CO4)(OC(C)=O)[C@@]4([H])C[C@@H]3O)([H])[C@@H]5OC(C6=CC=CC=C6)=O)=O)C(C)(C)[C@@]5(O)C2)=O)O</t>
  </si>
  <si>
    <t>DMSO : ≥ 35 mg/mL (43.32 mM)</t>
  </si>
  <si>
    <t>64819</t>
  </si>
  <si>
    <t>https://www.medchemexpress.com/Docetaxel.html</t>
  </si>
  <si>
    <t>Apoptosis; Cell Cycle/DNA Damage; Cytoskeleton; Metabolic Enzyme/Protease</t>
  </si>
  <si>
    <t>HY-N0198</t>
  </si>
  <si>
    <t>Nordihydroguaiaretic acid</t>
  </si>
  <si>
    <t>NDGA</t>
  </si>
  <si>
    <t>500-38-9</t>
  </si>
  <si>
    <t>302.36</t>
  </si>
  <si>
    <t>Autophagy; Ferroptosis; Lipoxygenase</t>
  </si>
  <si>
    <t>Nordihydroguaiaretic acid is a 5-lipoxygenase (5LOX) (IC50=8 μM) and tyrosine kinase inhibitor.</t>
  </si>
  <si>
    <t>C18H22O4</t>
  </si>
  <si>
    <t>CC(CC1=CC=C(O)C(O)=C1)C(C)CC2=CC=C(O)C(O)=C2</t>
  </si>
  <si>
    <t>DMSO : 75 mg/mL (248.05 mM; Need ultrasonic)</t>
  </si>
  <si>
    <t>34826</t>
  </si>
  <si>
    <t>https://www.medchemexpress.com/nordihydroguaiaretic-acid.html</t>
  </si>
  <si>
    <t>HY-N0210</t>
  </si>
  <si>
    <t>D-Galactose</t>
  </si>
  <si>
    <t>D-(+)-Galactose</t>
  </si>
  <si>
    <t>59-23-4</t>
  </si>
  <si>
    <t>D-Galactose is a natural aldohexose and C-4 epimer of glucose.</t>
  </si>
  <si>
    <t>O=C[C@@H]([C@H]([C@H]([C@@H](CO)O)O)O)O</t>
  </si>
  <si>
    <t>H2O : 100 mg/mL (555.06 mM; Need ultrasonic); DMSO : 50 mg/mL (277.53 mM; Need ultrasonic)</t>
  </si>
  <si>
    <t>28936</t>
  </si>
  <si>
    <t>https://www.medchemexpress.com/D-Galactose.html</t>
  </si>
  <si>
    <t>HY-10997A</t>
  </si>
  <si>
    <t>Ibrutinib (Racemate)</t>
  </si>
  <si>
    <t>PCI-32765 (Racemate)</t>
  </si>
  <si>
    <t>936563-87-0</t>
  </si>
  <si>
    <t>Ibrutinib Racemate (PCI-32765 Racemate) is the racemate of Ibrutinib. Ibrutinib is a selective, irreversible Btk inhibitor with IC50 value of 0.5 nM.</t>
  </si>
  <si>
    <t>C=CC(N1CC(N2N=C(C3=CC=C(OC4=CC=CC=C4)C=C3)C5=C(N)N=CN=C52)CCC1)=O</t>
  </si>
  <si>
    <t>DMSO : 25 mg/mL (56.75 mM; Need ultrasonic)</t>
  </si>
  <si>
    <t>11158</t>
  </si>
  <si>
    <t>https://www.medchemexpress.com/PCI-32765-Racemate.html</t>
  </si>
  <si>
    <t>HY-13318</t>
  </si>
  <si>
    <t>Oseltamivir acid</t>
  </si>
  <si>
    <t>GS 4071; Ro 64-0802; Oseltamivir carboxylate</t>
  </si>
  <si>
    <t>187227-45-8</t>
  </si>
  <si>
    <t>Drug Metabolite; Influenza Virus</t>
  </si>
  <si>
    <t>Oseltamivir acid (GS 4071), the active metabolite of Oseltamivir phosphate, is an orally bioavailable, potent and selective inhibitor of influenza virus neuraminidase (IC50=2 nM) with activity against both influenza A and B viruses[1][2].</t>
  </si>
  <si>
    <t>C14H24N2O4</t>
  </si>
  <si>
    <t>O=C(O)C1=C[C@H]([C@@H]([C@H](C1)N)NC(C)=O)OC(CC)CC</t>
  </si>
  <si>
    <t>H2O : ≥ 56 mg/mL (196.94 mM); DMSO : ≥ 230 mg/mL (808.86 mM)</t>
  </si>
  <si>
    <t>44039</t>
  </si>
  <si>
    <t>https://www.medchemexpress.com/Oseltamivir-acid.html</t>
  </si>
  <si>
    <t>HY-B0246</t>
  </si>
  <si>
    <t>Carbamazepine</t>
  </si>
  <si>
    <t>CBZ; NSC 169864</t>
  </si>
  <si>
    <t>298-46-4</t>
  </si>
  <si>
    <t>Autophagy; Mitophagy; Sodium Channel</t>
  </si>
  <si>
    <t xml:space="preserve">Carbamazepine, a sodium channel blocker, is an anticonvulsant drug.
Target: Sodium channel
Carbamazepine inhibits the binding of [3H]batrachotoxinin A 20-α-benzoate (BTX-B) to a receptor site of voltage-sensitive sodium channel with IC50 of 131 μM, to decrease the activation of sodium channel ion flux in rat brain synaptosomes. Carbamazepine does not alter basal 125I-labeled scorpion toxin binding to synaptosomes in the absence of batrachotoxin, but when batrachotoxin (1.25 μM) added, Carbamazepine inhibits the batrachotoxin-dependent increase in scorpion toxin binding in a concentration-dependent manner with IC50 of 260 μM mediated at the alkaloid toxin binding site, none of which affects [3H]saxitoxin binding [1]. Carbamazepine at 25 mg/kg significantly increases extracellular levels of striatal and hippocampal dopamine (DA), 3,4-dihydroxyphenylalanine (DOPA), 3,4-dihydroxyphenylacetic acid (DOPAC) and homovanillic acid (HVA) in a dose dependent manner, while Carbamazepine at 50 mg/kg significantly decreases total levels of striatal DA and DOPA as well as hippocampal HVA, but has no effect on total levels of striatal DOPAC and HVA nor on hippocampal DA, DOPA and DOPAC [2].
</t>
  </si>
  <si>
    <t>C15H12N2O</t>
  </si>
  <si>
    <t>O=C(N1C2=CC=CC=C2C=CC3=CC=CC=C31)N</t>
  </si>
  <si>
    <t>DMSO : 50 mg/mL (211.62 mM; Need ultrasonic); H2O : &lt; 0.1 mg/mL (insoluble)</t>
  </si>
  <si>
    <t>16410</t>
  </si>
  <si>
    <t>https://www.medchemexpress.com/Carbamazepine.html</t>
  </si>
  <si>
    <t>HY-A0070</t>
  </si>
  <si>
    <t>Liothyronine (sodium)</t>
  </si>
  <si>
    <t>Triiodothyronine (sodium); 3,3',5-Triiodo-L-thyronine (sodium); T3 (sodium)</t>
  </si>
  <si>
    <t>55-06-1</t>
  </si>
  <si>
    <t>672.96</t>
  </si>
  <si>
    <t>Liothyronine sodium is an active form of thyroid hormone, which binds to β1 thyroid hormone receptor (TRβ1), and activates its activity.</t>
  </si>
  <si>
    <t>C15H11I3NNaO4</t>
  </si>
  <si>
    <t>N[C@@H](CC1=CC(I)=C(C(I)=C1)OC2=CC=C(O)C(I)=C2)C(O[Na])=O</t>
  </si>
  <si>
    <t>DMSO : ≥ 42 mg/mL (62.41 mM)</t>
  </si>
  <si>
    <t>51597</t>
  </si>
  <si>
    <t>https://www.medchemexpress.com/3,3_acute_,5-Triiodo-L-thyronine-sodium.html</t>
  </si>
  <si>
    <t>HY-50856A</t>
  </si>
  <si>
    <t>Ruxolitinib (S enantiomer)</t>
  </si>
  <si>
    <t>S-Ruxolitinib; S-INCB18424</t>
  </si>
  <si>
    <t>941685-37-6</t>
  </si>
  <si>
    <t>306.37</t>
  </si>
  <si>
    <t>Ruxolitinib S enantiomer is the S-enantiomer of Ruxolitinib. Ruxolitinib S enantiomer is a JAK inhibitor[1]</t>
  </si>
  <si>
    <t>C17H18N6</t>
  </si>
  <si>
    <t>N#CC[C@@H](C1CCCC1)N2N=CC(C3=NC=NC4=C3C=CN4)=C2</t>
  </si>
  <si>
    <t>DMSO : ≥ 100 mg/mL (326.40 mM)</t>
  </si>
  <si>
    <t>11547</t>
  </si>
  <si>
    <t>https://www.medchemexpress.com/ruxolitinib-s-enantiomer.html</t>
  </si>
  <si>
    <t>HY-A0082</t>
  </si>
  <si>
    <t>Diphenidol (hydrochloride)</t>
  </si>
  <si>
    <t>Difenidol hydrochloride</t>
  </si>
  <si>
    <t>3254-89-5</t>
  </si>
  <si>
    <t>345.91</t>
  </si>
  <si>
    <t>mAChR; Sodium Channel</t>
  </si>
  <si>
    <t>Diphenidol hydrochloride (Difenidol hydrochloride) is a non-selective muscarinic M1-M4 receptor antagonist, has anti-arrhythmic activity. Diphenidol hydrochloride is also a potent non-specific blocker of voltage-gated ion channels (Na+, K+, and Ca2+) in neuronal cells. Diphenidol hydrochloride is a potential drug of choice for experimental spinal anesthesia[1][2].</t>
  </si>
  <si>
    <t>C21H28ClNO</t>
  </si>
  <si>
    <t>OC(C1=CC=CC=C1)(C2=CC=CC=C2)CCCN3CCCCC3.[H]Cl</t>
  </si>
  <si>
    <t>DMSO : ≥ 46 mg/mL (132.98 mM); H2O : 16.67 mg/mL (48.19 mM; Need ultrasonic)</t>
  </si>
  <si>
    <t>16363</t>
  </si>
  <si>
    <t>https://www.medchemexpress.com/Diphenidol-hydrochloride.html</t>
  </si>
  <si>
    <t>HY-B0101</t>
  </si>
  <si>
    <t>Fluconazole</t>
  </si>
  <si>
    <t>UK-49858</t>
  </si>
  <si>
    <t>86386-73-4</t>
  </si>
  <si>
    <t>306.27</t>
  </si>
  <si>
    <t>Fluconazole (UK-49858) is a triazole antifungal drug used in the treatment and prevention of superficial and systemic fungal infections.
Target: Antifungal
Fluconazole is a triazole antifungal intended for oral treatment of superficial and systemic mycoses. In tests done in standard mycological media, the compound had minimal inhibitory concentrations against pathogenic Candida species that were usually in excess of 100 mg/l. Fluconazole inhibited branching and hyphal development in C. albicans at concentrations as low as 10(-6) M (0.3 mg/l), but miconazole and ketoconazole were still active in these tests at concentrations 100 times lower than this [1]. Oral fluconazole was not associated with a significantly increased risk of birth defects overall or of 14 of the 15 specific birth defects of previous concern. Fluconazole exposure may confer an increased risk of tetralogy of Fallot [2]. Fluconazole is predicted to be ineffective against Cryptococcus gattii in the koala as a sole therapeutic agent administered at 10 mg/kg p.o. every 12 h [3].
Clinical indications: Balanitis; Candida infection; Cryptococcus infection; Cryptococcus neoformans meningitis; Dermatomycosis; Female genital tract infection; Fungal infection; Fungal respiratory tract infection; Fungal urinary tract infection; Prophylaxis; Tinea capitis; Tinea corporis; Tinea cruris; Tinea pedis .
Toxicity: Symptoms of overdose include hallucinations and paranoid behavior.</t>
  </si>
  <si>
    <t>C13H12F2N6O</t>
  </si>
  <si>
    <t>FC1=CC=C(C(O)(CN2C=NC=N2)CN3C=NC=N3)C(F)=C1</t>
  </si>
  <si>
    <t>H2O : 2 mg/mL (6.53 mM; Need ultrasonic); DMSO : ≥ 100 mg/mL (326.51 mM)</t>
  </si>
  <si>
    <t>15618</t>
  </si>
  <si>
    <t>https://www.medchemexpress.com/Fluconazole.html</t>
  </si>
  <si>
    <t>HY-19730</t>
  </si>
  <si>
    <t>Olmutinib</t>
  </si>
  <si>
    <t>HM61713, BI 1482694</t>
  </si>
  <si>
    <t>1353550-13-6</t>
  </si>
  <si>
    <t>486.59</t>
  </si>
  <si>
    <t>Olmutinib (HM61713; BI-1482694) is an orally bioavailab and irreversible third EGFR tyrosine kinase inhibitor that binds to a cysteine residue near the kinase domain. Olmutinib  is used for NSCLC[1][2].</t>
  </si>
  <si>
    <t>C26H26N6O2S</t>
  </si>
  <si>
    <t>C=CC(NC1=CC=CC(OC2=C3C(C=CS3)=NC(NC4=CC=C(N5CCN(C)CC5)C=C4)=N2)=C1)=O</t>
  </si>
  <si>
    <t>DMSO : ≥ 44 mg/mL (90.43 mM)</t>
  </si>
  <si>
    <t>19637</t>
  </si>
  <si>
    <t>https://www.medchemexpress.com/Olmutinib.html</t>
  </si>
  <si>
    <t>HY-B0672</t>
  </si>
  <si>
    <t>Estradiol valerianate</t>
  </si>
  <si>
    <t>β-Estradiol 17-valerate</t>
  </si>
  <si>
    <t>979-32-8</t>
  </si>
  <si>
    <t>356.50</t>
  </si>
  <si>
    <t>Estradiol valerianate (β-estradiol 17-valerate) is a synthetic estrogen widely used in combination with other steroid hormones in hormone replacement therapy drugs.</t>
  </si>
  <si>
    <t>C23H32O3</t>
  </si>
  <si>
    <t>C[C@@]1([C@H]2OC(CCCC)=O)[C@](CC2)([H])[C@@](CCC3=C4C=CC(O)=C3)([H])[C@]4([H])CC1</t>
  </si>
  <si>
    <t>DMSO : ≥ 50 mg/mL (140.25 mM); H2O : &lt; 0.1 mg/mL (insoluble)</t>
  </si>
  <si>
    <t>36237</t>
  </si>
  <si>
    <t>https://www.medchemexpress.com/_beta_-Estradiol-17-valerate.html</t>
  </si>
  <si>
    <t>HY-B1115</t>
  </si>
  <si>
    <t>Buspirone (hydrochloride)</t>
  </si>
  <si>
    <t>33386-08-2</t>
  </si>
  <si>
    <t>421.96</t>
  </si>
  <si>
    <t>Buspirone hydrochloride is an anxiolytic psychotropic drug, is used to treat generalized anxiety disorder (GAD).</t>
  </si>
  <si>
    <t>C21H32ClN5O2</t>
  </si>
  <si>
    <t>O=C(N(CCCCN1CCN(C2=NC=CC=N2)CC1)C(C3)=O)CC43CCCC4.[H]Cl</t>
  </si>
  <si>
    <t>DMSO : 50 mg/mL (118.49 mM; Need ultrasonic); H2O : ≥ 100 mg/mL (236.99 mM)</t>
  </si>
  <si>
    <t>17539</t>
  </si>
  <si>
    <t>https://www.medchemexpress.com/Buspirone-hydrochloride.html</t>
  </si>
  <si>
    <t>HY-N0053</t>
  </si>
  <si>
    <t>Psoralen</t>
  </si>
  <si>
    <t>Ficusin</t>
  </si>
  <si>
    <t>66-97-7</t>
  </si>
  <si>
    <t>Apoptosis; HIV; Influenza Virus</t>
  </si>
  <si>
    <t>Psoralen (Ficusin) is an active ingredient from Fructus Psoraleae; has anticancer activity.
IC50 value:
Target:
in vitro: Psoralen dosages of 1-10 μM exhibited low cytotoxicity toward chondrocytes. However, a dosage of 100 μM suppressed the proliferation of chondrocytes. Different concentrations of psoralen treatments on chondrocytes revealed that GAG and Type II collagen synthesis increased, especially at 100 μM, by 0.39-fold and 0.48-fold, respectively, on day 3, and by 0.51-fold and 0.56-fold, respectively, on day 9 [1]. 
in vivo: Tumor volume inhibition rates were 43.75% and 40.18%, respectively, in the psoralen and isopsoralen low-dose groups, and tumor weight inhibition rates were 38.83% and 37.77%. Tumor volume inhibition rates were 67.86% and 66.96%, respectively, in the psoralen and isopsoralen high-dose groups, and tumor weight inhibition rates were 49.47% and 47.87% [2]. psoralen can inhibit metastasis of breast cancer to bone in vivo. Histological, molecular biological, and imaging analyses revealed that psoralen inhibits bone metastases in mice [3].</t>
  </si>
  <si>
    <t>O=C1C=CC2=CC3=C(OC=C3)C=C2O1</t>
  </si>
  <si>
    <t>DMSO : 25 mg/mL (134.29 mM; Need ultrasonic); H2O : &lt; 0.1 mg/mL (insoluble)</t>
  </si>
  <si>
    <t>18028</t>
  </si>
  <si>
    <t>https://www.medchemexpress.com/Psoralen.html</t>
  </si>
  <si>
    <t>HY-50858</t>
  </si>
  <si>
    <t>Ruxolitinib (phosphate)</t>
  </si>
  <si>
    <t>INCB018424 phosphate</t>
  </si>
  <si>
    <t>1092939-17-7</t>
  </si>
  <si>
    <t>404.36</t>
  </si>
  <si>
    <t>Autophagy; JAK; Mitophagy</t>
  </si>
  <si>
    <t>Ruxolitinib phosphate (INCB018424 phosphate) is a potent JAK1/2 inhibitor with IC50s of 3.3 nM/2.8 nM, respectively, showing more than 130-fold selectivity over JAK3.</t>
  </si>
  <si>
    <t>C17H21N6O4P</t>
  </si>
  <si>
    <t>N#CC[C@H](C1CCCC1)N2N=CC(C3=C4C=CNC4=NC=N3)=C2.O=P(O)(O)O</t>
  </si>
  <si>
    <t>DMSO : ≥ 31 mg/mL (76.66 mM); H2O : 5.4 mg/mL (13.35 mM; Need ultrasonic and warming)</t>
  </si>
  <si>
    <t>64823</t>
  </si>
  <si>
    <t>https://www.medchemexpress.com/Ruxolitinib-phosphate.html</t>
  </si>
  <si>
    <t>Autophagy; Epigenetics; JAK/STAT Signaling; Stem Cell/Wnt</t>
  </si>
  <si>
    <t>HY-W017522</t>
  </si>
  <si>
    <t>Adipic acid</t>
  </si>
  <si>
    <t>124-04-9</t>
  </si>
  <si>
    <t>Adipic acid is found to be associated with HMG-CoA lyase deficiency, carnitine-acylcarnitine translocase deficiency, malonyl-Coa decarboxylase deficiency, and medium Chain acyl-CoA dehydrogenase deficiency, which are inborn errors of metabolism.</t>
  </si>
  <si>
    <t>OC(=O)CCCCC(O)=O</t>
  </si>
  <si>
    <t>27558</t>
  </si>
  <si>
    <t>https://www.medchemexpress.com/Adipic_acid.html</t>
  </si>
  <si>
    <t>HY-A0084</t>
  </si>
  <si>
    <t>Procainamide (hydrochloride)</t>
  </si>
  <si>
    <t>614-39-1</t>
  </si>
  <si>
    <t>271.79</t>
  </si>
  <si>
    <t>Procainamide hydrochloride is an anti-arrhythmic agent and is used to treat cardiac arrhythmia; induces rapid block of the batrachotoxin(BTX)-activated sodium channels of the heart muscle and acts as antagonist to long gating closures.</t>
  </si>
  <si>
    <t>C13H22ClN3O</t>
  </si>
  <si>
    <t>O=C(NCCN(CC)CC)C1=CC=C(N)C=C1.[H]Cl</t>
  </si>
  <si>
    <t>DMSO : 50 mg/mL (183.97 mM; Need ultrasonic); H2O : ≥ 50 mg/mL (183.97 mM)</t>
  </si>
  <si>
    <t>16402</t>
  </si>
  <si>
    <t>https://www.medchemexpress.com/Procainamide-hydrochloride.html</t>
  </si>
  <si>
    <t>HY-B0021</t>
  </si>
  <si>
    <t>Doxifluridine</t>
  </si>
  <si>
    <t>Ro 21-9738; 5-Fluoro-5'-deoxyuridine; 5'-DFUR</t>
  </si>
  <si>
    <t>3094-09-5</t>
  </si>
  <si>
    <t>246.19</t>
  </si>
  <si>
    <t xml:space="preserve">Doxifluridine(Ro 21-9738; 5'-DFUR) is a thymidine phosphorylase activator for PC9-DPE2 cells with IC50 of 0.62 μM. 
IC50 value: 0.62 μM(PC9-DPE2 cell).
Target: Nucleoside antimetabolite/analog
Doxifluridine is a fluoropyrimidine derivative and oral prodrug of the antineoplastic agent 5-fluorouracil (5-FU) with antitumor activity. Doxifluridine, designed to circumvent the rapid degradation of 5-FU by dihydropyrimidine dehydrogenase in the gut wall, is converted into 5-FU in the presence of pyrimidine nucleoside phosphorylase. 5-FU interferes with DNA synthesis and subsequent cell division by reducing normal thymidine production and interferes with RNA transcription by competing with uridine triphosphate for incorporation into the RNA strand.
in vitro: 5'-DFUR's metabolic product(N3-Me-5'-dFUR) was found to be non-toxic in all the cell growth experiments performed. The absence of cytotoxicity could be explained by the observation that the metabolite was not recognized as a substrate by thymidine phosphorilase, the enzyme responsible for 5-fluorouracil (5-FU) release from doxifluridine, as ascertained by high-performance liquid chromatography/ultraviolet (HPLC-UV) analysis of the incubation mixture[1].
in vivo: Administration of 200 mg of Furtulon to 23 beagle dogs, the plasma concentrations of doxifluridine, 5-FU, and 5-FUrd were measured simultaneously, using LC-MS/MS. The parent-metabolite compartment model with first-order absorption and Michaelis-Menten kinetics described the pharmacokinetics of doxifluridine, 5-FU, and 5-FUrd. Michaelis-Menten kinetics sufficiently explained the generation and elimination processes of 5-FU and 5-FUrd[2].
Clinical trial: A phase II study of doxifluridine and docetaxel combination chemotherapy for advanced or recurrent gastric cancer was reported in 2009[3].
</t>
  </si>
  <si>
    <t>C9H11FN2O5</t>
  </si>
  <si>
    <t>C[C@@H]1[C@H]([C@H]([C@H](N2C(NC(C(F)=C2)=O)=O)O1)O)O</t>
  </si>
  <si>
    <t>DMSO : ≥ 100 mg/mL (406.19 mM); DMF : 100 mg/mL (406.19 mM; Need ultrasonic); H2O : 20 mg/mL (81.24 mM; Need ultrasonic)</t>
  </si>
  <si>
    <t>15614</t>
  </si>
  <si>
    <t>https://www.medchemexpress.com/Doxifluridine.html</t>
  </si>
  <si>
    <t>HY-B1050</t>
  </si>
  <si>
    <t>Gemifloxacin (mesylate)</t>
  </si>
  <si>
    <t>SB-265805S; LB-20304a</t>
  </si>
  <si>
    <t>210353-53-0</t>
  </si>
  <si>
    <t>485.49</t>
  </si>
  <si>
    <t>Gemifloxacin mesylate is an oral broad-spectrum quinolone antibacterial agent, used in the treatment of acute bacterial exacerbation of chronic bronchitis, and mild-to-moderate pneumonia.</t>
  </si>
  <si>
    <t>C19H24FN5O7S</t>
  </si>
  <si>
    <t>O=C(C1=CN(C2CC2)C3=C(C=C(F)C(N4CC(CN)/C(C4)=N/OC)=N3)C1=O)O.CS(=O)(O)=O</t>
  </si>
  <si>
    <t>H2O : 50 mg/mL (102.99 mM; Need ultrasonic); DMSO : 100 mg/mL (205.98 mM; Need ultrasonic)</t>
  </si>
  <si>
    <t>29240</t>
  </si>
  <si>
    <t>https://www.medchemexpress.com/Gemifloxacin-mesylate.html</t>
  </si>
  <si>
    <t>HY-B0102A</t>
  </si>
  <si>
    <t>Fluoxetine (hydrochloride)</t>
  </si>
  <si>
    <t>LY 110140</t>
  </si>
  <si>
    <t>56296-78-7</t>
  </si>
  <si>
    <t>345.79</t>
  </si>
  <si>
    <t>Fluoxetine hydrochloride (LY 110140) is an antidepressant and a selective serotonin reuptake inhibitor.</t>
  </si>
  <si>
    <t>C17H19ClF3NO</t>
  </si>
  <si>
    <t>FC(C1=CC=C(OC(C2=CC=CC=C2)CCNC)C=C1)(F)F.Cl</t>
  </si>
  <si>
    <t>H2O : 10 mg/mL (28.92 mM; Need ultrasonic); DMSO : ≥ 25 mg/mL (72.30 mM)</t>
  </si>
  <si>
    <t>33323</t>
  </si>
  <si>
    <t>https://www.medchemexpress.com/fluoxetine-hydrochloride.html</t>
  </si>
  <si>
    <t>HY-N0305</t>
  </si>
  <si>
    <t>5-Aminolevulinic acid (hydrochloride)</t>
  </si>
  <si>
    <t>5-ALA (hydrochloride); δ-Aminolevulinic acid (hydrochloride); 5-Amino-4-oxopentanoic acid (hydrochloride)</t>
  </si>
  <si>
    <t>5451-09-2</t>
  </si>
  <si>
    <t>167.59</t>
  </si>
  <si>
    <t>Apoptosis; Autophagy; Endogenous Metabolite; Mitophagy</t>
  </si>
  <si>
    <t>5-Aminolevulinic acid hydrochloride (5-ALA hydrochloride) is an intermediate in heme biosynthesis in the body and the universal precursor of tetrapyrroles.</t>
  </si>
  <si>
    <t>C5H10ClNO3</t>
  </si>
  <si>
    <t>O=C(O)CCC(CN)=O.[H]Cl</t>
  </si>
  <si>
    <t>DMSO : ≥ 150 mg/mL (895.04 mM); H2O : ≥ 50 mg/mL (298.35 mM)</t>
  </si>
  <si>
    <t>61912</t>
  </si>
  <si>
    <t>https://www.medchemexpress.com/5-aminolevulinic-acid-hydrochloride.html</t>
  </si>
  <si>
    <t>HY-A0088</t>
  </si>
  <si>
    <t>Cefotaxime (sodium salt)</t>
  </si>
  <si>
    <t>Cefotaxim (sodium salt); HR-756 (sodium salt)</t>
  </si>
  <si>
    <t>64485-93-4</t>
  </si>
  <si>
    <t>477.45</t>
  </si>
  <si>
    <t>Cefotaxime sodium salt, a β-lactamase stable cephalosporin and a third-generation cephalosporin antibiotic, possesses broad-spectrum antibiotic activity against numerous Gram-positive and Gram-negative bacteria[1][2][3][4][5].</t>
  </si>
  <si>
    <t>C16H16N5NaO7S2</t>
  </si>
  <si>
    <t>O=C(C(N12)=C(COC(C)=O)CS[C@]2([H])[C@H](NC(/C(C3=CSC(N)=N3)=N\OC)=O)C1=O)O[Na]</t>
  </si>
  <si>
    <t>DMSO : 45 mg/mL (94.25 mM; Need ultrasonic)</t>
  </si>
  <si>
    <t>56691</t>
  </si>
  <si>
    <t>https://www.medchemexpress.com/Cefotaxime-sodium-salt.html</t>
  </si>
  <si>
    <t>HY-A0060</t>
  </si>
  <si>
    <t>Malotilate</t>
  </si>
  <si>
    <t>NKK 105</t>
  </si>
  <si>
    <t>59937-28-9</t>
  </si>
  <si>
    <t>Lipoxygenase</t>
  </si>
  <si>
    <t>Malotilate is a liver protein metabolism improved compound, which selectively inhibit the 5-lipoxygenase. 
IC50 Value:
Target: 5-lipoxygenase
in vitro: In an in vitro invasion assay using rat lung endothelial (RLE) cells, invasion of tumor cells which had been treated with MT (10 ng/ml, 24 h) was not affected; however, when RLE cells had been treated with MT, invasion was significantly inhibited in three cell lines (SAS, Ca9-22 and HSC-4) and a tendency to inhibition was also observed in other cell lines [1].
in vivo: The improvement rates for choline esterase activity were significantly greater in the malotilate group than in the control group. Serum albumin levels significantly increased in the malotilate group but not in the control group [2]. In the rats treated with MT for 19 days after i.v. inoculation of c-SST-2 cells, lung metastasis was also significantly suppressed [3]. Malotilate prevented increases in serum markers of type III and IV collagen synthesis as well as accumulation of the collagens, laminin and fibronectin in the liver [4].
Toxicity: Malotilate cytotoxicity to PBMCs, assessed by trypan blue dye exclusion and lactate dehydrogenase (LDH) release into the culture media, was found to be markedly increased by the addition of the NADPH generating system, indicating that metabolites play a significant role in toxicity [5].</t>
  </si>
  <si>
    <t>C12H16O4S2</t>
  </si>
  <si>
    <t>O=C(OC(C)C)/C(C(OC(C)C)=O)=C1SC=CS\1</t>
  </si>
  <si>
    <t>DMSO : ≥ 100 mg/mL (346.76 mM)</t>
  </si>
  <si>
    <t>16377</t>
  </si>
  <si>
    <t>https://www.medchemexpress.com/malotilate.html</t>
  </si>
  <si>
    <t>HY-U00098</t>
  </si>
  <si>
    <t>Prednisolone Tebutate</t>
  </si>
  <si>
    <t>7681-14-3</t>
  </si>
  <si>
    <t>458.59</t>
  </si>
  <si>
    <t>Prednisolone tebutate is a synthetic glucocorticoid used as an antiinflammatory and immunosuppressant.</t>
  </si>
  <si>
    <t>C27H38O6</t>
  </si>
  <si>
    <t>C[C@@]1([C@@]2(O)C(COC(CC(C)(C)C)=O)=O)[C@](CC2)([H])[C@@](CCC3=CC4=O)([H])[C@]([C@]3(C=C4)C)([H])[C@@H](O)C1</t>
  </si>
  <si>
    <t>DMSO : ≥ 100 mg/mL (218.06 mM)</t>
  </si>
  <si>
    <t>55944</t>
  </si>
  <si>
    <t>https://www.medchemexpress.com/Prednisolone_Tebutate.html</t>
  </si>
  <si>
    <t>HY-B0312</t>
  </si>
  <si>
    <t>Dipyridamole</t>
  </si>
  <si>
    <t>58-32-2</t>
  </si>
  <si>
    <t>504.63</t>
  </si>
  <si>
    <t>Dipyridamole (Persantine) is a phosphodiesterase inhibitor that blocks uptake and metabolism of adenosine by erythrocytes and vascular endothelial cells.
Target: Phosphodiesterase (PDE)
Dipyridamole concentrations of 1 nmol/ml blood caused 90% inhibition of adenosine metabolism. Dipyridamole at therapeutic concentrations causes significant inhibition of adenosine metabolism in whole blood [1]. Dipyridamole has a dose-dependent inhibitory effect on thromboxane synthesis which was independent of aggregation. Dipyridamole also inhibited malonyldialdehyde production in response to both thrombin and arachidonic acid [2]. Dipyridamole enhances platelet inhibition by amplifying the signaling of the NO donor sodium nitroprusside. These data support the concept that enhancement of endothelium-dependent NO/cGMP-mediated signaling may be an important in vivo component of dipyridamole action [3].</t>
  </si>
  <si>
    <t>C24H40N8O4</t>
  </si>
  <si>
    <t>OCCN(CCO)C1=NC(N2CCCCC2)=C(N=C(N(CCO)CCO)N=C3N4CCCCC4)C3=N1</t>
  </si>
  <si>
    <t>DMSO : ≥ 50 mg/mL (99.08 mM); H2O : 0.67 mg/mL (1.33 mM; Need ultrasonic)</t>
  </si>
  <si>
    <t>15979</t>
  </si>
  <si>
    <t>https://www.medchemexpress.com/Dipyridamole.html</t>
  </si>
  <si>
    <t>HY-78131B</t>
  </si>
  <si>
    <t>(R)-(-)-Ibuprofen</t>
  </si>
  <si>
    <t>(R)-Ibuprofen</t>
  </si>
  <si>
    <t>51146-57-7</t>
  </si>
  <si>
    <t>(R)-(-)-Ibuprofen is the R enantiomer of Ibuprofen, inactive on COX, inhibits NF-κB activation; (R)-(-)-Ibuprofen exhibits anti-inflammatory and antinociceptive effects.</t>
  </si>
  <si>
    <t>C[C@H](C1=CC=C(CC(C)C)C=C1)C(O)=O</t>
  </si>
  <si>
    <t>H2O : &lt; 0.1 mg/mL (insoluble); DMSO : ≥ 100 mg/mL (484.78 mM)</t>
  </si>
  <si>
    <t>12310</t>
  </si>
  <si>
    <t>https://www.medchemexpress.com/_R_-_-_-Ibuprofen.html</t>
  </si>
  <si>
    <t>HY-B0011A</t>
  </si>
  <si>
    <t>Docetaxel (Trihydrate)</t>
  </si>
  <si>
    <t>RP-56976 (Trihydrate)</t>
  </si>
  <si>
    <t>148408-66-6</t>
  </si>
  <si>
    <t>861.93</t>
  </si>
  <si>
    <t>Docetaxel Trihydrate (RP-56976 Trihydrate) is an antineoplastic agent and inhibits microtubule?depolymerization with an IC50 value of 0.2 μM[1]. Docetaxel Trihydrate is a semisynthetic analog of taxol and attenuates the effects of?bcl-2?and?bcl-xL?gene expression. Docetaxel Trihydrate arrests the cell cycle at G2/M and leads to cell apoptosis[1][3].</t>
  </si>
  <si>
    <t>C43H59NO17</t>
  </si>
  <si>
    <t>O=C(OC(C)(C)C)N[C@H]([C@H](C(O[C@@H]1C(C)=C([C@@H](O)C([C@@]2(C)[C@]([C@@](CO3)(OC(C)=O)[C@@]3([H])C[C@@H]2O)([H])[C@@H]4OC(C5=CC=CC=C5)=O)=O)C(C)(C)[C@@]4(O)C1)=O)O)C6=CC=CC=C6.O.O.O</t>
  </si>
  <si>
    <t>DMSO : 250 mg/mL (290.05 mM; Need ultrasonic)</t>
  </si>
  <si>
    <t>57004</t>
  </si>
  <si>
    <t>https://www.medchemexpress.com/docetaxel-trihydrate.html</t>
  </si>
  <si>
    <t>HY-B0035</t>
  </si>
  <si>
    <t>Sulfamethazine</t>
  </si>
  <si>
    <t>Sulfadimidine; Sulfadimerazine</t>
  </si>
  <si>
    <t>57-68-1</t>
  </si>
  <si>
    <t>Sulfamethazine (Sulfadimidine) is an antimicrobial that is widely used to treat and prevent various animal diseases (such as gastrointestinal and respiratory tract infections). In China and the European Commission, the maximum residue level for Sulfamethazine in animal product is set at 100 μg/kg[1][2].</t>
  </si>
  <si>
    <t>O=S(C1=CC=C(N)C=C1)(NC2=NC(C)=CC(C)=N2)=O</t>
  </si>
  <si>
    <t>DMSO : ≥ 100 mg/mL (359.29 mM)</t>
  </si>
  <si>
    <t>16682</t>
  </si>
  <si>
    <t>https://www.medchemexpress.com/sulfamethazine.html</t>
  </si>
  <si>
    <t>HY-B1090</t>
  </si>
  <si>
    <t>Cinnarizine</t>
  </si>
  <si>
    <t>298-57-7</t>
  </si>
  <si>
    <t>368.51</t>
  </si>
  <si>
    <t>Calcium Channel; Histamine Receptor</t>
  </si>
  <si>
    <t>Cinnarizine is an antihistamine and a calcium channel blocker, promote cerebral blood flow, used to treat cerebral apoplexy, post-trauma cerebral symptoms, and cerebral arteriosclerosis.</t>
  </si>
  <si>
    <t>C26H28N2</t>
  </si>
  <si>
    <t>N1(C(C2=CC=CC=C2)C3=CC=CC=C3)CCN(C/C=C/C4=CC=CC=C4)CC1</t>
  </si>
  <si>
    <t>DMSO : 7.14 mg/mL (19.38 mM; Need ultrasonic)</t>
  </si>
  <si>
    <t>22663</t>
  </si>
  <si>
    <t>https://www.medchemexpress.com/Cinnarizine.html</t>
  </si>
  <si>
    <t>HY-B0022</t>
  </si>
  <si>
    <t>Flutamide</t>
  </si>
  <si>
    <t>SCH 13521</t>
  </si>
  <si>
    <t>13311-84-7</t>
  </si>
  <si>
    <t>276.21</t>
  </si>
  <si>
    <t>Flutamide is an antiandrogen drug, with its active metablolite binding at androgen receptor with Ki values of 55 nM, and primarily used to treat prostate cancer.
Target: androgen receptor 
in vitro: Flutamide (Eulexin) is an antiandrogen drug. Flutamide-OH, the active metabolite of flutamide, directly binds at rat anterior pituitary androgen receptor with Ki values of 55 nM [1]. lutamide does not affect the proliferation of an androgen-sensitive clone of the mouse mammary carcinoma Shionogi SC-l 15 cells in culture, shows only antiandrogenic effect, but not androgenic effect [2]. Flutamide provides treatment for prostate cancer when used along with leuprolide [3].
in vivo: Flutamide causes a markedly reduction in rat ventral prostate weight from 319 mg to 245 mg. A combination of flutamide and LHRH agonist induces an additive effect with a decrease in prostate weight to 101 mg, and an marked drop in prostatic ODC activity [4].</t>
  </si>
  <si>
    <t>C11H11F3N2O3</t>
  </si>
  <si>
    <t>CC(C)C(NC1=CC=C([N+]([O-])=O)C(C(F)(F)F)=C1)=O</t>
  </si>
  <si>
    <t>DMSO : ≥ 100 mg/mL (362.04 mM); H2O : &lt; 0.1 mg/mL (insoluble)</t>
  </si>
  <si>
    <t>46446</t>
  </si>
  <si>
    <t>https://www.medchemexpress.com/Flutamide.html</t>
  </si>
  <si>
    <t>HY-N0239</t>
  </si>
  <si>
    <t>Bulleyaconitine A</t>
  </si>
  <si>
    <t>107668-79-1</t>
  </si>
  <si>
    <t>627.76</t>
  </si>
  <si>
    <t>Bulleyaconitine A is an analgesic and antiinflammatory drug isolated from Aconitum plants; has several potential targets, including voltage-gated Na+ channels.</t>
  </si>
  <si>
    <t>C35H49NO9</t>
  </si>
  <si>
    <t>O=C(C1=CC=C(OC)C=C1)C2C3(O)C(OC)CC4(OC(C)=O)C2C(C3)C56C(C(OC)C4C6N(CC)C7)C7(COC)CCC5OC</t>
  </si>
  <si>
    <t>DMSO : 125 mg/mL (199.12 mM; Need ultrasonic)</t>
  </si>
  <si>
    <t>64415</t>
  </si>
  <si>
    <t>https://www.medchemexpress.com/Bulleyaconitine-A.html</t>
  </si>
  <si>
    <t>HY-13683</t>
  </si>
  <si>
    <t>Mifepristone</t>
  </si>
  <si>
    <t>RU486; RU 38486</t>
  </si>
  <si>
    <t>84371-65-3</t>
  </si>
  <si>
    <t>429.59</t>
  </si>
  <si>
    <t>Autophagy; Glucocorticoid Receptor; NO Synthase; Progesterone Receptor</t>
  </si>
  <si>
    <t>Mifepristone (RU486) is a progesterone receptor (PR) and glucocorticoid receptor (GR) antagonist with IC50s of 0.2 nM and 2.6 nM in in vitro assay[1].</t>
  </si>
  <si>
    <t>C29H35NO2</t>
  </si>
  <si>
    <t>C[C@@]12[C@@](C#CC)(O)CC[C@@]1([H])[C@]3([H])CCC4=CC(CCC4=C3[C@@H](C5=CC=C(N(C)C)C=C5)C2)=O</t>
  </si>
  <si>
    <t>DMSO : ≥ 59 mg/mL (137.34 mM)</t>
  </si>
  <si>
    <t>12913</t>
  </si>
  <si>
    <t>https://www.medchemexpress.com/Mifepristone.html</t>
  </si>
  <si>
    <t>Autophagy; GPCR/G Protein; Immunology/Inflammation; Others</t>
  </si>
  <si>
    <t>HY-13502</t>
  </si>
  <si>
    <t>Mitoxantrone</t>
  </si>
  <si>
    <t>mitozantrone</t>
  </si>
  <si>
    <t>65271-80-9</t>
  </si>
  <si>
    <t>444.48</t>
  </si>
  <si>
    <t>Mitoxantrone is a topoisomerase II inhibitor; also inhibits protein kinase C (PKC) activity with an IC50 of 8.5 μM.</t>
  </si>
  <si>
    <t>C22H28N4O6</t>
  </si>
  <si>
    <t>O=C1C2=C(C(NCCNCCO)=CC=C2NCCNCCO)C(C3=C(O)C=CC(O)=C13)=O</t>
  </si>
  <si>
    <t>DMSO : 25 mg/mL (56.25 mM; Need ultrasonic)</t>
  </si>
  <si>
    <t>44554</t>
  </si>
  <si>
    <t>https://www.medchemexpress.com/mitoxantrone.html</t>
  </si>
  <si>
    <t>HY-14734A</t>
  </si>
  <si>
    <t>Anamorelin (hydrochloride)</t>
  </si>
  <si>
    <t>RC-1291 hydrochloride; ONO-7643 hydrochloride</t>
  </si>
  <si>
    <t>861998-00-7</t>
  </si>
  <si>
    <t>583.16</t>
  </si>
  <si>
    <t>Anamorelin hydrochloride is a novel ghrelin receptor agonist with EC50 value of 0.74 nM in the FLIPR assay.</t>
  </si>
  <si>
    <t>C31H43ClN6O3</t>
  </si>
  <si>
    <t>[H][C@](CC1=CNC2=CC=CC=C21)(NC(C(C)(C)N)=O)C(N3CCC[C@@](C(N(C)N(C)C)=O)(CC4=CC=CC=C4)C3)=O.[H]Cl</t>
  </si>
  <si>
    <t>DMSO : ≥ 28 mg/mL (48.01 mM)</t>
  </si>
  <si>
    <t>23367</t>
  </si>
  <si>
    <t>https://www.medchemexpress.com/Anamorelin-hydrochloride.html</t>
  </si>
  <si>
    <t>HY-N0303</t>
  </si>
  <si>
    <t>Idebenone</t>
  </si>
  <si>
    <t>58186-27-9</t>
  </si>
  <si>
    <t>Idebenone is a synthetic variant of coenzyme Q10 (CoQ10), which initially developed for the treatment of Alzheimer's disease and other cognitive defects.
Target: Others
Idebenone is a synthetic variant of coenzyme Q10 (CoQ10), which initially developed for the treatment of Alzheimer's disease and other cognitive defects. Idebenone was generally well tolerated with similar numbers of adverse events in each group. One child receiving high-dose idebenone developed neutropenia after 6 months, which resolved after discontinuation of treatment. 8OH2′dG concentrations were not increased, and did not significantly change with idebenone treatment [1]. The 2-year efficacy and safety of idebenone were studied in a prospective, randomized, double-blind multicentre study in 3 parallel groups of patients with dementia of the Alzheimer type (DAT) of mild to moderate degree. A total of 450 patients were randomized to either placebo for 12 months, followed by idebenone 90 mg tid for another 12 months (n = 153) or idebenone 90 mg tid for 24 months (n = 148) or 120 mg tid for 24 months (n = 149). idebenone showed statistically significant dose-dependent improvement in the primary efficacy variable ADAS-Total and in all the secondary efficacy variables [2].</t>
  </si>
  <si>
    <t>O=C1C(CCCCCCCCCCO)=C(C)C(C(OC)=C1OC)=O</t>
  </si>
  <si>
    <t>DMSO : ≥ 100 mg/mL (295.47 mM)</t>
  </si>
  <si>
    <t>45805</t>
  </si>
  <si>
    <t>https://www.medchemexpress.com/idebenone.html</t>
  </si>
  <si>
    <t>HY-N7096</t>
  </si>
  <si>
    <t>Ceftezole (sodium)</t>
  </si>
  <si>
    <t>CTZ (sodium)</t>
  </si>
  <si>
    <t>41136-22-5</t>
  </si>
  <si>
    <t>462.46</t>
  </si>
  <si>
    <t>Ceftezole sodium (CTZ sodium) is a broad-spectrum cephem antibiotic against many species of gram-positive and gram-negative bacteria. Ceftezole sodium (CTZ sodium) is an alpha-glucosidase inhibitor with in vivo anti-diabetic activity[1][2].</t>
  </si>
  <si>
    <t>C13H11N8NaO4S3</t>
  </si>
  <si>
    <t>O=C(C(N12)=C(CSC3=NN=CS3)CS[C@]2([H])[C@H](NC(CN4N=NN=C4)=O)C1=O)O[Na]</t>
  </si>
  <si>
    <t>H2O : 250 mg/mL (540.59 mM; Need ultrasonic)</t>
  </si>
  <si>
    <t>64642</t>
  </si>
  <si>
    <t>https://www.medchemexpress.com/ceftezole-sodium.html</t>
  </si>
  <si>
    <t>HY-B1192</t>
  </si>
  <si>
    <t>Estradiol benzoate</t>
  </si>
  <si>
    <t>β-Estradiol 3-benzoate; 17β-Estradiol 3-benzoate</t>
  </si>
  <si>
    <t>50-50-0</t>
  </si>
  <si>
    <t>376.49</t>
  </si>
  <si>
    <t>Estradiol Benzoate (β-Estradiol 3-benzoate), a prodrug of estradiol, acts as a steroid sex hormone. It exhibits mild anabolic and metabolic properties, and increases blood coagulability[1][2][3].</t>
  </si>
  <si>
    <t>C25H28O3</t>
  </si>
  <si>
    <t>C[C@@]12[C@@H](O)CC[C@@]1([H])[C@]3([H])CCC4=C(C=CC(OC(C5=CC=CC=C5)=O)=C4)[C@@]3([H])CC2</t>
  </si>
  <si>
    <t>H2O : &lt; 0.1 mg/mL (insoluble); DMSO : ≥ 50 mg/mL (132.81 mM)</t>
  </si>
  <si>
    <t>17482</t>
  </si>
  <si>
    <t>https://www.medchemexpress.com/Estradiol-benzoate.html</t>
  </si>
  <si>
    <t>HY-B0097</t>
  </si>
  <si>
    <t>Floxuridine</t>
  </si>
  <si>
    <t>5-Fluorouracil 2'-deoxyriboside</t>
  </si>
  <si>
    <t>50-91-9</t>
  </si>
  <si>
    <t>Bacterial; CMV; DNA/RNA Synthesis; HSV; Nucleoside Antimetabolite/Analog</t>
  </si>
  <si>
    <t>Floxuridine (5-Fluorouracil 2'-deoxyriboside) is a?pyrimidine?analog?and known as an?oncology antimetabolite. Floxuridine inhibits Poly(ADP-Ribose) polymerase and induces DNA damage by activating the ATM and ATR checkpoint signaling pathways in vitro. Floxuridine is a extreamly potent inhibitor for S. aureus infection and induces cell apoptosis[1][2]. Floxuridine has antiviral effects against HSV and CMV[3].</t>
  </si>
  <si>
    <t>OC[C@@H]1[C@H](C[C@H](N2C(NC(C(F)=C2)=O)=O)O1)O</t>
  </si>
  <si>
    <t>DMSO : ≥ 150 mg/mL (609.29 mM); H2O : ≥ 50 mg/mL (203.10 mM)</t>
  </si>
  <si>
    <t>27264</t>
  </si>
  <si>
    <t>https://www.medchemexpress.com/floxuridine.html</t>
  </si>
  <si>
    <t>HY-B1108</t>
  </si>
  <si>
    <t>Labetalol (hydrochloride)</t>
  </si>
  <si>
    <t>AH-5158 hydrochloride; Sch-15719W</t>
  </si>
  <si>
    <t>32780-64-6</t>
  </si>
  <si>
    <t>364.87</t>
  </si>
  <si>
    <t>Labetalol hydrochloride is a mixed alpha/beta adrenergic antagonist that is used to treat high blood pressure.</t>
  </si>
  <si>
    <t>C19H25ClN2O3</t>
  </si>
  <si>
    <t>O=C(N)C1=CC(C(O)CNC(C)CCC2=CC=CC=C2)=CC=C1O.[H]Cl</t>
  </si>
  <si>
    <t>DMSO : ≥ 100 mg/mL (274.07 mM); H2O : 20 mg/mL (54.81 mM; Need ultrasonic)</t>
  </si>
  <si>
    <t>17650</t>
  </si>
  <si>
    <t>https://www.medchemexpress.com/Labetalol-hydrochloride.html</t>
  </si>
  <si>
    <t>HY-B0031</t>
  </si>
  <si>
    <t>Quetiapine (hemifumarate)</t>
  </si>
  <si>
    <t>111974-72-2</t>
  </si>
  <si>
    <t>441.54</t>
  </si>
  <si>
    <t>Quetiapine hemifumarate is a 5-HT receptors agonist with a pEC50 of 4.77 for human 5-HT1A receptor. Quetiapine hemifumarate is a dopamine receptor antagonist with a pIC50 of 6.33 for human D2 receptor. Quetiapine hemifumarate has moderate to high affinity for the human D2, HT1A, 5-HT2A, 5-HT2C receptor with pKis of 7.25, 5.74, 7.54, 5.55. Antidepressant and anxiolytic effects[1].</t>
  </si>
  <si>
    <t>C23H27N3O4S</t>
  </si>
  <si>
    <t>OCCOCCN(CC1)CCN1C2=NC(C=CC=C3)=C3SC4=C2C=CC=C4.O=C(O)/C=C/C(O)=O.[0.5]</t>
  </si>
  <si>
    <t>H2O : 1.25 mg/mL (2.83 mM; Need ultrasonic); DMSO : 50 mg/mL (113.24 mM; Need ultrasonic)</t>
  </si>
  <si>
    <t>55532</t>
  </si>
  <si>
    <t>https://www.medchemexpress.com/Quetiapine-fumarate.html</t>
  </si>
  <si>
    <t>11994</t>
  </si>
  <si>
    <t>HY-N0284</t>
  </si>
  <si>
    <t>Esculetin</t>
  </si>
  <si>
    <t>305-01-1</t>
  </si>
  <si>
    <t>178.14</t>
  </si>
  <si>
    <t>Akt; PI3K</t>
  </si>
  <si>
    <t>Esculetin is an active ingredient extracted mainly from the bark of Fraxinus rhynchophylla. Esculetin inhibits platelet-derived growth factor (PDGF)-induced airway smooth muscle cells (ASMCs) phenotype switching through inhibition of PI3K/Akt pathway. Esculetin has antioxidant, antiinflammatory, and antitumor activities[1].</t>
  </si>
  <si>
    <t>C9H6O4</t>
  </si>
  <si>
    <t>O=C1C=CC2=CC(O)=C(O)C=C2O1</t>
  </si>
  <si>
    <t>DMSO : 250 mg/mL (1403.39 mM; Need ultrasonic)</t>
  </si>
  <si>
    <t>63242</t>
  </si>
  <si>
    <t>https://www.medchemexpress.com/esculetin.html</t>
  </si>
  <si>
    <t>HY-B1183</t>
  </si>
  <si>
    <t>Hydrocortisone acetate</t>
  </si>
  <si>
    <t>Hydrocortisone 21-acetate; Cortisol 21-acetate</t>
  </si>
  <si>
    <t>50-03-3</t>
  </si>
  <si>
    <t>404.50</t>
  </si>
  <si>
    <t>Hydrocortisone acetate is a corticosteroid, used to decrease swelling, itching, and pain that is caused by minor skin irritations or by hemorrhoids.</t>
  </si>
  <si>
    <t>C23H32O6</t>
  </si>
  <si>
    <t>C[C@@]12[C@](C(COC(C)=O)=O)(O)CC[C@@]1([H])[C@]3([H])CCC4=CC(CC[C@]4(C)[C@@]3([H])[C@@H](O)C2)=O</t>
  </si>
  <si>
    <t>DMSO : ≥ 38 mg/mL (93.94 mM); H2O : &lt; 0.1 mg/mL (insoluble)</t>
  </si>
  <si>
    <t>26436</t>
  </si>
  <si>
    <t>https://www.medchemexpress.com/Hydrocortisone-acetate.html</t>
  </si>
  <si>
    <t>HY-14874</t>
  </si>
  <si>
    <t>Topiroxostat</t>
  </si>
  <si>
    <t>FYX-051</t>
  </si>
  <si>
    <t>577778-58-6</t>
  </si>
  <si>
    <t>248.24</t>
  </si>
  <si>
    <t>Cytochrome P450; Xanthine Oxidase</t>
  </si>
  <si>
    <t>Topiroxostat (FYX-051) is a potent and orally active xanthine oxidoreductase (XOR) inhibitor with an IC50 value of 5.3 nM and a Ki value of 5.7 nM. Topiroxostat exhibits weak CYP3A4-inhibitory activity (18.6%). Topiroxostat has the potential for hyperuricemia treatment[1][2].</t>
  </si>
  <si>
    <t>C13H8N6</t>
  </si>
  <si>
    <t>N#CC1=NC=CC(C2=NNC(C3=CC=NC=C3)=N2)=C1</t>
  </si>
  <si>
    <t>DMSO : 23.5 mg/mL (94.67 mM; Need ultrasonic and warming)</t>
  </si>
  <si>
    <t>11041</t>
  </si>
  <si>
    <t>https://www.medchemexpress.com/Topiroxostat.html</t>
  </si>
  <si>
    <t>HY-N0351</t>
  </si>
  <si>
    <t>p-Coumaric acid</t>
  </si>
  <si>
    <t>trans-4-Hydroxycinnamic acid</t>
  </si>
  <si>
    <t>501-98-4</t>
  </si>
  <si>
    <t>p-Coumaric acid is the abundant isomer of cinnamic acid which has antitumor and anti-mutagenic activities.</t>
  </si>
  <si>
    <t>C9H8O3</t>
  </si>
  <si>
    <t>O=C(O)/C=C/C1=CC=C(O)C=C1</t>
  </si>
  <si>
    <t>DMSO : 25 mg/mL (152.29 mM; Need ultrasonic)</t>
  </si>
  <si>
    <t>27479</t>
  </si>
  <si>
    <t>https://www.medchemexpress.com/p-Coumaric_acid.html</t>
  </si>
  <si>
    <t>HY-B1695</t>
  </si>
  <si>
    <t>Methyl nicotinate</t>
  </si>
  <si>
    <t>93-60-7</t>
  </si>
  <si>
    <t>Methyl nicotinate, the methyl ester of Niacin found in alcoholic beverages, that is used as an active ingredient as a rubefacient in over-the-counter topical preparations indicated for muscle and joint pain[1].</t>
  </si>
  <si>
    <t>O=C(C1=CC=CN=C1)OC</t>
  </si>
  <si>
    <t>60970</t>
  </si>
  <si>
    <t>https://www.medchemexpress.com/methyl-nicotinate.html</t>
  </si>
  <si>
    <t>HY-13715</t>
  </si>
  <si>
    <t>Norepinephrine</t>
  </si>
  <si>
    <t>Levarterenol; L-Noradrenaline</t>
  </si>
  <si>
    <t>51-41-2</t>
  </si>
  <si>
    <t>169.18</t>
  </si>
  <si>
    <t>Adrenergic Receptor; Autophagy; Endogenous Metabolite</t>
  </si>
  <si>
    <t>Norepinephrine (Levarterenol; L-Noradrenaline) is a β1-selective adrenergic receptor agonist with EC50 of 5.37 μM.</t>
  </si>
  <si>
    <t>C8H11NO3</t>
  </si>
  <si>
    <t>OC1=CC=C([C@@H](O)CN)C=C1O</t>
  </si>
  <si>
    <t>H2O : &lt; 0.1 mg/mL (insoluble); DMSO : 5 mg/mL (29.55 mM; ultrasonic and warming and heat to 60°C)</t>
  </si>
  <si>
    <t>58355</t>
  </si>
  <si>
    <t>https://www.medchemexpress.com/Norepinephrine.html</t>
  </si>
  <si>
    <t>Endocrinology; Cardiovascular Disease</t>
  </si>
  <si>
    <t>HY-N0180</t>
  </si>
  <si>
    <t>18β-Glycyrrhetinic acid</t>
  </si>
  <si>
    <t>471-53-4</t>
  </si>
  <si>
    <t>18β-Glycyrrhetinic acid is the major bioactive component of Glycyrrhizae Radix and possesses anti-ulcerative, anti-inflammatory and antiproliferative properties.</t>
  </si>
  <si>
    <t>C30H46O4</t>
  </si>
  <si>
    <t>CC1(C)[C@@H](O)CC[C@]([C@@]1([H])CC[C@@]([C@@]2(CC[C@]3(CC[C@](C(O)=O)(C[C@]3(C2=C4)[H])C)C)C)5C)(C)[C@@]5([H])C4=O</t>
  </si>
  <si>
    <t>DMSO : ≥ 250 mg/mL (531.15 mM)</t>
  </si>
  <si>
    <t>64069</t>
  </si>
  <si>
    <t>https://www.medchemexpress.com/18_beta_-Glycyrrhetinic_acid.html</t>
  </si>
  <si>
    <t>HY-B1268</t>
  </si>
  <si>
    <t>Docusate (Sodium)</t>
  </si>
  <si>
    <t>Dioctyl sulfosuccinate (sodium salt)</t>
  </si>
  <si>
    <t>577-11-7</t>
  </si>
  <si>
    <t>444.56</t>
  </si>
  <si>
    <t>Docusate Sodium (Dioctyl sulfosuccinate sodium salt) is a laxative used to for the research of constipation, for constipation due to the use of opiates it maybe used with a stimulant laxative, can be taken by mouth or rectally.</t>
  </si>
  <si>
    <t>C20H37NaO7S</t>
  </si>
  <si>
    <t>O=C(OCC(CC)CCCC)C(S(=O)(O[Na])=O)CC(OCC(CC)CCCC)=O</t>
  </si>
  <si>
    <t>H2O : ≥ 20 mg/mL (44.99 mM)</t>
  </si>
  <si>
    <t>17453</t>
  </si>
  <si>
    <t>https://www.medchemexpress.com/Docusate-Sodium.html</t>
  </si>
  <si>
    <t>HY-B0979</t>
  </si>
  <si>
    <t>Lobeline (hydrochloride)</t>
  </si>
  <si>
    <t>α-Lobeline (hydrochloride); L-Lobeline (hydrochloride)</t>
  </si>
  <si>
    <t>134-63-4</t>
  </si>
  <si>
    <t>373.92</t>
  </si>
  <si>
    <t>Lobeline hydrochloride, a nicotinic receptor agonist, acting as a potent antagonist at both α3β2 and α4β2 neuronal nicotinic receptor subtypes.</t>
  </si>
  <si>
    <t>C22H28ClNO2</t>
  </si>
  <si>
    <t>CN1[C@@H](CC(C2=CC=CC=C2)=O)CCC[C@H]1C[C@H](O)C3=CC=CC=C3.[H]Cl</t>
  </si>
  <si>
    <t>H2O : 6 mg/mL (16.05 mM; Need ultrasonic)</t>
  </si>
  <si>
    <t>60765</t>
  </si>
  <si>
    <t>https://www.medchemexpress.com/Lobeline-hydrochloride.html</t>
  </si>
  <si>
    <t>HY-B1389</t>
  </si>
  <si>
    <t>Lactitol (monohydrate)</t>
  </si>
  <si>
    <t>D-Lactitol (monohydrate)</t>
  </si>
  <si>
    <t>81025-04-9</t>
  </si>
  <si>
    <t>Lactitol monohydrate is a disaccharide analogue of lactulose. It has been widely used in the treatment of constipation &amp; hepatic encephalopathy. Lactitol is sugar alcohol used as replacement sweeteners.</t>
  </si>
  <si>
    <t>C12H26O12</t>
  </si>
  <si>
    <t>OC[C@@H]([C@H]([C@@H]([C@@H](CO)O)O[C@H]1[C@@H]([C@H]([C@H]([C@@H](CO)O1)O)O)O)O)O.[H]O[H]</t>
  </si>
  <si>
    <t>H2O : ≥ 200 mg/mL (551.98 mM)</t>
  </si>
  <si>
    <t>17565</t>
  </si>
  <si>
    <t>https://www.medchemexpress.com/Lactitol-monohydrate.html</t>
  </si>
  <si>
    <t>HY-N0839</t>
  </si>
  <si>
    <t>Quillaic acid</t>
  </si>
  <si>
    <t>Quillaja sapogenin</t>
  </si>
  <si>
    <t>631-01-6</t>
  </si>
  <si>
    <t>486.68</t>
  </si>
  <si>
    <t>Quillaic acid(Quillaja sapogenin) is the major aglycone of the widely studied saponins of the Chilean indigenous tree Quillaja saponaria Mol; can elicit dose-dependent antinociceptive effects in two murine thermal models.</t>
  </si>
  <si>
    <t>C30H46O5</t>
  </si>
  <si>
    <t>OC([C@]1(CCC(C)(C)C2)[C@]2([H])C3=CC[C@@]4([H])[C@@](C)(CC[C@]5([H])[C@@]4(CC[C@H](O)[C@@]5(C)C=O)C)[C@]3(C)C[C@H]1O)=O</t>
  </si>
  <si>
    <t>DMSO : ≥ 41 mg/mL (84.24 mM)</t>
  </si>
  <si>
    <t>17170</t>
  </si>
  <si>
    <t>https://www.medchemexpress.com/quillaic-acid.html</t>
  </si>
  <si>
    <t>HY-N0593</t>
  </si>
  <si>
    <t>Deoxycholic acid</t>
  </si>
  <si>
    <t>Cholanoic Acid; Desoxycholic acid</t>
  </si>
  <si>
    <t>83-44-3</t>
  </si>
  <si>
    <t>Deoxycholic acid is specifically responsible for activating the G protein-coupled bile acid receptor TGR5 that stimulates brown adipose tissue (BAT) thermogenic activity.</t>
  </si>
  <si>
    <t>C[C@@]1([C@@]2([H])[C@H](C)CCC(O)=O)[C@](CC2)([H])[C@@](CC[C@@]3([H])[C@@]4(CC[C@@H](O)C3)C)([H])[C@]4([H])C[C@@H]1O</t>
  </si>
  <si>
    <t>DMSO : ≥ 100 mg/mL (254.73 mM); H2O : &lt; 0.1 mg/mL (insoluble)</t>
  </si>
  <si>
    <t>42212</t>
  </si>
  <si>
    <t>https://www.medchemexpress.com/Deoxycholic_acid.html</t>
  </si>
  <si>
    <t>HY-N0281</t>
  </si>
  <si>
    <t>Daphnetin</t>
  </si>
  <si>
    <t>7,8-Dihydroxycoumarin</t>
  </si>
  <si>
    <t>486-35-1</t>
  </si>
  <si>
    <t>Autophagy; EGFR; Parasite; PKA; PKC</t>
  </si>
  <si>
    <t>Daphnetin (7,8-dihydroxycoumarin), one coumarin derivative isolated from plants of the Genus Daphne, is a protein kinase inhibitor, with IC50s of 7.67 μM, 9.33 μM and 25.01 μM for EGFR, PKA and PKC in vitro, respectively[1][2]. Daphnetin (7,8-dihydroxycoumarin) is a secondary metabolite of plants used in folk medicine to counter inflammatory and allergic diseases, also has has the potential in the treatment of coagulation disorders, rheumatoid arthritis with anti-malarian and anti-pyretic properties[3].</t>
  </si>
  <si>
    <t>O=C1C=CC2=CC=C(O)C(O)=C2O1</t>
  </si>
  <si>
    <t>DMSO : 50 mg/mL (280.68 mM; Need ultrasonic); H2O : &lt; 0.1 mg/mL (insoluble)</t>
  </si>
  <si>
    <t>32284</t>
  </si>
  <si>
    <t>https://www.medchemexpress.com/Daphnetin.html</t>
  </si>
  <si>
    <t>Anti-infection; Autophagy; Epigenetics; JAK/STAT Signaling; Protein Tyrosine Kinase/RTK; Stem Cell/Wnt; TGF-beta/Smad</t>
  </si>
  <si>
    <t>HY-B0967</t>
  </si>
  <si>
    <t>Phthalylsulfacetamide</t>
  </si>
  <si>
    <t>131-69-1</t>
  </si>
  <si>
    <t>Phthalylsulfacetamide is a sulfa drug, after oral administration, slowly decompose in the intestine,and release sulfacetamide ,generating antibacterial effect.</t>
  </si>
  <si>
    <t>C16H14N2O6S</t>
  </si>
  <si>
    <t>O=C(O)C1=CC=CC=C1C(NC2=CC=C(S(=O)(NC(C)=O)=O)C=C2)=O</t>
  </si>
  <si>
    <t>DMSO : 25 mg/mL (68.99 mM; Need ultrasonic); H2O : 1 mg/mL (2.76 mM; ultrasonic and warming and heat to 80°C)</t>
  </si>
  <si>
    <t>25817</t>
  </si>
  <si>
    <t>https://www.medchemexpress.com/Phthalylsulfacetamide.html</t>
  </si>
  <si>
    <t>HY-B0535A</t>
  </si>
  <si>
    <t>Ethambutol (dihydrochloride)</t>
  </si>
  <si>
    <t>Emb dihydrochloride</t>
  </si>
  <si>
    <t>1070-11-7</t>
  </si>
  <si>
    <t>277.23</t>
  </si>
  <si>
    <t>Ethambutol dihydrochloride (Emb dihydrochloride) is a bacteriostatic antimycobacterial agent, which obstructs the formation of cell wall by inhibiting arabinosyl transferases.
Target: Antibacterial
Ethambutol dihydrochloride (Emb dihydrochloride) directly affects two polymers, arabinogalactan (AG) and lipoarabinomannan (LAM) in Mycobacterium smegmatis. In M. smegmatis, Ethambutol inhibits synthesis of arabinan completely and inhibits AG synthesis most likely as a consequence of this; more than 50% of the cell arabinan is released from the bacteria following Ethambutol treatment, whereas no galactan is released. Ethambutol main targets against embB gene product in M. avium. Ethambutol induces 60% changes in the embB gene in M. tuberculosis resistant mutants [1]. 
Ethambutol dihydrochloride (Emb dihydrochloride) is effective against actively growing microorganisms of the genus Mycobacterium, including M. tuberculosis. Nearly all strains of M. tuberculosis and M. kansasii as well as a number of strains of the M. aviumcomplex (MAC) are sensitive to Ethambutol. [1] 
Ethambutol dihydrochloride (Emb dihydrochloride) is potency against M. tuberculosis (H37Rv) with MIC of 0.5 μg/mL in vitro [2]. Ethambutol is efficient on treatment of mycobacterial-infected macrophages. When M. tuberculosis infected macrophages are treated with 6 μg/mL Ethambutol, the log CFUs following treatment for 3 days is 4.17, while value in control group is 4.8. The MICs for M. avium (MTCC 1723) and M. smegmatis (MTCC 6) are 15 μg/mL and 0.18 μg/mL, respectively. Ethambutol is efficient in animal model. 100 mg/kg Ethambutol given orally 15 days post i.v. infection 1 ×/week for 5 weeks, induces a lower log CFU compared with untreatment (4.59 vs 5.07) [3].</t>
  </si>
  <si>
    <t>C10H26Cl2N2O2</t>
  </si>
  <si>
    <t>CC[C@H](NCCN[C@@H](CC)CO)CO.Cl.Cl</t>
  </si>
  <si>
    <t>DMSO : 100 mg/mL (360.71 mM; Need ultrasonic); H2O : ≥ 50 mg/mL (180.36 mM)</t>
  </si>
  <si>
    <t>13585</t>
  </si>
  <si>
    <t>https://www.medchemexpress.com/Ethambutol-dihydrochloride.html</t>
  </si>
  <si>
    <t>HY-B1684</t>
  </si>
  <si>
    <t>Mebrofenin</t>
  </si>
  <si>
    <t>SQ 26962</t>
  </si>
  <si>
    <t>78266-06-5</t>
  </si>
  <si>
    <t>387.23</t>
  </si>
  <si>
    <t>Mebrofenin (SQ 26962) is a type of iminodiacetic acid (IDA). Mebrofenin is available as a ready to use the kit for radio-labeling with Tc-99m. Tc-99m Mebrofenin, a diagnostic agent, is used for hepatobiliary imaging. Tc-99m Mebrofenin is the radiopharmaceutical of choice for the evaluation of hepatic function[1][2].</t>
  </si>
  <si>
    <t>C15H19BrN2O5</t>
  </si>
  <si>
    <t>O=C(O)CN(CC(NC1=C(C)C=C(C)C(Br)=C1C)=O)CC(O)=O</t>
  </si>
  <si>
    <t>DMSO : 250 mg/mL (645.61 mM; Need ultrasonic)</t>
  </si>
  <si>
    <t>58120</t>
  </si>
  <si>
    <t>https://www.medchemexpress.com/mebrofenin.html</t>
  </si>
  <si>
    <t>HY-A0145</t>
  </si>
  <si>
    <t>Phenprocoumon</t>
  </si>
  <si>
    <t>435-97-2</t>
  </si>
  <si>
    <t>Phenprocoumon is a coumarin derivative that acts as a long acting oral anticoagulant and an antagonist of vitamin K.</t>
  </si>
  <si>
    <t>O=C1C(C(C2=CC=CC=C2)CC)=C(O)C3=CC=CC=C3O1</t>
  </si>
  <si>
    <t>DMSO : ≥ 125 mg/mL (445.92 mM)</t>
  </si>
  <si>
    <t>34963</t>
  </si>
  <si>
    <t>https://www.medchemexpress.com/Phenprocoumon.html</t>
  </si>
  <si>
    <t>HY-B1259</t>
  </si>
  <si>
    <t>6-Acetamidohexanoic acid</t>
  </si>
  <si>
    <t>Acexamic Acid; 6-Acetamidocaproic acid</t>
  </si>
  <si>
    <t>57-08-9</t>
  </si>
  <si>
    <t>6-Acetamidohexanoic acid is a pharmaceutical intermediate</t>
  </si>
  <si>
    <t>O=C(O)CCCCCNC(C)=O</t>
  </si>
  <si>
    <t>DMSO : 100 mg/mL (577.33 mM; Need ultrasonic)</t>
  </si>
  <si>
    <t>17452</t>
  </si>
  <si>
    <t>https://www.medchemexpress.com/6-Acetamidohexanoic-acid.html</t>
  </si>
  <si>
    <t>HY-B0914</t>
  </si>
  <si>
    <t>10-Undecenoic acid</t>
  </si>
  <si>
    <t>Undecylenic acid</t>
  </si>
  <si>
    <t>112-38-9</t>
  </si>
  <si>
    <t>184.28</t>
  </si>
  <si>
    <t>Antibiotic; Endogenous Metabolite; Fungal</t>
  </si>
  <si>
    <t>10-Undecenoic acid was used as a starting reagent in the syntheses of Pheromone (11Z)-hexadecenal.</t>
  </si>
  <si>
    <t>C11H20O2</t>
  </si>
  <si>
    <t>C=CCCCCCCCCC(O)=O</t>
  </si>
  <si>
    <t>DMSO : ≥ 50 mg/mL (271.33 mM)</t>
  </si>
  <si>
    <t>17212</t>
  </si>
  <si>
    <t>https://www.medchemexpress.com/10-Undecenoic-acid.html</t>
  </si>
  <si>
    <t>HY-B0579</t>
  </si>
  <si>
    <t>Cyclosporin A</t>
  </si>
  <si>
    <t>Cyclosporine; Ciclosporin</t>
  </si>
  <si>
    <t>59865-13-3</t>
  </si>
  <si>
    <t>1202.61</t>
  </si>
  <si>
    <t>Complement System; Phosphatase</t>
  </si>
  <si>
    <t>Cyclosporin A is an immunosuppressant which binds to the cyclophilin and inhibits phosphatase activity of calcineurin with an IC50 of 5 nM[3]. Cyclosporin A also inhibits CD11a/CD18 adhesion[8].</t>
  </si>
  <si>
    <t>C62H111N11O12</t>
  </si>
  <si>
    <t>C/C=C/C[C@H]([C@@H](O)[C@@]1(N(C)C([C@]([H])(C(C)C)N(C)C([C@H](CC(C)C)N(C)C([C@]([H])(CC(C)C)N(C)C([C@@H](C)NC([C@H](C)NC([C@@H](N(C([C@@]([H])(NC([C@@H](N(C(CN(C([C@@H](NC1=O)CC)=O)C)=O)C)CC(C)C)=O)C(C)C)=O)C)CC(C)C)=O)=O)=O)=O)=O)=O)[H])C</t>
  </si>
  <si>
    <t>DMSO : 62.5 mg/mL (51.97 mM; Need ultrasonic); H2O : &lt; 0.1 mg/mL (insoluble)</t>
  </si>
  <si>
    <t>34526</t>
  </si>
  <si>
    <t>https://www.medchemexpress.com/cyclosporin-a.html</t>
  </si>
  <si>
    <t>HY-B0946</t>
  </si>
  <si>
    <t>Sulfamonomethoxine</t>
  </si>
  <si>
    <t>1220-83-3</t>
  </si>
  <si>
    <t>Sulfamonomethoxine is a long acting sulfonamide antibacterial agent, used in blood kinetic studies,and blocks the synthesis of folic acid by inhibiting synthetase of dihydropteroate.</t>
  </si>
  <si>
    <t>O=S(C1=CC=C(N)C=C1)(NC2=NC=NC(OC)=C2)=O</t>
  </si>
  <si>
    <t>DMSO : 100 mg/mL (356.76 mM; Need ultrasonic); H2O : &lt; 0.1 mg/mL (insoluble)</t>
  </si>
  <si>
    <t>17099</t>
  </si>
  <si>
    <t>https://www.medchemexpress.com/Sulfamonomethoxine.html</t>
  </si>
  <si>
    <t>HY-B0506</t>
  </si>
  <si>
    <t>Nadifloxacin</t>
  </si>
  <si>
    <t>OPC7251</t>
  </si>
  <si>
    <t>124858-35-1</t>
  </si>
  <si>
    <t>360.38</t>
  </si>
  <si>
    <t>Nadifloxacin(OPC7251) is a topical fluoroquinolone antibiotic for the treatment of acne vulgaris. 
Target: Antibacterial
Nadifloxacin is a potent, broad-spectrum, quinolone agent approved for topical use in acne vulgaris and skin infections. Nadifloxacin inhibits the enzyme DNA gyrase that is involved in bacterial DNA synthesis and replication, thus inhibiting the bacterial multiplication. In vitro studies of nadifloxacin show potent and broad-spectrum antibacterial activity against aerobic Gram-positive, Gram-negative and anaerobic bacteria. Additionally, studies also suggest that the effectiveness of nadifloxacin in inflammatory acne lesions may be attributed to its inhibitory effect on pro-inflammatory cytokines like interleukin (IL)-1α, IL-6, and IL-8 which also play an important role in acne pathogenesis [1, 2].</t>
  </si>
  <si>
    <t>C19H21FN2O4</t>
  </si>
  <si>
    <t>O=C(C1=CN2C(C)CCC3=C2C(C1=O)=CC(F)=C3N4CCC(O)CC4)O</t>
  </si>
  <si>
    <t>H2O : &lt; 0.1 mg/mL (insoluble); DMSO : 25 mg/mL (69.37 mM; Need ultrasonic)</t>
  </si>
  <si>
    <t>16866</t>
  </si>
  <si>
    <t>https://www.medchemexpress.com/nadifloxacin.html</t>
  </si>
  <si>
    <t>HY-B1271</t>
  </si>
  <si>
    <t>Sulfinpyrazone</t>
  </si>
  <si>
    <t>G-28315</t>
  </si>
  <si>
    <t>57-96-5</t>
  </si>
  <si>
    <t>404.48</t>
  </si>
  <si>
    <t>Sulfinpyrazone (G-28315) is an orally active and potent uricosuric agent for chronic and intermittent gouty arthritis. Sulfinpyrazone has antithrombotic and platelet inhibitory effects[1][2].</t>
  </si>
  <si>
    <t>C23H20N2O3S</t>
  </si>
  <si>
    <t>O=C(C1CCS(C2=CC=CC=C2)=O)N(C3=CC=CC=C3)N(C4=CC=CC=C4)C1=O</t>
  </si>
  <si>
    <t>DMSO : 33.33 mg/mL (82.40 mM; Need ultrasonic); H2O : &lt; 0.1 mg/mL (insoluble)</t>
  </si>
  <si>
    <t>63993</t>
  </si>
  <si>
    <t>https://www.medchemexpress.com/sulfinpyrazone.html</t>
  </si>
  <si>
    <t>HY-B0317</t>
  </si>
  <si>
    <t>Amlodipine</t>
  </si>
  <si>
    <t>88150-42-9</t>
  </si>
  <si>
    <t>408.88</t>
  </si>
  <si>
    <t>Amlodipine, an antianginal agent and an orally active dihydropyridine calcium channel blocker, works by blocking the voltage-dependent L-type calcium channels, thereby inhibiting the initial influx of calcium[1][2].</t>
  </si>
  <si>
    <t>C20H25ClN2O5</t>
  </si>
  <si>
    <t>O=C(C1=C(COCCN)NC(C)=C(C(OC)=O)C1C2=CC=CC=C2Cl)OCC</t>
  </si>
  <si>
    <t>DMSO : 120 mg/mL (293.48 mM; Need ultrasonic); H2O : &lt; 0.1 mg/mL (insoluble)</t>
  </si>
  <si>
    <t>22376</t>
  </si>
  <si>
    <t>https://www.medchemexpress.com/Amlodipine.html</t>
  </si>
  <si>
    <t>HY-B1253</t>
  </si>
  <si>
    <t>Chlormethine (hydrochloride)</t>
  </si>
  <si>
    <t>Mechlorethamine hydrochloride</t>
  </si>
  <si>
    <t>55-86-7</t>
  </si>
  <si>
    <t>192.51</t>
  </si>
  <si>
    <t>Chlormethine hydrochloride is a vesicant and necrotizing irritant destructive to mucous membranes. The hydrochloride is used as an antineoplastic in Hodgkin's disease and lymphomas. 
Target: 
Chlormethine is a nitrogen mustard . It is the prototype of alkylating agents, a group of anticancer chemotherapeutic drugs. It works by binding to DNA, crosslinking two strands and preventing cell duplication. It binds to the N7 nitrogen on the DNA base guanine.</t>
  </si>
  <si>
    <t>C5H12Cl3N</t>
  </si>
  <si>
    <t>ClCCN(CCCl)C.[H]Cl</t>
  </si>
  <si>
    <t>DMSO : 100 mg/mL (519.45 mM; Need ultrasonic); H2O : 100 mg/mL (519.45 mM; Need ultrasonic)</t>
  </si>
  <si>
    <t>18160</t>
  </si>
  <si>
    <t>https://www.medchemexpress.com/Chlormethine-hydrochloride.html</t>
  </si>
  <si>
    <t>HY-12008</t>
  </si>
  <si>
    <t>Erlotinib (Hydrochloride)</t>
  </si>
  <si>
    <t>CP-358774 (Hydrochloride); NSC 718781 (Hydrochloride); OSI-774 (Hydrochloride)</t>
  </si>
  <si>
    <t>183319-69-9</t>
  </si>
  <si>
    <t>429.90</t>
  </si>
  <si>
    <t>Erlotinib Hydrochloride (CP-358774 Hydrochloride) inhibits purified EGFR kinase with an IC50 of 2 nM.</t>
  </si>
  <si>
    <t>C22H24ClN3O4</t>
  </si>
  <si>
    <t>COCCOC1=CC2=NC=NC(NC3=CC=CC(C#C)=C3)=C2C=C1OCCOC.[H]Cl</t>
  </si>
  <si>
    <t>DMSO : 6.2 mg/mL (14.42 mM; Need ultrasonic and warming); H2O : &lt; 0.1 mg/mL (insoluble)</t>
  </si>
  <si>
    <t>22932</t>
  </si>
  <si>
    <t>https://www.medchemexpress.com/Erlotinib-Hydrochloride.html</t>
  </si>
  <si>
    <t>HY-N0183</t>
  </si>
  <si>
    <t>Formononetin</t>
  </si>
  <si>
    <t>Biochanin B; Flavosil; Formononetol</t>
  </si>
  <si>
    <t>485-72-3</t>
  </si>
  <si>
    <t>268.26</t>
  </si>
  <si>
    <t>Formononetin (Formononetol; Flavosil) is a bioactive component extracted from the red clover; inhibits the proliferation of DU-145/PC-3 cells in a dose-dependent manner.
IC50 value:
Target: anti-cancer 
in vitro: formononetin inhibited the proliferation of DU-145 cells in a dose-dependent manner. DU-145 cells treated with different concentrations of formononetin displayed obvious morphological changes of apoptosis under fluorescence microscopy. In addition, formononetin increased the proportion of early apoptotic DU-145 cells, down-regulated the protein levels of Bcl-2 and up-regulated those of RASD1 and Bax [1]. Formononetin significantly inhibited the cell growth of PC-3 in a dose-dependent manner, but no such effect was observed in RWPE1 cells. Formononetin treatment contributed to the reduced Bcl-2 protein level and the elevated Bax expression in PC-3 cells, thereby resulting in the increasing Bax/Bcl-2 ratios. Furthermore, the phosphorylated level of p38 in PC-3 cells was activated through the FN treatment, whereas the endogenous Akt phosphorylation was blocked [2]. Compared with the control, formononetin inhibited the proliferation of MCF-7 cells and effectively induced cell cycle arrest. The levels of p-IGF-1 R, p-Akt, cyclin D1 protein expression, and cyclin D1 mRNA expression were also downregulated [3].
in vivo: formononetin also prevented the tumor growth of human breast cancer cells in nude mouse xenografts [3].</t>
  </si>
  <si>
    <t>C16H12O4</t>
  </si>
  <si>
    <t>O=C1C(C2=CC=C(OC)C=C2)=COC3=CC(O)=CC=C13</t>
  </si>
  <si>
    <t>DMSO : ≥ 35 mg/mL (130.47 mM); H2O : &lt; 0.1 mg/mL (insoluble)</t>
  </si>
  <si>
    <t>23777</t>
  </si>
  <si>
    <t>https://www.medchemexpress.com/formononetin.html</t>
  </si>
  <si>
    <t>HY-B0563C</t>
  </si>
  <si>
    <t>Ropivacaine (mesylate)</t>
  </si>
  <si>
    <t>854056-07-8</t>
  </si>
  <si>
    <t>370.51</t>
  </si>
  <si>
    <t>Ropivacaine mesylate is a long-acting amide local anaesthetic agent for a spinal block and effectively blocks neuropathic pain. Ropivacaine blocks impulse conduction via reversible inhibition of?sodium ion influx?in nerve fibressup&gt;[1][2]. Ropivacaine is also an inhibitor of K2P (two-pore domain potassium channel)?TREK-1?with an IC50?of 402.7 μM in COS-7 cell's membrane[3].</t>
  </si>
  <si>
    <t>C18H30N2O4S</t>
  </si>
  <si>
    <t>O=C([C@H]1N(CCC)CCCC1)NC2=C(C)C=CC=C2C.CS(=O)(O)=O</t>
  </si>
  <si>
    <t>H2O : 250 mg/mL (674.75 mM; Need ultrasonic)</t>
  </si>
  <si>
    <t>64297</t>
  </si>
  <si>
    <t>https://www.medchemexpress.com/ropivacaine-mesylate.html</t>
  </si>
  <si>
    <t>HY-B1267</t>
  </si>
  <si>
    <t>Sulfaguanidine</t>
  </si>
  <si>
    <t>57-67-0</t>
  </si>
  <si>
    <t>214.24</t>
  </si>
  <si>
    <t>Sulfaguanidine is an orally active antimicrobial agent/antibiotic of sulfonamide class. Sulfaguanidine can be used for the research of enteric infections such as bacillary dysentery[1][2].</t>
  </si>
  <si>
    <t>C7H10N4O2S</t>
  </si>
  <si>
    <t>O=S(C1=CC=C(N)C=C1)(NC(N)=N)=O</t>
  </si>
  <si>
    <t>H2O : 3.33 mg/mL (ultrasonic);DMSO : 100 mg/mL (ultrasonic)</t>
  </si>
  <si>
    <t>17275</t>
  </si>
  <si>
    <t>https://www.medchemexpress.com/Sulfaguanidine.html</t>
  </si>
  <si>
    <t>HY-B0949</t>
  </si>
  <si>
    <t>Protriptyline (hydrochloride)</t>
  </si>
  <si>
    <t>1225-55-4</t>
  </si>
  <si>
    <t>299.84</t>
  </si>
  <si>
    <t>Protriptyline hydrochloride is a tricyclic antidepressant (TCA), specifically a secondary amine, for the treatment of depression and ADHD. Unique among the TCAs, protriptyline tends to be energizing instead of sedating, used for narcolepsy to achieve a wakefulness-promoting effect.</t>
  </si>
  <si>
    <t>C19H22ClN</t>
  </si>
  <si>
    <t>CNCCCC1C2=CC=CC=C2C=CC3=CC=CC=C13.[H]Cl</t>
  </si>
  <si>
    <t>DMSO : ≥ 20.83 mg/mL (69.47 mM)</t>
  </si>
  <si>
    <t>57973</t>
  </si>
  <si>
    <t>https://www.medchemexpress.com/Protriptyline-hydrochloride.html</t>
  </si>
  <si>
    <t>HY-B0723</t>
  </si>
  <si>
    <t>Ospemifene</t>
  </si>
  <si>
    <t>FC-1271a</t>
  </si>
  <si>
    <t>128607-22-7</t>
  </si>
  <si>
    <t>Ospemifene is a non-estrogen selective estrogen receptor modulator (SERM), with Kis of 380 and 410 nM for estrogen receptor α (ERα) and ERβ, respectively. Ospemifene can be used for the research of vaginal atrophy and breast cancer[1][2].</t>
  </si>
  <si>
    <t>C24H23ClO2</t>
  </si>
  <si>
    <t>ClCC/C(C1=CC=CC=C1)=C(C2=CC=C(OCCO)C=C2)\C3=CC=CC=C3</t>
  </si>
  <si>
    <t>DMSO : ≥ 100 mg/mL (263.93 mM)</t>
  </si>
  <si>
    <t>22335</t>
  </si>
  <si>
    <t>https://www.medchemexpress.com/Ospemifene.html</t>
  </si>
  <si>
    <t>HY-B1269</t>
  </si>
  <si>
    <t>Testosterone propionate</t>
  </si>
  <si>
    <t>57-85-2</t>
  </si>
  <si>
    <t>Testosterone propionate is a slower releasing anabolic steroid used mainly in the treatment of low testosterone levels in men.</t>
  </si>
  <si>
    <t>C[C@@]12[C@@H](OC(CC)=O)CC[C@@]1([H])[C@]3([H])CCC4=CC(CC[C@]4(C)[C@@]3([H])CC2)=O</t>
  </si>
  <si>
    <t>DMSO : 25 mg/mL (72.57 mM; Need ultrasonic)</t>
  </si>
  <si>
    <t>20273</t>
  </si>
  <si>
    <t>https://www.medchemexpress.com/Testosterone-propionate.html</t>
  </si>
  <si>
    <t>HY-B0983</t>
  </si>
  <si>
    <t>Hydrocortisone 17-butyrate</t>
  </si>
  <si>
    <t>Cortisol 17-butyrate; Hydrocortisone butyrate</t>
  </si>
  <si>
    <t>13609-67-1</t>
  </si>
  <si>
    <t>432.55</t>
  </si>
  <si>
    <t>Hydrocortisone 17-butyrate is an adrenocortico hormone</t>
  </si>
  <si>
    <t>C25H36O6</t>
  </si>
  <si>
    <t>C[C@@]12[C@](C(CO)=O)(OC(CCC)=O)CC[C@@]1([H])[C@]3([H])CCC4=CC(CC[C@]4(C)[C@@]3([H])[C@@H](O)C2)=O</t>
  </si>
  <si>
    <t>DMSO : ≥ 125 mg/mL (288.98 mM)</t>
  </si>
  <si>
    <t>38410</t>
  </si>
  <si>
    <t>https://www.medchemexpress.com/Hydrocortisone-17-butyrate.html</t>
  </si>
  <si>
    <t>HY-B0325</t>
  </si>
  <si>
    <t>Phenindione</t>
  </si>
  <si>
    <t>Rectadione</t>
  </si>
  <si>
    <t>83-12-5</t>
  </si>
  <si>
    <t>222.24</t>
  </si>
  <si>
    <t xml:space="preserve">Phenindione is an anticoagulant which functions as a Vitamin K antagonist.
Target: Others
Phenindione(Rectadione) is an anticoagulant which functions as a Vitamin K antagonist. A lymphocyte transformation test showed proliferation of T-cells from the hypersensitive patient, but not from four controls on exposure to phenindione in vitro. Drug-specific T-cell clones were generated and characterized in terms of their phenotype, functionality, and mechanism of antigen presentation. Forty-three human leukocyte antigen class II restricted CD4+ αβ T-cell clones were identified. T-cell activation resulted in the secretion of interferon-γ and interleukin-5 [1]. 
</t>
  </si>
  <si>
    <t>C15H10O2</t>
  </si>
  <si>
    <t>O=C1C(C2=CC=CC=C2)C(C3=C1C=CC=C3)=O</t>
  </si>
  <si>
    <t>H2O : &lt; 0.1 mg/mL (insoluble); DMSO : ≥ 100 mg/mL (449.96 mM)</t>
  </si>
  <si>
    <t>17009</t>
  </si>
  <si>
    <t>https://www.medchemexpress.com/phenindione.html</t>
  </si>
  <si>
    <t>HY-B0329</t>
  </si>
  <si>
    <t>Isoniazid</t>
  </si>
  <si>
    <t>INH; Isonicotinic acid hydrazide; Isonicotinic hydrazide</t>
  </si>
  <si>
    <t>54-85-3</t>
  </si>
  <si>
    <t>Autophagy; Bacterial; Mitophagy</t>
  </si>
  <si>
    <t>Isoniazid (INH) is a prodrug and must be activated by a bacterial catalase-peroxidase enzyme KatG. Isoniazid is bactericidal to rapidly dividing mycobacteria and has anti-tuberculostatic activity[1][2][3][4].</t>
  </si>
  <si>
    <t>C6H7N3O</t>
  </si>
  <si>
    <t>O=C(C1=CC=NC=C1)NN</t>
  </si>
  <si>
    <t>DMSO : 50 mg/mL (364.59 mM; Need ultrasonic); H2O : 33.33 mg/mL (243.04 mM; Need ultrasonic)</t>
  </si>
  <si>
    <t>14898</t>
  </si>
  <si>
    <t>https://www.medchemexpress.com/Isoniazid.html</t>
  </si>
  <si>
    <t>HY-B0942</t>
  </si>
  <si>
    <t>Benzethonium chloride</t>
  </si>
  <si>
    <t>121-54-0</t>
  </si>
  <si>
    <t>448.08</t>
  </si>
  <si>
    <t>Benzethonium chloride inhibit human recombinant α7 and α4β2 neuronal nicotinic acetylcholine receptors in Xenopus oocytes.</t>
  </si>
  <si>
    <t>C27H42ClNO2</t>
  </si>
  <si>
    <t>CC(C)(C)CC(C1=CC=C(OCCOCC[N+](C)(C)CC2=CC=CC=C2)C=C1)(C)C.[Cl-]</t>
  </si>
  <si>
    <t>DMSO : 33.33 mg/mL (74.38 mM; Need ultrasonic); H2O : 20 mg/mL (44.63 mM; Need ultrasonic)</t>
  </si>
  <si>
    <t>17606</t>
  </si>
  <si>
    <t>https://www.medchemexpress.com/Benzethonium-chloride.html</t>
  </si>
  <si>
    <t>HY-B0924</t>
  </si>
  <si>
    <t>Anisindione</t>
  </si>
  <si>
    <t>117-37-3</t>
  </si>
  <si>
    <t>252.26</t>
  </si>
  <si>
    <t>Anisindione is a synthetic anticoagulant, prevents the formation of active procoagulation factors II, VII, IX, and X.</t>
  </si>
  <si>
    <t>C16H12O3</t>
  </si>
  <si>
    <t>O=C1C(C2=CC=C(OC)C=C2)C(C3=C1C=CC=C3)=O</t>
  </si>
  <si>
    <t>DMSO : ≥ 50 mg/mL (198.21 mM)</t>
  </si>
  <si>
    <t>21779</t>
  </si>
  <si>
    <t>https://www.medchemexpress.com/Anisindione.html</t>
  </si>
  <si>
    <t>HY-16980A</t>
  </si>
  <si>
    <t>Eravacycline (dihydrochloride)</t>
  </si>
  <si>
    <t>TP-434 dihydrochloride; TP-434-046</t>
  </si>
  <si>
    <t>1334714-66-7</t>
  </si>
  <si>
    <t>631.48</t>
  </si>
  <si>
    <t>Eravacycline dihydrochloride (TP-434 dihydrochloride) is a potent and broad-spectrum antibacterial agent.</t>
  </si>
  <si>
    <t>C27H33Cl2FN4O8</t>
  </si>
  <si>
    <t>O=C(NC(C(O)=C1C2=O)=CC(F)=C1C[C@@]3([H])C[C@@]4([H])[C@H](N(C)C)C(O)=C(C(N)=O)C([C@@]4(O)C(O)=C32)=O)CN5CCCC5.[H]Cl.[H]Cl</t>
  </si>
  <si>
    <t>H2O : 50 mg/mL (79.18 mM; Need ultrasonic); DMSO : 150 mg/mL (237.54 mM; Need ultrasonic)</t>
  </si>
  <si>
    <t>63193</t>
  </si>
  <si>
    <t>https://www.medchemexpress.com/Eravacycline_dihydrochloride.html</t>
  </si>
  <si>
    <t>HY-A0166</t>
  </si>
  <si>
    <t>Cilastatin</t>
  </si>
  <si>
    <t>MK0791</t>
  </si>
  <si>
    <t>82009-34-5</t>
  </si>
  <si>
    <t>358.45</t>
  </si>
  <si>
    <t>Cilastatin (MK0791) is a reversible, competitive renal dehydropeptidase I inhibitor with an IC50 of 0.1 μM. Cilastatin inhibits the bacterial metallob-lactamase enzyme CphA with an IC50 of 178 μM. Cilastatin is an antibacterial adjunct[1][2][3].</t>
  </si>
  <si>
    <t>C16H26N2O5S</t>
  </si>
  <si>
    <t>O=C(O)/C(NC([C@@H]1C(C)(C)C1)=O)=C/CCCCSC[C@H](N)C(O)=O</t>
  </si>
  <si>
    <t>DMSO : 55 mg/mL (153.44 mM; Need ultrasonic)</t>
  </si>
  <si>
    <t>27577</t>
  </si>
  <si>
    <t>https://www.medchemexpress.com/Cilastatin.html</t>
  </si>
  <si>
    <t>HY-B0340</t>
  </si>
  <si>
    <t>Nefiracetam</t>
  </si>
  <si>
    <t>DM9384; DZL-221</t>
  </si>
  <si>
    <t>77191-36-7</t>
  </si>
  <si>
    <t xml:space="preserve">Nefiracetam is a GABAergic, cholinergic, and monoaminergic neuronal systems enhancer for Ro 5-4864-induced convulsions.
Target: GABA Receptor
Nefiracetam induces a short-term depression of ACh-evoked currents at submicromolar concentrations (0.01-0.1 μM) and a long-term enhancement of the currents at micromolar concentrations (1-10 μM). Nefiracetam interacts with PKA and PKC pathways, which may explain a cellular mechanism for the action of cognition-enhancing agents. Lower (submicromolar) concentrations of the nootropic Nefiracetam reduces ACh-evoked currents to 30% (0.01 μM) and 38% (0.1 μM) of control after a 10-minute treatment [1].
Nefiracetam administered orally inhibits Ro 5-4864-induced convulsions in EL mice. Nefiracetam also efficiently inhibits Ro 5-4864-induced convulsions in DDY mice at doses higher than 10 mg/kg [2]. Nefiracetam administered daily 1 hour before each training session facilitates the acquisition process of the avoidance response [3]. 
</t>
  </si>
  <si>
    <t>C14H18N2O2</t>
  </si>
  <si>
    <t>O=C(NC1=C(C)C=CC=C1C)CN2C(CCC2)=O</t>
  </si>
  <si>
    <t>18353</t>
  </si>
  <si>
    <t>https://www.medchemexpress.com/nefiracetam.html</t>
  </si>
  <si>
    <t>HY-B0575</t>
  </si>
  <si>
    <t>Triamterene</t>
  </si>
  <si>
    <t>396-01-0</t>
  </si>
  <si>
    <t>GPCR19; Sodium Channel</t>
  </si>
  <si>
    <t>Triamterene blocks epithelial Na+ channel (ENaC) in a voltage-dependent manner, which used as a mild diuretic. Triamterene as an inhibitor of the TGR5 receptor.</t>
  </si>
  <si>
    <t>C12H11N7</t>
  </si>
  <si>
    <t>NC1=NC(N)=C2N=C(C3=CC=CC=C3)C(N)=NC2=N1</t>
  </si>
  <si>
    <t>DMSO : 10 mg/mL (39.49 mM; Need ultrasonic); H2O : 0.1 mg/mL (0.39 mM; Need ultrasonic)</t>
  </si>
  <si>
    <t>16873</t>
  </si>
  <si>
    <t>https://www.medchemexpress.com/triamterene.html</t>
  </si>
  <si>
    <t>GPCR/G Protein; Membrane Transporter/Ion Channel</t>
  </si>
  <si>
    <t>HY-B0908</t>
  </si>
  <si>
    <t>Meticrane</t>
  </si>
  <si>
    <t>1084-65-7</t>
  </si>
  <si>
    <t>275.34</t>
  </si>
  <si>
    <t>Chloride Channel; Sodium Channel</t>
  </si>
  <si>
    <t>Meticrane is a diuretic. Meticrane inhibits the reabsorption of sodium and chloride ions in the distal convoluted tubule. Meticrane is used to treat essential hypertension.</t>
  </si>
  <si>
    <t>C10H13NO4S2</t>
  </si>
  <si>
    <t>O=S(C1=C(C)C=C(C2=C1)CCCS2(=O)=O)(N)=O</t>
  </si>
  <si>
    <t>DMSO : ≥ 50 mg/mL (181.59 mM); H2O : &lt; 0.1 mg/mL (insoluble)</t>
  </si>
  <si>
    <t>25552</t>
  </si>
  <si>
    <t>https://www.medchemexpress.com/Meticrane.html</t>
  </si>
  <si>
    <t>HY-13929</t>
  </si>
  <si>
    <t>Isocarboxazid</t>
  </si>
  <si>
    <t>59-63-2</t>
  </si>
  <si>
    <t>231.25</t>
  </si>
  <si>
    <t>Isocarboxazid is a non-selective and irreversible inhibitor of monoamine oxidase, with an IC50 of 4.8 μM for rat brain monoamine oxidase in vitro[1].</t>
  </si>
  <si>
    <t>C12H13N3O2</t>
  </si>
  <si>
    <t>O=C(C1=NOC(C)=C1)NNCC2=CC=CC=C2</t>
  </si>
  <si>
    <t>43415</t>
  </si>
  <si>
    <t>https://www.medchemexpress.com/Isocarboxazid.html</t>
  </si>
  <si>
    <t>HY-B1289</t>
  </si>
  <si>
    <t>Cetylpyridinium (chloride monohydrate)</t>
  </si>
  <si>
    <t>Hexadecylpyridinium chloride monohydrate</t>
  </si>
  <si>
    <t>6004-24-6</t>
  </si>
  <si>
    <t>358.00</t>
  </si>
  <si>
    <t>Cetylpyridinium chloride monohydrate is a cationic quaternary ammonium compound, used in some types of mouthwashes, toothpastes, throat and nasal sprays, is an antiseptic that kills bacteria and other microorganisms, effective in preventing dental plaque and reducing gingivitis.</t>
  </si>
  <si>
    <t>C21H40ClNO</t>
  </si>
  <si>
    <t>CCCCCCCCCCCCCCCC[N+]1=CC=CC=C1.O.[Cl-]</t>
  </si>
  <si>
    <t>H2O : ≥ 100 mg/mL (279.33 mM); DMSO : 20 mg/mL (55.87 mM; Need ultrasonic)</t>
  </si>
  <si>
    <t>17478</t>
  </si>
  <si>
    <t>https://www.medchemexpress.com/Cetylpyridinium-chloride-monohydrate.html</t>
  </si>
  <si>
    <t>HY-B1691</t>
  </si>
  <si>
    <t>Methenamine (hippurate)</t>
  </si>
  <si>
    <t>Hexamine (hippurate)</t>
  </si>
  <si>
    <t>5714-73-8</t>
  </si>
  <si>
    <t>319.36</t>
  </si>
  <si>
    <t>Methenamine hippurate (Hexamine hippurate) is an orally active urinary antiseptic agent with a wide antibacterial spectrum. Methenamine hippurate is effective against most common urinary tract pathogens[1][2].</t>
  </si>
  <si>
    <t>C15H21N5O3</t>
  </si>
  <si>
    <t>O=C(O)CNC(C1=CC=CC=C1)=O.N2(C3)CN4CN3CN(C4)C2</t>
  </si>
  <si>
    <t>DMSO : 25 mg/mL (78.28 mM; Need ultrasonic)</t>
  </si>
  <si>
    <t>64104</t>
  </si>
  <si>
    <t>https://www.medchemexpress.com/methenamine-hippurate.html</t>
  </si>
  <si>
    <t>HY-B0987</t>
  </si>
  <si>
    <t>Ascorbyl palmitate</t>
  </si>
  <si>
    <t>L-Ascorbic acid 6-hexadecanoate; 6-O-Palmitoyl-L-ascorbic acid</t>
  </si>
  <si>
    <t>137-66-6</t>
  </si>
  <si>
    <t>414.53</t>
  </si>
  <si>
    <t>Ascorbyl palmitate is an ester formed from ascorbic acid and palmitic acid creating a fat-soluble form of vitamin C, it is also used as an antioxidant food additive.</t>
  </si>
  <si>
    <t>C22H38O7</t>
  </si>
  <si>
    <t>OC([C@H](O1)[C@H](COC(CCCCCCCCCCCCCCC)=O)O)=C(O)C1=O</t>
  </si>
  <si>
    <t>DMSO : ≥ 30 mg/mL (72.37 mM)</t>
  </si>
  <si>
    <t>58691</t>
  </si>
  <si>
    <t>https://www.medchemexpress.com/Ascorbyl-palmitate.html</t>
  </si>
  <si>
    <t>HY-16973</t>
  </si>
  <si>
    <t>Fluralaner</t>
  </si>
  <si>
    <t>A1443; AH252723</t>
  </si>
  <si>
    <t>864731-61-3</t>
  </si>
  <si>
    <t>556.29</t>
  </si>
  <si>
    <t>Fluralaner (INN) is a systemic insecticide and acaricide Fluralaner through potent blockage of GABA and L-glutamate gated chloride channels.</t>
  </si>
  <si>
    <t>C22H17Cl2F6N3O3</t>
  </si>
  <si>
    <t>O=C(NCC(NCC(F)(F)F)=O)C1=CC=C(C2=NOC(C(F)(F)F)(C3=CC(Cl)=CC(Cl)=C3)C2)C=C1C</t>
  </si>
  <si>
    <t>DMSO : ≥ 221 mg/mL (397.27 mM)</t>
  </si>
  <si>
    <t>59918</t>
  </si>
  <si>
    <t>https://www.medchemexpress.com/Fluralaner.html</t>
  </si>
  <si>
    <t>HY-B1248</t>
  </si>
  <si>
    <t>Chlorhexidine</t>
  </si>
  <si>
    <t>55-56-1</t>
  </si>
  <si>
    <t>505.45</t>
  </si>
  <si>
    <t>Chlorhexidine is an antibacterial used as an antiseptic and for other applications. Chlorhexidine is used to clean the skin after an injury, before surgery, or before an injection. Chlorhexidine is also used to clean the hands before a procedure[1].</t>
  </si>
  <si>
    <t>C22H30Cl2N10</t>
  </si>
  <si>
    <t>N=C(NC1=CC=C(Cl)C=C1)NC(NCCCCCCNC(NC(NC2=CC=C(Cl)C=C2)=N)=N)=N</t>
  </si>
  <si>
    <t>DMSO : 25 mg/mL (49.46 mM; Need ultrasonic)</t>
  </si>
  <si>
    <t>22839</t>
  </si>
  <si>
    <t>https://www.medchemexpress.com/Chlorhexidine.html</t>
  </si>
  <si>
    <t>HY-W042301</t>
  </si>
  <si>
    <t>Xipamide</t>
  </si>
  <si>
    <t>14293-44-8</t>
  </si>
  <si>
    <t>354.81</t>
  </si>
  <si>
    <t>Xipamide is a sulfonamide-based diuretic. Xipamide is an antihypertensive agent able to selectively inhibit the anion exchanger (AE)[1].</t>
  </si>
  <si>
    <t>C15H15ClN2O4S</t>
  </si>
  <si>
    <t>O=C(NC1=C(C)C=CC=C1C)C2=CC(S(=O)(N)=O)=C(Cl)C=C2O</t>
  </si>
  <si>
    <t>DMSO : 250 mg/mL (704.60 mM; Need ultrasonic)</t>
  </si>
  <si>
    <t>57799</t>
  </si>
  <si>
    <t>https://www.medchemexpress.com/xipamide.html</t>
  </si>
  <si>
    <t>HY-B1330</t>
  </si>
  <si>
    <t>Proglumide</t>
  </si>
  <si>
    <t>6620-60-6</t>
  </si>
  <si>
    <t>334.41</t>
  </si>
  <si>
    <t>Proglumide is a nonpeptide and orally active cholecystokinin (CCK)-A/B receptors antagonist. Proglumide selective blocks CCK’s effects in the central nervous system (CNS). Proglumide has ability to inhibit gastric secretion and to protect the gastroduodenal mucosa. Proglumide also has antiepileptic and antioxidant activities[1][2][3][4][5].</t>
  </si>
  <si>
    <t>C18H26N2O4</t>
  </si>
  <si>
    <t>O=C(O)CCC(NC(C1=CC=CC=C1)=O)C(N(CCC)CCC)=O</t>
  </si>
  <si>
    <t>DMSO : ≥ 65 mg/mL (194.37 mM)</t>
  </si>
  <si>
    <t>58886</t>
  </si>
  <si>
    <t>https://www.medchemexpress.com/Proglumide.html</t>
  </si>
  <si>
    <t>HY-B1322</t>
  </si>
  <si>
    <t>Amodiaquine (dihydrochloride dihydrate)</t>
  </si>
  <si>
    <t>Amodiaquin (dihydrochloride dihydrate)</t>
  </si>
  <si>
    <t>6398-98-7</t>
  </si>
  <si>
    <t>464.81</t>
  </si>
  <si>
    <t>Amodiaquine dihydrochloride dihydrate (Amodiaquin dihydrochloride dihydrate), a 4-aminoquinoline class of antimalarial agent, is a potent and orally active histamine N-methyltransferase inhibitor. Amodiaquine dihydrochloride dihydrate is also a Nurr1 agonist and specifically binds to Nurr1-LBD (ligand binding domain) with an EC50 of ~20 μM. Anti-inflammatory effect[1][2][3][4].</t>
  </si>
  <si>
    <t>C20H22ClN3O . 2H2O . 2HCl</t>
  </si>
  <si>
    <t>OC1=CC=C(NC2=CC=NC3=CC(Cl)=CC=C23)C=C1CN(CC)CC.Cl.Cl.O.O</t>
  </si>
  <si>
    <t>DMSO : 100 mg/mL (215.14 mM; Need ultrasonic); H2O : 20 mg/mL (43.03 mM; Need ultrasonic)</t>
  </si>
  <si>
    <t>29754</t>
  </si>
  <si>
    <t>https://www.medchemexpress.com/Amodiaquin-dihydrochloride-dihydrate.html</t>
  </si>
  <si>
    <t>HY-B0982</t>
  </si>
  <si>
    <t>Pindolol</t>
  </si>
  <si>
    <t>LB-46</t>
  </si>
  <si>
    <t>13523-86-9</t>
  </si>
  <si>
    <t>Pindolol (LB-46) is a nonselective β-blocker with partial beta-adrenergic receptor agonist activity, also functions as a 5-HT1A receptor weak partial antagonist (Ki=33nM).</t>
  </si>
  <si>
    <t>C14H20N2O2</t>
  </si>
  <si>
    <t>OC(CNC(C)C)COC1=CC=CC2=C1C=CN2</t>
  </si>
  <si>
    <t>DMSO : 50 mg/mL (201.35 mM; Need ultrasonic)</t>
  </si>
  <si>
    <t>43127</t>
  </si>
  <si>
    <t>https://www.medchemexpress.com/Pindolol.html</t>
  </si>
  <si>
    <t>HY-13404</t>
  </si>
  <si>
    <t>Capmatinib</t>
  </si>
  <si>
    <t>INC280; INCB28060</t>
  </si>
  <si>
    <t>1029712-80-8</t>
  </si>
  <si>
    <t>412.42</t>
  </si>
  <si>
    <t>Apoptosis; c-Met/HGFR</t>
  </si>
  <si>
    <t>Capmatinib (INC280; INCB28060) is a potent, orally active, selective, and ATP competitive c-Met kinase inhibitor (IC50=0.13 nM). Capmatinib (INC280; INCB28060) potently inhibits c-MET-dependent tumor cell proliferation and migration and effectively induces apoptosis. Antitumor activity[1][2].</t>
  </si>
  <si>
    <t>C23H17FN6O</t>
  </si>
  <si>
    <t>O=C(NC)C1=CC=C(C2=NN3C(N=C2)=NC=C3CC4=CC=C5N=CC=CC5=C4)C=C1F</t>
  </si>
  <si>
    <t>DMSO : 25 mg/mL (60.62 mM; Need ultrasonic); H2O : 10 mg/mL (24.25 mM; Need ultrasonic)</t>
  </si>
  <si>
    <t>65194</t>
  </si>
  <si>
    <t>https://www.medchemexpress.com/INCB28060.html</t>
  </si>
  <si>
    <t>HY-B1276</t>
  </si>
  <si>
    <t>Metaproterenol (hemisulfate)</t>
  </si>
  <si>
    <t>Orciprenaline (hemisulfate)</t>
  </si>
  <si>
    <t>5874-97-5</t>
  </si>
  <si>
    <t>260.30</t>
  </si>
  <si>
    <t>Metaproterenol hemisulfate (Orciprenaline hemisulfate) is a direct-acting sympathomimetic and a β2-adrenergic receptor (β2AR)  agonist with an IC50 of 68 nM. Metaproterenol hemisulfate also has anti-inflammatory activity[1][2].</t>
  </si>
  <si>
    <t>C11H17NO3.1/2H2O4S</t>
  </si>
  <si>
    <t>O=S(O)(O)=O.OC1=CC(O)=CC(C(O)CNC(C)C)=C1.[1/2]</t>
  </si>
  <si>
    <t>DMSO : 125 mg/mL (480.22 mM; Need ultrasonic)</t>
  </si>
  <si>
    <t>64380</t>
  </si>
  <si>
    <t>https://www.medchemexpress.com/metaproterenol-hemisulfate.html</t>
  </si>
  <si>
    <t>Inflammation/Immunology; Cardiovascular Disease; Endocrinology</t>
  </si>
  <si>
    <t>HY-N0614</t>
  </si>
  <si>
    <t>Sucralose</t>
  </si>
  <si>
    <t>E955; Trichlorosucrose</t>
  </si>
  <si>
    <t>56038-13-2</t>
  </si>
  <si>
    <t>397.63</t>
  </si>
  <si>
    <t>Sucralose is an intense organochlorine artificial sweetener.</t>
  </si>
  <si>
    <t>C12H19Cl3O8</t>
  </si>
  <si>
    <t>ClC[C@]1(O[C@H](CCl)[C@@H](O)[C@@H]1O)O[C@H]([C@@H]([C@@H](O)[C@H]2Cl)O)O[C@@H]2CO</t>
  </si>
  <si>
    <t>H2O : 100 mg/mL (251.49 mM; Need ultrasonic); DMSO : 100 mg/mL (251.49 mM; Need ultrasonic)</t>
  </si>
  <si>
    <t>27438</t>
  </si>
  <si>
    <t>https://www.medchemexpress.com/Sucralose.html</t>
  </si>
  <si>
    <t>HY-N0439</t>
  </si>
  <si>
    <t>Asiaticoside</t>
  </si>
  <si>
    <t>16830-15-2</t>
  </si>
  <si>
    <t>959.12</t>
  </si>
  <si>
    <t>Apoptosis; Endogenous Metabolite; Reactive Oxygen Species; TGF-beta/Smad</t>
  </si>
  <si>
    <t>Asiaticoside, a trisaccaride triterpene from Centella asiatica, suppresses TGF-β/Smad signaling through inducing Smad7 and inhibiting TGF-βRI and TGF-βRII in keloid fibroblasts; Asiaticoside shows antioxidant, anti-inflammatory, and anti-ulcer properties.</t>
  </si>
  <si>
    <t>C48H78O19</t>
  </si>
  <si>
    <t>C[C@@H]1CC[C@@]2(C(O[C@@H]3O[C@H](CO[C@H]4[C@H](O)[C@@H](O)[C@H](O[C@@]5([H])[C@H](O)[C@H](O)[C@@H](O)[C@H](C)O5)[C@@H](CO)O4)[C@@H](O)[C@H](O)[C@H]3O)=O)[C@@](C6=CC[C@@]([C@](C[C@@H](O)[C@H](O)[C@]7(CO)C)(C)[C@@]7([H])CC8)([H])[C@]8(C)[C@]6(C)CC2)([H])[C@H]1C</t>
  </si>
  <si>
    <t>DMSO : 50 mg/mL (52.13 mM; Need ultrasonic)</t>
  </si>
  <si>
    <t>49089</t>
  </si>
  <si>
    <t>https://www.medchemexpress.com/Asiaticoside.html</t>
  </si>
  <si>
    <t>Apoptosis; Immunology/Inflammation; Metabolic Enzyme/Protease; NF-κB; Stem Cell/Wnt; TGF-beta/Smad</t>
  </si>
  <si>
    <t>HY-N0488</t>
  </si>
  <si>
    <t>Vincristine (sulfate)</t>
  </si>
  <si>
    <t>Leurocristine (sulfate); NSC-67574 (sulfate); 22-Oxovincaleukoblastine (sulfate)</t>
  </si>
  <si>
    <t>2068-78-2</t>
  </si>
  <si>
    <t>923.04</t>
  </si>
  <si>
    <t>Vincristine sulfate is an antitumor vinca alkaloid which inhibits microtubule formation in mitotic spindle, resulting in an arrest of dividing cells at the metaphase stage. It binds to microtubule with a Ki of 85 nM.</t>
  </si>
  <si>
    <t>C46H58N4O14S</t>
  </si>
  <si>
    <t>CC[C@@]1(C=CCN2CC3)[C@@]2([H])[C@@]3(C4=CC([C@](C5=C6C7=CC=CC=C7N5)(C[C@](C[C@](CC)(O)C8)([H])C[N@@]8CC6)C(OC)=O)=C(OC)C=C4N9C=O)[C@]9([H])[C@](C(OC)=O)(O)[C@@H]1OC(C)=O.O=S(O)(O)=O</t>
  </si>
  <si>
    <t>DMSO : 82.5 mg/mL (89.38 mM; Need ultrasonic)</t>
  </si>
  <si>
    <t>41617</t>
  </si>
  <si>
    <t>https://www.medchemexpress.com/vincristine-sulfate.html</t>
  </si>
  <si>
    <t>HY-14881</t>
  </si>
  <si>
    <t>Bedaquiline</t>
  </si>
  <si>
    <t>TMC207; R207910</t>
  </si>
  <si>
    <t>843663-66-1</t>
  </si>
  <si>
    <t>555.50</t>
  </si>
  <si>
    <t>Bedaquiline (TMC207) is a diarylquinoline drug and inhibits Mycobacterium tuberculosis (Mtb) F1FO-ATP synthase through targeting of both the c- and the ε-subunit[1]. Bedaquiline has uncoupler activity. Bedaquiline is used for the multi-drug resistant tuberculosis[2].</t>
  </si>
  <si>
    <t>C32H31BrN2O2</t>
  </si>
  <si>
    <t>BrC1=CC=C(N=C(OC)C([C@H]([C@@](C2=CC=CC3=C2C=CC=C3)(O)CCN(C)C)C4=CC=CC=C4)=C5)C5=C1</t>
  </si>
  <si>
    <t>H2O : &lt; 0.1 mg/mL (insoluble); DMSO : 20 mg/mL (36.00 mM; Need ultrasonic)</t>
  </si>
  <si>
    <t>14429</t>
  </si>
  <si>
    <t>https://www.medchemexpress.com/Bedaquiline.html</t>
  </si>
  <si>
    <t>HY-B1282A</t>
  </si>
  <si>
    <t>Sulfaquinoxaline (sodium salt)</t>
  </si>
  <si>
    <t>967-80-6</t>
  </si>
  <si>
    <t>322.32</t>
  </si>
  <si>
    <t>Sulfaquinoxaline sodium salt is an antimicrobial for veterinary use, with activity against a broad spectrum of Gram-negative and Gram-positive bacteria. Sulfaquinoxaline is used to prevent coccidiosis and bacterial infections[1][2].</t>
  </si>
  <si>
    <t>C14H11N4NaO2S</t>
  </si>
  <si>
    <t>O=S(C1=CC=C(N)C=C1)([N-]C2=NC3=CC=CC=C3N=C2)=O.[Na+]</t>
  </si>
  <si>
    <t>DMSO : 100 mg/mL (310.25 mM; Need ultrasonic); H2O : &lt; 0.1 mg/mL (insoluble)</t>
  </si>
  <si>
    <t>27692</t>
  </si>
  <si>
    <t>https://www.medchemexpress.com/Sulfaquinoxaline_sodium_salt.html</t>
  </si>
  <si>
    <t>HY-B1287</t>
  </si>
  <si>
    <t>Citalopram (hydrobromide)</t>
  </si>
  <si>
    <t>(±)-Citalopram hydrobromide; Lu 10-171</t>
  </si>
  <si>
    <t>59729-32-7</t>
  </si>
  <si>
    <t>405.30</t>
  </si>
  <si>
    <t>Citalopram hydrobromide is an antidepressant drug of the selective serotonin reuptake inhibitor (SSRI) class. It has US FDA approval to treat major depression.</t>
  </si>
  <si>
    <t>C20H22BrFN2O</t>
  </si>
  <si>
    <t>N#CC1=CC2=C(C(C3=CC=C(F)C=C3)(CCCN(C)C)OC2)C=C1.[H]Br</t>
  </si>
  <si>
    <t>DMSO : ≥ 38 mg/mL (93.76 mM); H2O : 10 mg/mL (24.67 mM; Need ultrasonic)</t>
  </si>
  <si>
    <t>17632</t>
  </si>
  <si>
    <t>https://www.medchemexpress.com/Citalopram-hydrobromide.html</t>
  </si>
  <si>
    <t>HY-B0337</t>
  </si>
  <si>
    <t>Sulfadimethoxine</t>
  </si>
  <si>
    <t>Sulphadimethoxine</t>
  </si>
  <si>
    <t>122-11-2</t>
  </si>
  <si>
    <t>Sulfadimethoxine (Sulphadimethoxine) is a sulfonamide antibiotic used to treat many infections[1][2].</t>
  </si>
  <si>
    <t>O=S(C1=CC=C(N)C=C1)(NC2=NC(OC)=NC(OC)=C2)=O</t>
  </si>
  <si>
    <t>DMSO : ≥ 100 mg/mL (322.24 mM)</t>
  </si>
  <si>
    <t>16769</t>
  </si>
  <si>
    <t>https://www.medchemexpress.com/sulfadimethoxine.html</t>
  </si>
  <si>
    <t>HY-B0357</t>
  </si>
  <si>
    <t>Diclazuril</t>
  </si>
  <si>
    <t>R-64433</t>
  </si>
  <si>
    <t>101831-37-2</t>
  </si>
  <si>
    <t>407.64</t>
  </si>
  <si>
    <t>Diclazuril (R-64433), a benzeneacetonitrile derivative, is a potent and orally active anticoccidial agent. Diclazuril can be used for the research of certain infectious and parasitic diseases, including coccidiosis, acute toxoplasmosis, equine protozoal pyoencephalitis (EPM) et.al[1][2].</t>
  </si>
  <si>
    <t>C17H9Cl3N4O2</t>
  </si>
  <si>
    <t>O=C(NC1=O)N(N=C1)C2=CC(Cl)=C(C(C#N)C3=CC=C(Cl)C=C3)C(Cl)=C2</t>
  </si>
  <si>
    <t>DMSO : 25 mg/mL (61.33 mM; Need ultrasonic)</t>
  </si>
  <si>
    <t>19357</t>
  </si>
  <si>
    <t>https://www.medchemexpress.com/diclazuril.html</t>
  </si>
  <si>
    <t>HY-B0366A</t>
  </si>
  <si>
    <t>Cyproheptadine (hydrochloride)</t>
  </si>
  <si>
    <t>969-33-5</t>
  </si>
  <si>
    <t>Cyproheptadine hydrochloride is a histamine receptor antagonist for 5-HT2 receptor with IC50 of 0.6 nM. 
Target: 5-HT2 Receptor
Cyproheptadine hydrochloride is a serotonin antagonist and a histamine H2 blocker used as antipruritic, appetite stimulant, antiallergic, and for the post-gastrectomy dumping syndrome, etc. 
Inhibitory effects of Cyproheptadine (hydrochloride), amitriptyline, and cyproheptadine on mono- and polysynaptic reflex potentials are due to the inhibition of descending serotonergic systems through 5-HT(2) receptors in the spinal cord [1, 2].</t>
  </si>
  <si>
    <t>CN1CC/C(CC1)=C2C3=CC=CC=C3C=CC4=CC=CC=C/24.Cl</t>
  </si>
  <si>
    <t>DMSO : 50 mg/mL (154.39 mM; Need ultrasonic); H2O : &lt; 0.1 mg/mL (insoluble)</t>
  </si>
  <si>
    <t>16122</t>
  </si>
  <si>
    <t>https://www.medchemexpress.com/Cyproheptadine-hydrochloride.html</t>
  </si>
  <si>
    <t>HY-103370</t>
  </si>
  <si>
    <t>Talniflumate</t>
  </si>
  <si>
    <t>BA 7602-06</t>
  </si>
  <si>
    <t>66898-62-2</t>
  </si>
  <si>
    <t>414.33</t>
  </si>
  <si>
    <t>Talniflumate (BA 7602-06) is the prodrug of Niflumic acid (HY-B0493), exerting its activity in the body through conversion to niflumic acid by esterase[1]. Talniflumate is an orally active Ca2+-activated Cl- channel (CaCC) blocker. Talniflumate can be used as an analgesic and anti-inflammatory agent in cystic fibrosis mouse model of distal intestinal obstructive syndrome[2].</t>
  </si>
  <si>
    <t>C21H13F3N2O4</t>
  </si>
  <si>
    <t>O=C(C1=CC=CN=C1NC2=CC=CC(C(F)(F)F)=C2)OC3OC(C4=C3C=CC=C4)=O</t>
  </si>
  <si>
    <t>64023</t>
  </si>
  <si>
    <t>https://www.medchemexpress.com/talniflumate.html</t>
  </si>
  <si>
    <t>HY-17611</t>
  </si>
  <si>
    <t>Etripamil</t>
  </si>
  <si>
    <t>MSP-2017; (-)-MSP-2017</t>
  </si>
  <si>
    <t>1593673-23-4</t>
  </si>
  <si>
    <t>452.59</t>
  </si>
  <si>
    <t>Etripamil (MSP-2017) is a short-acting L-type calcium-channel antagonist, can be used for the research of Paroxysmal Supraventricular Tachycardia (PSVT). Etripamil (MSP-2017) slows atrioventricular nodal conduction and prolongs atrioventricular nodal refractory periods by inhibiting calcium ion influx through the calcium slow channels in the atrioventricular node cells[1][2].</t>
  </si>
  <si>
    <t>C27H36N2O4</t>
  </si>
  <si>
    <t>O=C(OC)C1=CC=CC(CCN(CCC[C@](C2=CC=C(OC)C(OC)=C2)(C#N)C(C)C)C)=C1</t>
  </si>
  <si>
    <t>Ethanol : 120 mg/mL (265.14 mM; Need ultrasonic)</t>
  </si>
  <si>
    <t>44329</t>
  </si>
  <si>
    <t>https://www.medchemexpress.com/etripamil.html</t>
  </si>
  <si>
    <t>HY-B1350A</t>
  </si>
  <si>
    <t>Fusidic acid (sodium salt)</t>
  </si>
  <si>
    <t>Sodium fusidate; SQ-16360</t>
  </si>
  <si>
    <t>751-94-0</t>
  </si>
  <si>
    <t>538.69</t>
  </si>
  <si>
    <t>Fusidic acid sodium salt (Sodium fusidate), a bacteriostatic antibiotic produced from the Fusidium coccineum fungus, belongs to the class of steroids. Fusidic acid sodium salt has no corticosteroid effects. Fusidic acid sodium salt inhibits the growth of bacteria by preventing the release of translation elongation factor G (EF-G) from the ribosome[1][2].</t>
  </si>
  <si>
    <t>C31H47NaO6</t>
  </si>
  <si>
    <t>C[C@@H]([C@]1([H])CC[C@]([C@@](C[C@@H]/2OC(C)=O)3C)4C)[C@H](O)CC[C@]1(C)[C@]4([H])[C@H](O)C[C@@]3([H])C2=C(C(O[Na])=O)/CC/C=C(C)\C</t>
  </si>
  <si>
    <t>H2O : ≥ 100 mg/mL (185.64 mM); DMSO : ≥ 100 mg/mL (185.64 mM)</t>
  </si>
  <si>
    <t>16991</t>
  </si>
  <si>
    <t>https://www.medchemexpress.com/Fusidic-acid-sodium-salt.html</t>
  </si>
  <si>
    <t>HY-B1362</t>
  </si>
  <si>
    <t>Iopromide</t>
  </si>
  <si>
    <t>73334-07-3</t>
  </si>
  <si>
    <t>791.11</t>
  </si>
  <si>
    <t>Iopromide is a water-soluble, non-ionic, monomeric, low-osmolar, iodine-based contrast medium for intravascular administration.</t>
  </si>
  <si>
    <t>C18H24I3N3O8</t>
  </si>
  <si>
    <t>O=C(C1=C(I)C(NC(COC)=O)=C(I)C(C(NCC(O)CO)=O)=C1I)N(CC(O)CO)C</t>
  </si>
  <si>
    <t>DMSO : 100 mg/mL (126.40 mM; Need ultrasonic)</t>
  </si>
  <si>
    <t>28589</t>
  </si>
  <si>
    <t>https://www.medchemexpress.com/Iopromide.html</t>
  </si>
  <si>
    <t>HY-B1277</t>
  </si>
  <si>
    <t>Trihexyphenidyl (hydrochloride)</t>
  </si>
  <si>
    <t>52-49-3</t>
  </si>
  <si>
    <t>337.93</t>
  </si>
  <si>
    <t>Trihexyphenidyl hydrochloride is an antiparkinsonian agent of the antimuscarinic class, binds to the M1 muscarinic receptor.</t>
  </si>
  <si>
    <t>C20H32ClNO</t>
  </si>
  <si>
    <t>OC(C1=CC=CC=C1)(C2CCCCC2)CCN3CCCCC3.[H]Cl</t>
  </si>
  <si>
    <t>DMSO : 10 mg/mL (29.59 mM; Need ultrasonic)</t>
  </si>
  <si>
    <t>17415</t>
  </si>
  <si>
    <t>https://www.medchemexpress.com/Trihexyphenidyl-hydrochloride.html</t>
  </si>
  <si>
    <t>HY-B0335</t>
  </si>
  <si>
    <t>Tolfenamic Acid</t>
  </si>
  <si>
    <t>GEA 6414</t>
  </si>
  <si>
    <t>13710-19-5</t>
  </si>
  <si>
    <t>261.70</t>
  </si>
  <si>
    <t>Tolfenamic Acid (GEA 6414) is a non-steroidal anti-inflammatory and anti-cancer agent, selectively inhibits COX-2, with an IC50 of 13.49 μM (3.53 μg/mL) in LPS-treated (COX-2) canine DH82 monocyte/macrophage cells, but shows no effect on COX-1.</t>
  </si>
  <si>
    <t>C14H12ClNO2</t>
  </si>
  <si>
    <t>O=C(O)C1=CC=CC=C1NC2=C(C)C(Cl)=CC=C2</t>
  </si>
  <si>
    <t>DMSO : ≥ 100 mg/mL (382.12 mM); H2O : &lt; 0.1 mg/mL (insoluble)</t>
  </si>
  <si>
    <t>16251</t>
  </si>
  <si>
    <t>https://www.medchemexpress.com/tolfenamic-acid.html</t>
  </si>
  <si>
    <t>HY-A0038</t>
  </si>
  <si>
    <t>Lasofoxifene (Tartrate)</t>
  </si>
  <si>
    <t>CP-336156</t>
  </si>
  <si>
    <t>190791-29-8</t>
  </si>
  <si>
    <t>Lasofoxifene Tartrate is a non-steroidal selective estrogen receptor modulator (SERM).</t>
  </si>
  <si>
    <t>OC1=CC=C2[C@@H](C3=CC=C(OCCN4CCCC4)C=C3)[C@@H](C5=CC=CC=C5)CCC2=C1.O=C(O)[C@@H](O)[C@H](O)C(O)=O</t>
  </si>
  <si>
    <t>DMSO : 6 mg/mL (10.65 mM; Need ultrasonic and warming)</t>
  </si>
  <si>
    <t>63113</t>
  </si>
  <si>
    <t>https://www.medchemexpress.com/Lasofoxifene-Tartrate.html</t>
  </si>
  <si>
    <t>HY-B0334</t>
  </si>
  <si>
    <t>Sulbactam</t>
  </si>
  <si>
    <t>CP45899</t>
  </si>
  <si>
    <t>68373-14-8</t>
  </si>
  <si>
    <t>233.24</t>
  </si>
  <si>
    <t>Sulbactam (CP45899) is a competitive, irreversible beta-lactamase inhibitor. Sulbactam shows antimicrobial activity against multidrug-resistant (MDR) acinetobacter calcoaceticus--Acinetobacter baumannii (Acb) complex[1][2].</t>
  </si>
  <si>
    <t>C8H11NO5S</t>
  </si>
  <si>
    <t>O=C([C@@H](C(C)(C)S([C@]1([H])C2)(=O)=O)N1C2=O)O</t>
  </si>
  <si>
    <t>H2O : 20 mg/mL (85.75 mM; Need ultrasonic); DMSO : ≥ 100 mg/mL (428.74 mM)</t>
  </si>
  <si>
    <t>13457</t>
  </si>
  <si>
    <t>https://www.medchemexpress.com/Sulbactam.html</t>
  </si>
  <si>
    <t>HY-50946</t>
  </si>
  <si>
    <t>Imatinib (Mesylate)</t>
  </si>
  <si>
    <t>STI571 (Mesylate); CGP-57148B (Mesylate)</t>
  </si>
  <si>
    <t>220127-57-1</t>
  </si>
  <si>
    <t>589.71</t>
  </si>
  <si>
    <t>Autophagy; Bcr-Abl; c-Kit; PDGFR</t>
  </si>
  <si>
    <t>Imatinib Mesylate (STI571 Mesylate) is a tyrosine kinases inhibitor that inhibits c-Kit, Bcr-Abl, and PDGFR (IC50=100 nM) tyrosine kinases.</t>
  </si>
  <si>
    <t>C30H35N7O4S</t>
  </si>
  <si>
    <t>O=S(O)(C)=O.O=C(NC1=CC=C(C(NC2=NC=CC(C3=CC=CN=C3)=N2)=C1)C)C4=CC=C(CN5CCN(CC5)C)C=C4</t>
  </si>
  <si>
    <t>DMSO : ≥ 49 mg/mL (83.09 mM); H2O : ≥ 50 mg/mL (84.79 mM)</t>
  </si>
  <si>
    <t>57427</t>
  </si>
  <si>
    <t>https://www.medchemexpress.com/Imatinib-Mesylate.html</t>
  </si>
  <si>
    <t>HY-B1347</t>
  </si>
  <si>
    <t>Clorprenaline hydrochloride</t>
  </si>
  <si>
    <t>6933-90-0</t>
  </si>
  <si>
    <t>250.16</t>
  </si>
  <si>
    <t>Clorprenaline hydrochloride is a β2-adrenergic receptor agonist that is implicated in bronchial expansion. Clorprenaline has the potential for asthma research[1][2].</t>
  </si>
  <si>
    <t>C11H17Cl2NO</t>
  </si>
  <si>
    <t>OC(CNC(C)C)C1=CC=CC=C1Cl.[H]Cl</t>
  </si>
  <si>
    <t>DMSO : 100 mg/mL (399.74 mM; Need ultrasonic); H2O : ≥ 100 mg/mL (399.74 mM)</t>
  </si>
  <si>
    <t>27076</t>
  </si>
  <si>
    <t>https://www.medchemexpress.com/Clorprenaline_hydrochloride.html</t>
  </si>
  <si>
    <t>HY-B1270</t>
  </si>
  <si>
    <t>Isoxsuprine hydrochloride</t>
  </si>
  <si>
    <t>579-56-6</t>
  </si>
  <si>
    <t>Adrenergic Receptor; iGluR</t>
  </si>
  <si>
    <t>Isoxsuprine hydrochloride is a beta-adrenergic receptor agonist with Kis of 13.65 μΜ and 3.48 μΜ for myometrial and placcntal beta-adrenergic receptor, respectively. Isoxsuprine hydrochloride is also a NMDA receptor antagonist.</t>
  </si>
  <si>
    <t>OC(C(NC(C)COC1=CC=CC=C1)C)C2=CC=C(O)C=C2.[H]Cl</t>
  </si>
  <si>
    <t>DMSO : 140 mg/mL (414.40 mM; Need ultrasonic); H2O : 15.56 mg/mL (46.06 mM; Need ultrasonic)</t>
  </si>
  <si>
    <t>27695</t>
  </si>
  <si>
    <t>https://www.medchemexpress.com/Isoxsuprine_hydrochloride.html</t>
  </si>
  <si>
    <t>HY-B0341</t>
  </si>
  <si>
    <t>Nicorandil</t>
  </si>
  <si>
    <t>SG-75</t>
  </si>
  <si>
    <t>65141-46-0</t>
  </si>
  <si>
    <t>211.17</t>
  </si>
  <si>
    <t>Nicorandil (SG-75) is a potent potassium channel activator and targets vascular nucleoside diphosphate-dependent K+ channels and cardiac ATP-sensitive K+ channels (KATP). Nicorandil is a nicotinamide ester with vasodilatory and cardioprotective effects and has the potential for angina and forischemic heart diseases[1][2][3].</t>
  </si>
  <si>
    <t>C8H9N3O4</t>
  </si>
  <si>
    <t>O=C(C1=CC=CN=C1)NCCO[N+]([O-])=O</t>
  </si>
  <si>
    <t>DMSO : ≥ 33 mg/mL (156.27 mM)</t>
  </si>
  <si>
    <t>23538</t>
  </si>
  <si>
    <t>https://www.medchemexpress.com/Nicorandil.html</t>
  </si>
  <si>
    <t>HY-A0027</t>
  </si>
  <si>
    <t>Fenspiride (Hydrochloride)</t>
  </si>
  <si>
    <t>5053-08-7</t>
  </si>
  <si>
    <t>296.79</t>
  </si>
  <si>
    <t>Adrenergic Receptor; Histamine Receptor</t>
  </si>
  <si>
    <t>Fenspiride Hcl is an α adrenergic and H1 histamine receptor antagonist.
IC50 value:
Target: Adrenergic receptor; H1 receptor
Fenspiride hydrochloride is a bronchodilator with anti-inflammatory properties. Fenspiride hydrochloride inhibits mucus secretion and reduces the release of tachykinins at a prejunctional level. Fenspiride hydrochloride also may be an antagonist at α adrenergic and H1 histamine receptors.</t>
  </si>
  <si>
    <t>C15H21ClN2O2</t>
  </si>
  <si>
    <t>O=C1OC2(CCN(CCC3=CC=CC=C3)CC2)CN1.[H]Cl</t>
  </si>
  <si>
    <t>H2O : 50 mg/mL (168.47 mM; Need ultrasonic); DMSO : 33.33 mg/mL (112.30 mM; Need ultrasonic)</t>
  </si>
  <si>
    <t>07258</t>
  </si>
  <si>
    <t>https://www.medchemexpress.com/Fenspiride-Hydrochloride.html</t>
  </si>
  <si>
    <t>HY-N0420</t>
  </si>
  <si>
    <t>Succinic acid</t>
  </si>
  <si>
    <t>Wormwood acid</t>
  </si>
  <si>
    <t>110-15-6</t>
  </si>
  <si>
    <t>118.09</t>
  </si>
  <si>
    <t>Succinic acid is an intermediate product of the tricarboxylic acid cycle, as well as one of fermentation products of anaerobic metabolism.</t>
  </si>
  <si>
    <t>C4H6O4</t>
  </si>
  <si>
    <t>O=C(O)CCC(O)=O</t>
  </si>
  <si>
    <t>H2O : 30 mg/mL (254.04 mM; Need ultrasonic); DMSO : 100 mg/mL (846.81 mM; Need ultrasonic)</t>
  </si>
  <si>
    <t>14595</t>
  </si>
  <si>
    <t>https://www.medchemexpress.com/Succinic_acid.html</t>
  </si>
  <si>
    <t>HY-N0496</t>
  </si>
  <si>
    <t>Ruscogenin</t>
  </si>
  <si>
    <t>472-11-7</t>
  </si>
  <si>
    <t>430.62</t>
  </si>
  <si>
    <t>Ruscogenin, an important steroid sapogenin derived from Ophiopogon japonicus, attenuates cerebral ischemia-induced blood-brain barrier dysfunction by suppressing TXNIP/NLRP3 inflammasome activation and the MAPK pathway and exerts significant anti-inflammatory and anti-thrombotic activities[1][2].</t>
  </si>
  <si>
    <t>C27H42O4</t>
  </si>
  <si>
    <t>C[C@@]12[C@]([C@@H]3C)([H])[C@](O[C@]34CC[C@@H](C)CO4)([H])C[C@@]1([H])[C@@](CC=C(C[C@@H](O)C5)[C@@]6([C@@H]5O)C)([H])[C@]6([H])CC2</t>
  </si>
  <si>
    <t>DMSO : 125 mg/mL (290.28 mM; Need ultrasonic)</t>
  </si>
  <si>
    <t>44823</t>
  </si>
  <si>
    <t>https://www.medchemexpress.com/ruscogenin.html</t>
  </si>
  <si>
    <t>HY-B0985</t>
  </si>
  <si>
    <t>Phenazopyridine (hydrochloride)</t>
  </si>
  <si>
    <t>136-40-3</t>
  </si>
  <si>
    <t>249.70</t>
  </si>
  <si>
    <t>Phenazopyridine hydrochloride is a chemical, which has a local analgesic effect, often used to alleviate the pain, irritation, discomfort, or urgency caused by urinary tract infections, surgery, or injury to the urinary tract.</t>
  </si>
  <si>
    <t>C11H12ClN5</t>
  </si>
  <si>
    <t>NC1=NC(N)=CC=C1/N=N/C2=CC=CC=C2.[H]Cl</t>
  </si>
  <si>
    <t>DMSO : 25 mg/mL (100.12 mM; Need ultrasonic)</t>
  </si>
  <si>
    <t>17276</t>
  </si>
  <si>
    <t>https://www.medchemexpress.com/Phenazopyridine-hydrochloride.html</t>
  </si>
  <si>
    <t>HY-B0974</t>
  </si>
  <si>
    <t>Methicillin (sodium salt)</t>
  </si>
  <si>
    <t>Meticillin (sodium)</t>
  </si>
  <si>
    <t>132-92-3</t>
  </si>
  <si>
    <t>402.40</t>
  </si>
  <si>
    <t>Methicillin sodium salt (Meticillin sodium) is a β-lactam antibiotic which acts by inhibiting penicillin-binding proteins that are involved in the synthesis of peptidoglycan.</t>
  </si>
  <si>
    <t>C17H19N2NaO6S</t>
  </si>
  <si>
    <t>O=C([C@H](N1C2=O)C(C)(S[C@@]1([C@@H]2NC(C3=C(C=CC=C3OC)OC)=O)[H])C)O[Na]</t>
  </si>
  <si>
    <t>DMSO : ≥ 41 mg/mL (101.89 mM)</t>
  </si>
  <si>
    <t>42380</t>
  </si>
  <si>
    <t>https://www.medchemexpress.com/Methicillin-sodium-salt.html</t>
  </si>
  <si>
    <t>HY-B0641</t>
  </si>
  <si>
    <t>Felbinac</t>
  </si>
  <si>
    <t>4-Biphenylacetic acid</t>
  </si>
  <si>
    <t>5728-52-9</t>
  </si>
  <si>
    <t>Felbinac is a potent non-steroidal anti-inflammatory agent, used to treat muscle inflammation and arthritis.</t>
  </si>
  <si>
    <t>O=C(O)CC1=CC=C(C2=CC=CC=C2)C=C1</t>
  </si>
  <si>
    <t>DMSO : 100 mg/mL (471.16 mM; Need ultrasonic and warming)</t>
  </si>
  <si>
    <t>27099</t>
  </si>
  <si>
    <t>https://www.medchemexpress.com/Felbinac.html</t>
  </si>
  <si>
    <t>HY-N0294</t>
  </si>
  <si>
    <t>Protocatechuic acid</t>
  </si>
  <si>
    <t>3,4-Dihydroxybenzoic acid</t>
  </si>
  <si>
    <t>99-50-3</t>
  </si>
  <si>
    <t>Protocatechuic acid is a phenolic compound which exhibits neuroprotective effect.</t>
  </si>
  <si>
    <t>C7H6O4</t>
  </si>
  <si>
    <t>O=C(O)C1=CC=C(O)C(O)=C1</t>
  </si>
  <si>
    <t>H2O : 10 mg/mL (64.88 mM; Need ultrasonic); DMSO : 50 mg/mL (324.42 mM; Need ultrasonic)</t>
  </si>
  <si>
    <t>56403</t>
  </si>
  <si>
    <t>https://www.medchemexpress.com/Protocatechuic-acid.html</t>
  </si>
  <si>
    <t>HY-B0932</t>
  </si>
  <si>
    <t>Levocarnitine propionate (hydrochloride)</t>
  </si>
  <si>
    <t>L-Propionylcarnitine chloride; ST-261</t>
  </si>
  <si>
    <t>119793-66-7</t>
  </si>
  <si>
    <t>253.72</t>
  </si>
  <si>
    <t>Levocarnitine propionate hydrochloride (L-Propionylcarnitine chloride; ST-261) is used to treat the deterioration of renal function, congestive heart failure, intermittent claudication, and other diseases.</t>
  </si>
  <si>
    <t>C10H20ClNO4</t>
  </si>
  <si>
    <t>CCC(O[C@H](CC(O)=O)C[N+](C)(C)C)=O.[Cl-]</t>
  </si>
  <si>
    <t>H2O : 60 mg/mL (236.48 mM; Need ultrasonic); DMSO : 150 mg/mL (591.20 mM; Need ultrasonic)</t>
  </si>
  <si>
    <t>32657</t>
  </si>
  <si>
    <t>https://www.medchemexpress.com/Levocarnitine-propionate-hydrochloride.html</t>
  </si>
  <si>
    <t>HY-N6810</t>
  </si>
  <si>
    <t>Thymol</t>
  </si>
  <si>
    <t>89-83-8</t>
  </si>
  <si>
    <t>Thymol is the main monoterpene phenol occurring in essential oils isolated from plants belonging to the Lamiaceae family, and other plants such as those belonging to the Verbenaceae, Scrophulariaceae, Ranunculaceae and Apiaceae families. Thymol has antioxidant, anti-inflammatory, antibacterial and antifungal effects[1].</t>
  </si>
  <si>
    <t>OC1=CC(C)=CC=C1C(C)C</t>
  </si>
  <si>
    <t>DMSO : 125 mg/mL (832.11 mM; Need ultrasonic)</t>
  </si>
  <si>
    <t>45384</t>
  </si>
  <si>
    <t>https://www.medchemexpress.com/thymol.html</t>
  </si>
  <si>
    <t>HY-B0339</t>
  </si>
  <si>
    <t>Primidone</t>
  </si>
  <si>
    <t>125-33-7</t>
  </si>
  <si>
    <t>218.25</t>
  </si>
  <si>
    <t>Primidone is a potent anticonvulsant agent of the barbiturate class. Primidone is a?neuronal?voltage-gated sodium channel (VGSC) blocker and can be used for the study of epilepsy, essential tremor, and Psychiatric disorders[1]。</t>
  </si>
  <si>
    <t>C12H14N2O2</t>
  </si>
  <si>
    <t>O=C(C1(CC)C2=CC=CC=C2)NCNC1=O</t>
  </si>
  <si>
    <t>DMSO : 50 mg/mL (229.10 mM; Need ultrasonic); H2O : ≥ 0.67 mg/mL (3.07 mM)</t>
  </si>
  <si>
    <t>17125</t>
  </si>
  <si>
    <t>https://www.medchemexpress.com/primidone.html</t>
  </si>
  <si>
    <t>HY-W011733</t>
  </si>
  <si>
    <t>Tulobuterol (hydrochloride)</t>
  </si>
  <si>
    <t>C-78</t>
  </si>
  <si>
    <t>56776-01-3</t>
  </si>
  <si>
    <t>Adrenergic Receptor; Antibiotic; Influenza Virus</t>
  </si>
  <si>
    <t>Tulobuterol hydrochloride (C-78) is a long-acting β2-adrenoceptor agonist, which reduces the frequency of exacerbations of chronic obstructive pulmonary disease and bronchial asthma. Tulobuterol hydrochloride is also a sympathomimetic agent used as a transdermal patch, increases normal diaphragm muscle strength[1]. Tulobuterol hydrochloride inhibit rhinovirus replication and modulate airway inflammation[2].</t>
  </si>
  <si>
    <t>C12H19Cl2NO</t>
  </si>
  <si>
    <t>CC(C)(NCC(O)C1=CC=CC=C1Cl)C.Cl</t>
  </si>
  <si>
    <t>DMSO : 50 mg/mL (189.26 mM; Need ultrasonic)</t>
  </si>
  <si>
    <t>27104</t>
  </si>
  <si>
    <t>https://www.medchemexpress.com/Tulobuterol_hydrochloride.html</t>
  </si>
  <si>
    <t>HY-18715</t>
  </si>
  <si>
    <t>Ornidazole (Levo-)</t>
  </si>
  <si>
    <t>(S)-Ornidazole; Levornidazole</t>
  </si>
  <si>
    <t>166734-83-4</t>
  </si>
  <si>
    <t>219.63</t>
  </si>
  <si>
    <t xml:space="preserve">Ornidazole Levo- is the levo-isomer of Ornidazole. Ornidazole is a 5-nitroimidazole derivative with antiprotozoal and antibacterial properties against anaerobic bacteria. Ornidazole Levo- is the less active isomer. </t>
  </si>
  <si>
    <t>C7H10ClN3O3</t>
  </si>
  <si>
    <t>CC1=NC=C([N+]([O-])=O)N1C[C@H](O)CCl</t>
  </si>
  <si>
    <t>H2O : 6.67 mg/mL (30.37 mM; Need ultrasonic); DMSO : 100 mg/mL (455.31 mM; Need ultrasonic)</t>
  </si>
  <si>
    <t>17814</t>
  </si>
  <si>
    <t>https://www.medchemexpress.com/Ornidazole-Levo-.html</t>
  </si>
  <si>
    <t>HY-A0032A</t>
  </si>
  <si>
    <t>Valganciclovir (hydrochloride)</t>
  </si>
  <si>
    <t>175865-59-5</t>
  </si>
  <si>
    <t>390.82</t>
  </si>
  <si>
    <t xml:space="preserve">Valganciclovir (hydrochloride), the L-valyl ester of ganciclovir, is actually a prodrug for ganciclovir. Valganciclovir is an antiviral medication used to treat cytomegalovirus infections.
IC50 Value: 
Target: CMV
in vitro: In cell culture model systems using Caco-2 cells for PEPT1 and SKPT cells for PEPT2, valganciclovir inhibited glycylsarcosine transport mediated by PEPT1 and PEPT2 with K(i) values (inhibition constant) of 1.68+/-0.30 and 0.043+/- 0.005 mM, respectively. The inhibition by valganciclovir was competitive in both cases [1].
in vivo: 37 patients were enrolled; 19 patients received treatment with VGV and 18 patients received treatment with GCV. The VGV was not inferior in efficacy to GCV as pre-emptive therapy, with rates of viral clearance at 28 days of 89.5% and 83%, respectively (P-value for non-inferiority = 0.030). Toxicities were similar between the 2 arms. No patients developed CMV disease [2]. Patients being treated with an alemtuzumab-containing regimen received prophylaxis with either valaciclovir 500 mg orally daily orvalganciclovir 450 mg orally twice daily. None of the 20 patients randomized to valganciclovir experienced CMV reactivation (P = .004) [3].
</t>
  </si>
  <si>
    <t>C14H23ClN6O5</t>
  </si>
  <si>
    <t>N[C@@H](C(C)C)C(OCC(OCN1C=NC2=C1N=C(N)NC2=O)CO)=O.[H]Cl</t>
  </si>
  <si>
    <t>H2O : ≥ 50 mg/mL (127.94 mM); DMSO : 50 mg/mL (127.94 mM; Need ultrasonic)</t>
  </si>
  <si>
    <t>12948</t>
  </si>
  <si>
    <t>https://www.medchemexpress.com/valganciclovir-hydrochloride.html</t>
  </si>
  <si>
    <t>HY-B0353</t>
  </si>
  <si>
    <t>Chlormezanone</t>
  </si>
  <si>
    <t>80-77-3</t>
  </si>
  <si>
    <t>273.74</t>
  </si>
  <si>
    <t>Chlormezanone resembles benzodiazepine. The action of Chlormezanone is similar to benzodiazepine-type agents. Chlormezanone is used as an anxiolytic and a muscle relaxant.</t>
  </si>
  <si>
    <t>C11H12ClNO3S</t>
  </si>
  <si>
    <t>O=C(CC1)N(C)C(C2=CC=C(Cl)C=C2)S1(=O)=O</t>
  </si>
  <si>
    <t>H2O : &lt; 0.1 mg/mL (insoluble); DMSO : ≥ 100 mg/mL (365.31 mM)</t>
  </si>
  <si>
    <t>17006</t>
  </si>
  <si>
    <t>https://www.medchemexpress.com/chlormezanone.html</t>
  </si>
  <si>
    <t>HY-70002</t>
  </si>
  <si>
    <t>Enzalutamide</t>
  </si>
  <si>
    <t>MDV3100</t>
  </si>
  <si>
    <t>915087-33-1</t>
  </si>
  <si>
    <t>464.44</t>
  </si>
  <si>
    <t>Enzalutamide (MDV3100) is an androgen receptor (AR) antagonist with an IC50 of 36 nM in LNCaP prostate cells. Enzalutamide is an autophagy activator[1][2].</t>
  </si>
  <si>
    <t>C21H16F4N4O2S</t>
  </si>
  <si>
    <t>S=C(N(C(C1(C)C)=O)C2=CC=C(C#N)C(C(F)(F)F)=C2)N1C3=CC(F)=C(C(NC)=O)C=C3</t>
  </si>
  <si>
    <t>DMSO : ≥ 50 mg/mL (107.66 mM); H2O : &lt; 0.1 mg/mL (insoluble)</t>
  </si>
  <si>
    <t>13663</t>
  </si>
  <si>
    <t>https://www.medchemexpress.com/Enzalutamide.html</t>
  </si>
  <si>
    <t>HY-70053</t>
  </si>
  <si>
    <t>Fesoterodine</t>
  </si>
  <si>
    <t>286930-02-7</t>
  </si>
  <si>
    <t>411.58</t>
  </si>
  <si>
    <t>Fesoterodine is an orally active, nonsubtype selective, competitive muscarinic receptor (mAChR) antagonist with pKi values of 8.0, 7.7, 7.4, 7.3, 7.5 for M1, M2, M3, M4, M5 receptors, respectively. Fesoterodine is used for the overactive bladder (OAB)[1][2].</t>
  </si>
  <si>
    <t>C26H37NO3</t>
  </si>
  <si>
    <t>O=C(C(C)C)OC1=CC=C(CO)C=C1[C@@H](C2=CC=CC=C2)CCN(C(C)C)C(C)C</t>
  </si>
  <si>
    <t>Ethanol : 100 mg/mL (242.97 mM; Need ultrasonic)</t>
  </si>
  <si>
    <t>10258</t>
  </si>
  <si>
    <t>https://www.medchemexpress.com/fesoterodine.html</t>
  </si>
  <si>
    <t>HY-B1165</t>
  </si>
  <si>
    <t>Cyproheptadine (hydrochloride sesquihydrate)</t>
  </si>
  <si>
    <t>41354-29-4</t>
  </si>
  <si>
    <t>350.88</t>
  </si>
  <si>
    <t>Cyproheptadine hydrochloride sesquihydrate is an antihistamine and is an antagonist of serotonin and histamine2.</t>
  </si>
  <si>
    <t>C21H21N . 3/2H2O . HCl</t>
  </si>
  <si>
    <t>CN1CC/C(CC1)=C2C3=CC=CC=C3C=CC4=CC=CC=C/24.[H]Cl.[1.5H2O]</t>
  </si>
  <si>
    <t>DMSO : 33.33 mg/mL (94.99 mM; Need ultrasonic); H2O : 0.67 mg/mL (1.91 mM; Need ultrasonic)</t>
  </si>
  <si>
    <t>19176</t>
  </si>
  <si>
    <t>https://www.medchemexpress.com/Cyproheptadine-hydrochloride-sesquihydrate.html</t>
  </si>
  <si>
    <t>HY-A0030</t>
  </si>
  <si>
    <t>Fesoterodine (fumarate)</t>
  </si>
  <si>
    <t>286930-03-8</t>
  </si>
  <si>
    <t>527.65</t>
  </si>
  <si>
    <t>Fesoterodine Fumarate is an orally active, nonsubtype selective, competitive muscarinic receptor (mAChR) antagonist with pKi values of 8.0, 7.7, 7.4, 7.3, 7.5 for M1, M2, M3, M4, M5 receptors, respectively. Fesoterodine Fumarate is used for the overactive bladder (OAB)[1][2].</t>
  </si>
  <si>
    <t>C30H41NO7</t>
  </si>
  <si>
    <t>OCC1=CC([C@H](CCN(C(C)C)C(C)C)C2=CC=CC=C2)=C(C=C1)OC(C(C)C)=O.OC(/C=C/C(O)=O)=O</t>
  </si>
  <si>
    <t>DMSO : 100 mg/mL (189.52 mM; Need ultrasonic)</t>
  </si>
  <si>
    <t>34896</t>
  </si>
  <si>
    <t>https://www.medchemexpress.com/Fesoterodine-fumarate.html</t>
  </si>
  <si>
    <t>HY-B1180</t>
  </si>
  <si>
    <t>Vinburnine</t>
  </si>
  <si>
    <t>(-)-Eburnamonine; (-)-Vincamone</t>
  </si>
  <si>
    <t>4880-88-0</t>
  </si>
  <si>
    <t>Vincamone is a vinca alkaloid and a metabolite of vincamine, is a vasodilator.</t>
  </si>
  <si>
    <t>O=C1C[C@@]2(CC)[C@@]3([H])C(N1C4=CC=CC=C54)=C5CCN3CCC2</t>
  </si>
  <si>
    <t>DMSO : 8.33 mg/mL (28.30 mM; Need ultrasonic)</t>
  </si>
  <si>
    <t>47056</t>
  </si>
  <si>
    <t>https://www.medchemexpress.com/Vinburnine.html</t>
  </si>
  <si>
    <t>HY-B1225</t>
  </si>
  <si>
    <t>Promazine (hydrochloride)</t>
  </si>
  <si>
    <t>53-60-1</t>
  </si>
  <si>
    <t>320.88</t>
  </si>
  <si>
    <t>Promazine (hydrochloride) is a D2 dopamine receptor antagonist, belongs to the phenothiazine class of antipsychotics, used to treat schizophrenia.</t>
  </si>
  <si>
    <t>C17H21ClN2S</t>
  </si>
  <si>
    <t>CN(C)CCCN1C2=C(C=CC=C2)SC3=CC=CC=C13.[H]Cl</t>
  </si>
  <si>
    <t>H2O : 100 mg/mL (311.64 mM; Need ultrasonic); DMSO : 100 mg/mL (311.64 mM; Need ultrasonic)</t>
  </si>
  <si>
    <t>19117</t>
  </si>
  <si>
    <t>https://www.medchemexpress.com/Promazine-hydrochloride.html</t>
  </si>
  <si>
    <t>HY-B0926A</t>
  </si>
  <si>
    <t>Sodium diatrizoate</t>
  </si>
  <si>
    <t>Diatrizoic acid sodium salt; Sodium amidotrizoate</t>
  </si>
  <si>
    <t>737-31-5</t>
  </si>
  <si>
    <t>635.90</t>
  </si>
  <si>
    <t>Sodium diatrizoate is an iodinated radiocontrast agent.</t>
  </si>
  <si>
    <t>C11H8I3N2NaO4</t>
  </si>
  <si>
    <t>O=C(O[Na])C1=C(I)C(NC(C)=O)=C(I)C(NC(C)=O)=C1I</t>
  </si>
  <si>
    <t>DMSO : 100 mg/mL (157.26 mM; Need ultrasonic); H2O : ≥ 50 mg/mL (78.63 mM)</t>
  </si>
  <si>
    <t>28536</t>
  </si>
  <si>
    <t>https://www.medchemexpress.com/Sodium_diatrizoate.html</t>
  </si>
  <si>
    <t>HY-B0719</t>
  </si>
  <si>
    <t>Ingenol Mebutate</t>
  </si>
  <si>
    <t>Ingenol 3-angelate; PEP005</t>
  </si>
  <si>
    <t>75567-37-2</t>
  </si>
  <si>
    <t>Ingenol Mebutate is an active ingredient in Euphorbia peplus, acts as a potent PKC modulator, with Kis of 0.3, 0.105, 0.162, 0.376, and 0.171 nM for PKC-α, PKC-β, PKC-γ, PKC-δ, and PKC-ε, respectively, and has antiinflammatory and antitumor activity.</t>
  </si>
  <si>
    <t>C/C=C(C)\C(O[C@H]1C(C)=C[C@]23[C@]1(O)[C@H](O)C(CO)=C[C@@](C3=O)([H])[C@@]4([H])[C@@](C4(C)C)([H])C[C@H]2C)=O</t>
  </si>
  <si>
    <t>DMSO : ≥ 100 mg/mL (232.27 mM)</t>
  </si>
  <si>
    <t>14202</t>
  </si>
  <si>
    <t>https://www.medchemexpress.com/Ingenol-Mebutate.html</t>
  </si>
  <si>
    <t>HY-N0001</t>
  </si>
  <si>
    <t>(-)-Epicatechin</t>
  </si>
  <si>
    <t>(-)-Epicatechol; Epicatechin; epi-Catechin</t>
  </si>
  <si>
    <t>490-46-0</t>
  </si>
  <si>
    <t>COX; Endogenous Metabolite; Ferroptosis</t>
  </si>
  <si>
    <t>(-)-Epicatechin inhibits cyclooxygenase-1 (COX-1) with an IC50 of 3.2 μM. (-)-Epicatechin inhibits the IL-1β-induced expression of iNOS by blocking the nuclear localization of the p65 subunit of NF-κB.</t>
  </si>
  <si>
    <t>O[C@H]1[C@@H](C2=CC=C(O)C(O)=C2)OC3=CC(O)=CC(O)=C3C1</t>
  </si>
  <si>
    <t>DMSO : 100 mg/mL (344.51 mM; Need ultrasonic)</t>
  </si>
  <si>
    <t>25040</t>
  </si>
  <si>
    <t>https://www.medchemexpress.com/_-_-Epicatechin.html</t>
  </si>
  <si>
    <t>Apoptosis; Immunology/Inflammation; Metabolic Enzyme/Protease</t>
  </si>
  <si>
    <t>HY-N0013</t>
  </si>
  <si>
    <t>Vitexin</t>
  </si>
  <si>
    <t>3681-93-4</t>
  </si>
  <si>
    <t>432.38</t>
  </si>
  <si>
    <t>Vitexin is a c-glycosylated flavone, and is found in various medicinal plants species such as Ficus deltoid and Spirodela polyrhiza. Vitexin has a wide range of pharmacological effects, including anti-oxidant, anti-cancer, anti-inflammatory, anti-hyperalgesic, and neuroprotective effects[1][2].</t>
  </si>
  <si>
    <t>C21H20O10</t>
  </si>
  <si>
    <t>OC1=CC=C(C2=CC(C(C(O)=CC(O)=C3[C@H]4[C@H](O)[C@@H](O)[C@H](O)[C@@H](CO)O4)=C3O2)=O)C=C1</t>
  </si>
  <si>
    <t>DMSO : 62.5 mg/mL (144.55 mM; Need ultrasonic)</t>
  </si>
  <si>
    <t>56912</t>
  </si>
  <si>
    <t>https://www.medchemexpress.com/vitexin.html</t>
  </si>
  <si>
    <t>Cancer; Metabolic Disease; Neurological Disease; Cardiovascular Disease</t>
  </si>
  <si>
    <t>HY-66010</t>
  </si>
  <si>
    <t>Cinepazide (Maleate)</t>
  </si>
  <si>
    <t>MD-67350</t>
  </si>
  <si>
    <t>26328-04-1</t>
  </si>
  <si>
    <t>533.57</t>
  </si>
  <si>
    <t>Cinepazide Maleate (MD-67350) is a piperazine derivative and acts as a weak calcium channel blocker. Cinepazide Maleate is a potent vasodilator and can be used for the research of cerebrovascular diseases, including ischemic stroke, brain?infarct et. al[1].&lt;/br&gt;</t>
  </si>
  <si>
    <t>C26H35N3O9</t>
  </si>
  <si>
    <t>O=C(N1CCN(CC(N2CCCC2)=O)CC1)/C=C/C3=CC(OC)=C(OC)C(OC)=C3.O=C(O)/C=C\C(O)=O</t>
  </si>
  <si>
    <t>DMSO : 100 mg/mL (187.42 mM; Need ultrasonic); H2O : 50 mg/mL (93.71 mM; Need ultrasonic)</t>
  </si>
  <si>
    <t>13645</t>
  </si>
  <si>
    <t>https://www.medchemexpress.com/Cinepazide-Maleate.html</t>
  </si>
  <si>
    <t>HY-B0248</t>
  </si>
  <si>
    <t>Desonide</t>
  </si>
  <si>
    <t>638-94-8</t>
  </si>
  <si>
    <t xml:space="preserve">Desonide is a nonfluorinated corticosteroid anti-inflammatory agent used topically for dermatoses.
Target: Glucocorticoid Receptor
Desonide is a low-potency topical corticosteroid that has been used for decades in the treatment of steroid-responsive dermatoses [1]. Desonide induced significant colorimetric improvement compared with placebo. A good to excellent response was achieved in 30% for desonide, and 6% for placebo. Decreased pigmentation in the desonide-treated axillae was associated with recovery of disruption at the basal membrane. Desonide showed depigmenting properties in women with axillary hyperpigmentation [2]. Given the favorable safety profile of all other desonide preparations and their utility as a low potency corticosteroid, desonide foam promises to be a useful addition to the armamentarium, when other desonide vehicles might be less acceptable [3].
</t>
  </si>
  <si>
    <t>C24H32O6</t>
  </si>
  <si>
    <t>C[C@@]12[C@@]3(C(CO)=O)[C@@](OC(C)(O3)C)([H])C[C@@]1([H])[C@]4([H])CCC5=CC(C=C[C@]5(C)[C@@]4([H])[C@@H](O)C2)=O</t>
  </si>
  <si>
    <t>DMSO : ≥ 100 mg/mL (240.09 mM)</t>
  </si>
  <si>
    <t>16538</t>
  </si>
  <si>
    <t>https://www.medchemexpress.com/desonide.html</t>
  </si>
  <si>
    <t>HY-13803</t>
  </si>
  <si>
    <t>Tazemetostat</t>
  </si>
  <si>
    <t>EPZ-6438; E-7438</t>
  </si>
  <si>
    <t>1403254-99-8</t>
  </si>
  <si>
    <t>572.74</t>
  </si>
  <si>
    <t>Tazemetostat (EPZ-6438) is a potent, selective and orally available EZH2 inhibitor. Tazemetostat (EPZ-6438) inhibits the activity of human polycomb repressive complex 2 (PRC2)-containing wild-type EZH2 with a Ki value of 2.5 nM. Tazemetostat (EPZ-6438) inhibits EZH2 with IC50s of 11 and 16 nM in peptide assay and nucleosome assay, respectively. Tazemetostat (EPZ-6438) inhibits rat EZH2 with an IC50 of 4 nM. Tazemetostat (EPZ-6438) also inhibits EZH1 with an IC50 of 392 nM[1].</t>
  </si>
  <si>
    <t>C34H44N4O4</t>
  </si>
  <si>
    <t>O=C(C1=CC(C2=CC=C(CN3CCOCC3)C=C2)=CC(N(CC)C4CCOCC4)=C1C)NCC5=C(C)C=C(C)NC5=O</t>
  </si>
  <si>
    <t>DMSO : ≥ 25 mg/mL (43.65 mM); 0.1 M HCL : 14.29 mg/mL (24.95 mM; ultrasonic and adjust pH to 5 with HCl)</t>
  </si>
  <si>
    <t>63367</t>
  </si>
  <si>
    <t>https://www.medchemexpress.com/EPZ-6438.html</t>
  </si>
  <si>
    <t>HY-B1173</t>
  </si>
  <si>
    <t>(+)-Camphor</t>
  </si>
  <si>
    <t>D-(+)-Camphor; (1R)-(+)-Camphor</t>
  </si>
  <si>
    <t>464-49-3</t>
  </si>
  <si>
    <t>(+)-Camphor is an ingredient in cooking, and as an embalming fluid for medicinal purposes,</t>
  </si>
  <si>
    <t>CC1(C)[C@@]2(C)CC[C@@H]1CC2=O</t>
  </si>
  <si>
    <t>DMSO : ≥ 50 mg/mL (328.45 mM)</t>
  </si>
  <si>
    <t>17432</t>
  </si>
  <si>
    <t>https://www.medchemexpress.com/__addition__-Camphor.html</t>
  </si>
  <si>
    <t>HY-B0642</t>
  </si>
  <si>
    <t>Isosorbide mononitrate</t>
  </si>
  <si>
    <t>Isosorbide-5-mononitrate</t>
  </si>
  <si>
    <t>16051-77-7</t>
  </si>
  <si>
    <t>191.14</t>
  </si>
  <si>
    <t>Isosorbide mononitrate(Isosorbide-5-mononitrate) is a nitrate-class compound used for angina pectoris; acts by dilating the blood vessels so as to reduce the blood pressure.</t>
  </si>
  <si>
    <t>C6H9NO6</t>
  </si>
  <si>
    <t>O=[N+]([O-])O[C@H]1[C@](OC[C@@H]2O)([H])[C@]2([H])OC1</t>
  </si>
  <si>
    <t>H2O : 50 mg/mL (261.59 mM; Need ultrasonic); DMSO : ≥ 100 mg/mL (523.18 mM)</t>
  </si>
  <si>
    <t>41274</t>
  </si>
  <si>
    <t>https://www.medchemexpress.com/Isosorbide-mononitrate.html</t>
  </si>
  <si>
    <t>HY-N0292</t>
  </si>
  <si>
    <t>Oleuropein</t>
  </si>
  <si>
    <t>32619-42-4</t>
  </si>
  <si>
    <t>540.51</t>
  </si>
  <si>
    <t>Apoptosis; Aromatase; PPAR</t>
  </si>
  <si>
    <t>Oleuropein, found in olive leaves and oil, exerts antioxidant, anti-inflammatory and anti-atherogenic effects through direct inhibition of PPARγ transcriptional activity[1]. Oleuropein induces apoptosis in breast cancer cells via the p53-dependent pathway and through the regulation of Bax and Bcl2 genes. Oleuropein also inhibits aromatase[2].</t>
  </si>
  <si>
    <t>C25H32O13</t>
  </si>
  <si>
    <t>OC[C@@H]1[C@@H](O)[C@H](O)[C@@H](O)[C@@](O[C@@H]2OC=C(C(OC)=O)[C@@H](CC(OCCC3=CC=C(O)C(O)=C3)=O)/C2=C\C)([H])O1</t>
  </si>
  <si>
    <t>DMSO : 250 mg/mL (462.53 mM; Need ultrasonic)</t>
  </si>
  <si>
    <t>55621</t>
  </si>
  <si>
    <t>https://www.medchemexpress.com/oleuropein.html</t>
  </si>
  <si>
    <t>Apoptosis; Cell Cycle/DNA Damage; Others</t>
  </si>
  <si>
    <t>HY-B0923</t>
  </si>
  <si>
    <t>Danthron</t>
  </si>
  <si>
    <t>Dantron; Chrysazin; 1,8-Dihydroxyanthraquinone</t>
  </si>
  <si>
    <t>117-10-2</t>
  </si>
  <si>
    <t>240.21</t>
  </si>
  <si>
    <t>AMPK; Autophagy; Bacterial; Virus Protease</t>
  </si>
  <si>
    <t>Danthron is a natural product extracted from the traditional Chinese medicine rhubarb. Danthron functions in regulating glucose and lipid metabolism by activating AMPK.</t>
  </si>
  <si>
    <t>C14H8O4</t>
  </si>
  <si>
    <t>O=C1C2=C(C=CC=C2O)C(C3=CC=CC(O)=C13)=O</t>
  </si>
  <si>
    <t>DMSO : ≥ 42 mg/mL (174.85 mM)</t>
  </si>
  <si>
    <t>17256</t>
  </si>
  <si>
    <t>https://www.medchemexpress.com/Danthron.html</t>
  </si>
  <si>
    <t>Anti-infection; Autophagy; Epigenetics; PI3K/Akt/mTOR</t>
  </si>
  <si>
    <t>HY-B0958</t>
  </si>
  <si>
    <t>Mupirocin</t>
  </si>
  <si>
    <t>BRL-4910A; Pseudomonic acid</t>
  </si>
  <si>
    <t>12650-69-0</t>
  </si>
  <si>
    <t>500.62</t>
  </si>
  <si>
    <t>Mupirocin (BRL-4910A) is an orally active antibiotic isolated from Pseudomonas fluorescens. Mupirocin (BRL-4910A) apparently exerts its antimicrobial activity by reversibly inhibiting isoleucyl-transfer RNA, thereby inhibiting bacterial protein and RNA synthesis[1][2].</t>
  </si>
  <si>
    <t>C26H44O9</t>
  </si>
  <si>
    <t>O[C@@H]1[C@@](CO[C@@H](C/C(C)=C/C(OCCCCCCCCC(O)=O)=O)[C@@H]1O)([H])C[C@H]2[C@@]([C@@H](C)[C@@H](O)C)([H])O2</t>
  </si>
  <si>
    <t>DMSO : ≥ 100 mg/mL (199.75 mM)</t>
  </si>
  <si>
    <t>16547</t>
  </si>
  <si>
    <t>https://www.medchemexpress.com/Mupirocin.html</t>
  </si>
  <si>
    <t>HY-B0698A</t>
  </si>
  <si>
    <t>Ceftibuten (dihydrate)</t>
  </si>
  <si>
    <t>Sch-39720 dihydrate</t>
  </si>
  <si>
    <t>118081-34-8</t>
  </si>
  <si>
    <t>446.46</t>
  </si>
  <si>
    <t>Ceftibuten (Sch39720) dihydrate, an antibiotic, is an orally active cephalosporin, possesses potent activity in vitro against a wide range of gram-negative and certain gram-positive pathogens[1][2].</t>
  </si>
  <si>
    <t>C15H18N4O8S2</t>
  </si>
  <si>
    <t>O=C(C(N12)=CCS[C@]2([H])[C@H](NC(/C(C3=CSC(N)=N3)=C\CC(O)=O)=O)C1=O)O.O.O</t>
  </si>
  <si>
    <t>H2O : 100 mg/mL (223.98 mM; ultrasonic and warming and heat to 80°C); DMSO : 100 mg/mL (223.98 mM; Need ultrasonic)</t>
  </si>
  <si>
    <t>16966</t>
  </si>
  <si>
    <t>https://www.medchemexpress.com/Ceftibuten-dihydrate.html</t>
  </si>
  <si>
    <t>HY-N0178</t>
  </si>
  <si>
    <t>Diosmin</t>
  </si>
  <si>
    <t>520-27-4</t>
  </si>
  <si>
    <t>608.54</t>
  </si>
  <si>
    <t>Diosmin is a flavonoid found in a variety of citrus fruits and also an agonist of the aryl hydrocarbon receptor (AhR).</t>
  </si>
  <si>
    <t>C28H32O15</t>
  </si>
  <si>
    <t>O=C1C=C(C2=CC=C(OC)C(O)=C2)OC3=CC(O[C@H]4[C@@H]([C@H]([C@@H]([C@@H](CO[C@H]5[C@@H]([C@@H]([C@H]([C@H](C)O5)O)O)O)O4)O)O)O)=CC(O)=C13</t>
  </si>
  <si>
    <t>DMSO : 100 mg/mL (164.33 mM; Need ultrasonic)</t>
  </si>
  <si>
    <t>27582</t>
  </si>
  <si>
    <t>https://www.medchemexpress.com/Diosmin.html</t>
  </si>
  <si>
    <t>HY-N0370</t>
  </si>
  <si>
    <t>Bergapten</t>
  </si>
  <si>
    <t>5-Methoxypsoralen</t>
  </si>
  <si>
    <t>484-20-8</t>
  </si>
  <si>
    <t>Bergapten is a natural anti-inflammatory and anti-tumor agent isolated from bergamot essential oil, other citrus essential oils and grapefruit juice. Bergapten is inhibitory towards mouse and human CYP isoforms.</t>
  </si>
  <si>
    <t>O=C1C=CC2=C(OC)C3=C(OC=C3)C=C2O1</t>
  </si>
  <si>
    <t>DMSO : 10 mg/mL (46.26 mM; Need ultrasonic); H2O : &lt; 0.1 mg/mL (insoluble)</t>
  </si>
  <si>
    <t>58741</t>
  </si>
  <si>
    <t>https://www.medchemexpress.com/5-Methoxypsoralen.html</t>
  </si>
  <si>
    <t>HY-B0178A</t>
  </si>
  <si>
    <t>Guanidine (hydrochloride)</t>
  </si>
  <si>
    <t>Guanidinium chloride; Aminoformamidine Hydrochloride</t>
  </si>
  <si>
    <t>50-01-1</t>
  </si>
  <si>
    <t>95.53</t>
  </si>
  <si>
    <t>Guanidine hydrochloride, the crystalline compound of strong alkalinity formed by the oxidation of guanine, is a normal product of protein metabolism and a protein denaturant.
Target: Others
Guanidine hydrochloride is the most popular protein denaturant. 
Analysis of unfolding transitions by Guanidine hydrochloride provides several important parameters regarding the mechanism of conformational stability of proteins. 
Guanidine hydrochloride at low concentrations refolds acid-unfolds apomyoglobin and cytochrome c, stabilizing the molten globule state. 
Guanidine hydrochloride (&gt; 1 M) causes co-operative unfolding of the molten globule state [1]. 
Guanidine hydrochloride at millimolar concentrations, is able to causes efficient loss of the normally stable [PSI+] element from yeast cells. 
5 mM Guanidine hydrochloride in growth media cures [PSI+] and other prions of yeast. 
5 mM Guanidine hydrochloride significantly reduces Hsp104-mediated basal and acquired thermotolerance by 30-fold and 50 fold, respectively. 
Guanidine hydrochloride also reduces the ability of Hsp104 to restore activity of thermally denatured luciferase [2].</t>
  </si>
  <si>
    <t>CH6ClN3</t>
  </si>
  <si>
    <t>NC(N)=N.Cl</t>
  </si>
  <si>
    <t>H2O : ≥ 50 mg/mL (523.40 mM); DMSO : ≥ 100 mg/mL (1046.79 mM)</t>
  </si>
  <si>
    <t>27973</t>
  </si>
  <si>
    <t>https://www.medchemexpress.com/guanidine-hydrochloride.html</t>
  </si>
  <si>
    <t>HY-B0565</t>
  </si>
  <si>
    <t>Ronidazole</t>
  </si>
  <si>
    <t>7681-76-7</t>
  </si>
  <si>
    <t>200.15</t>
  </si>
  <si>
    <t>Ronidazole is a potent and orally active antiprotozoal and anti-microbial agent. Ronidazole acts as a veterinary agent against Tritrichomonas foetus?in cats models. Ronidazole can be used the research of forhistomoniasis?and?swine?dysentery[1].</t>
  </si>
  <si>
    <t>C6H8N4O4</t>
  </si>
  <si>
    <t>NC(OCC1=NC=C([N+]([O-])=O)N1C)=O</t>
  </si>
  <si>
    <t>DMSO : 100 mg/mL (499.63 mM; Need ultrasonic); H2O : 4 mg/mL (19.99 mM; Need ultrasonic)</t>
  </si>
  <si>
    <t>15073</t>
  </si>
  <si>
    <t>https://www.medchemexpress.com/Ronidazole.html</t>
  </si>
  <si>
    <t>HY-B0696A</t>
  </si>
  <si>
    <t>Tiagabine (hydrochloride)</t>
  </si>
  <si>
    <t>NO050328 hydrochloride; NO328 hydrochloride; TGB hydrochloride</t>
  </si>
  <si>
    <t>145821-59-6</t>
  </si>
  <si>
    <t>412.01</t>
  </si>
  <si>
    <t>Tiagabine hydrochloride is a potent and selective GABA reuptake inhibitor, used as an anticonvulsant agent, with IC50s of 67, 446 and 182 nM for [3H]GABA uptake in Synaptosomes, Neurons and Glia, respectively[1].</t>
  </si>
  <si>
    <t>C20H26ClNO2S2</t>
  </si>
  <si>
    <t>O=C([C@H]1CN(CC/C=C(C2=C(C)C=CS2)/C3=C(C)C=CS3)CCC1)O.[H]Cl</t>
  </si>
  <si>
    <t>DMSO : ≥ 53 mg/mL (128.64 mM)</t>
  </si>
  <si>
    <t>40423</t>
  </si>
  <si>
    <t>https://www.medchemexpress.com/Tiagabine-hydrochloride.html</t>
  </si>
  <si>
    <t>HY-B0637</t>
  </si>
  <si>
    <t>Bezafibrate</t>
  </si>
  <si>
    <t>BM15075</t>
  </si>
  <si>
    <t>41859-67-0</t>
  </si>
  <si>
    <t>361.82</t>
  </si>
  <si>
    <t>Bezafibrate is an agonist of PPAR, with EC50s of 50 μM, 60 μM, 20 μM for human PPARα, PPARγ and PPARδ, and 90 μM, 55 μM, 110 μM for murine PPARα, PPARγ and PPARδ, respectively; Bezafibrate is used as an hypolipidemic agent.</t>
  </si>
  <si>
    <t>C19H20ClNO4</t>
  </si>
  <si>
    <t>CC(C)(OC1=CC=C(CCNC(C2=CC=C(Cl)C=C2)=O)C=C1)C(O)=O</t>
  </si>
  <si>
    <t>DMSO : ≥ 50 mg/mL (138.19 mM)</t>
  </si>
  <si>
    <t>56902</t>
  </si>
  <si>
    <t>https://www.medchemexpress.com/Bezafibrate.html</t>
  </si>
  <si>
    <t>HY-B1361</t>
  </si>
  <si>
    <t>Estropipate</t>
  </si>
  <si>
    <t>Piperazine estrone sulfate; Estrone sulfate piperazine salt</t>
  </si>
  <si>
    <t>7280-37-7</t>
  </si>
  <si>
    <t>436.56</t>
  </si>
  <si>
    <t>Piperazine</t>
  </si>
  <si>
    <t>Estropipate is a form of estrogen, used to treat symptoms of menopause, also used to prevent osteoporosis.</t>
  </si>
  <si>
    <t>C22H32N2O5S</t>
  </si>
  <si>
    <t>C[C@]1([C@](CC2)([H])[C@]3([H])CCC4=C(C=CC(OS(=O)(O)=O)=C4)[C@@]3([H])CC1)C2=O.N5CCNCC5</t>
  </si>
  <si>
    <t>DMSO : 110 mg/mL (251.97 mM; Need ultrasonic)</t>
  </si>
  <si>
    <t>17459</t>
  </si>
  <si>
    <t>https://www.medchemexpress.com/Estropipate.html</t>
  </si>
  <si>
    <t>HY-B0508</t>
  </si>
  <si>
    <t>Ornidazole</t>
  </si>
  <si>
    <t>Ro 7-0207</t>
  </si>
  <si>
    <t>16773-42-5</t>
  </si>
  <si>
    <t xml:space="preserve">Ornidazole(Ro 7-0207) is a 5-nitroimidazole derivative with antiprotozoal and antibacterial properties against anaerobic bacteria. 
Target: Antibacterial; Antiparasitic
Ornidazole is a drug that cures some protozoan infections. Ornidazole 1 g/day is effective for the prevention of recurrence of Crohn's disease after ileocolonic resection [1]. Ornidazole is converted to reduction products that interact with DNA to cause destruction of helical DNA structure and strand leading to a protein synthesis inhibition and cell death in susceptible organisms [2].
</t>
  </si>
  <si>
    <t>CC1=NC=C([N+]([O-])=O)N1CC(CCl)O</t>
  </si>
  <si>
    <t>H2O : 10 mg/mL (45.53 mM; Need ultrasonic); DMSO : ≥ 100 mg/mL (455.31 mM)</t>
  </si>
  <si>
    <t>16735</t>
  </si>
  <si>
    <t>https://www.medchemexpress.com/ornidazole.html</t>
  </si>
  <si>
    <t>HY-B1262</t>
  </si>
  <si>
    <t>Acetophenazine (dimaleate)</t>
  </si>
  <si>
    <t>5714-00-1</t>
  </si>
  <si>
    <t>643.70</t>
  </si>
  <si>
    <t>Acetophenazine dimaleate is an antipsychotic agent, effective in anxious depression[1].</t>
  </si>
  <si>
    <t>C31H37N3O10S</t>
  </si>
  <si>
    <t>CC(C(C=C1N2CCCN3CCN(CCO)CC3)=CC=C1SC4=C2C=CC=C4)=O.O=C(O)/C=C\C(O)=O.O=C(O)/C=C\C(O)=O</t>
  </si>
  <si>
    <t>DMSO : 125 mg/mL (194.19 mM; Need ultrasonic)</t>
  </si>
  <si>
    <t>48597</t>
  </si>
  <si>
    <t>https://www.medchemexpress.com/Acetophenazine_dimaleate.html</t>
  </si>
  <si>
    <t>HY-B0910A</t>
  </si>
  <si>
    <t>Pyrithioxin (dihydrochloride)</t>
  </si>
  <si>
    <t>Pyritinol dihydrochloride; Pyridoxine disulfide dihydrochloride; Vitamin B6 disulfide dihydrochloride</t>
  </si>
  <si>
    <t>10049-83-9</t>
  </si>
  <si>
    <t>441.39</t>
  </si>
  <si>
    <t>Pyrithioxin dihydrochloride is a neurodynamic compound, combined with a short period of hyperventilation (HV) was applied in cerebral infarct patients with Hemiplegia.</t>
  </si>
  <si>
    <t>C16H22Cl2N2O4S2</t>
  </si>
  <si>
    <t>OCC1=C(CSSCC2=C(CO)C(O)=C(C)N=C2)C=NC(C)=C1O.[H]Cl.[H]Cl</t>
  </si>
  <si>
    <t>H2O : ≥ 41 mg/mL (92.89 mM)</t>
  </si>
  <si>
    <t>17129</t>
  </si>
  <si>
    <t>https://www.medchemexpress.com/Pyrithioxin-dihydrochloride.html</t>
  </si>
  <si>
    <t>HY-B1257</t>
  </si>
  <si>
    <t>Cefmetazole (sodium)</t>
  </si>
  <si>
    <t>Sodium cefmetazole</t>
  </si>
  <si>
    <t>56796-39-5</t>
  </si>
  <si>
    <t>493.52</t>
  </si>
  <si>
    <t>Cefmetazole sodium (Sodium cefmetazole) is a semisynthetic cephamycin antibiotic with broad-spectrum antibacterial activity. Cefmetazole sodium results in the loss of cell wall integrity by binding to penicillin-binding proteins (PBPs) and preventing the crosslinking of peptidoglycan. Cefmetazole sodium is used for the research of gynecologic, intraabdominal, urinary tract, respiratory tract, and skin and soft tissue infections[1].</t>
  </si>
  <si>
    <t>C15H16N7NaO5S3</t>
  </si>
  <si>
    <t>O=C(C(N12)=C(CSC3=NN=NN3C)CS[C@]2([H])[C@](OC)(NC(CSCC#N)=O)C1=O)O[Na]</t>
  </si>
  <si>
    <t>DMSO : 33.33 mg/mL (67.54 mM; Need ultrasonic); H2O : 110 mg/mL (222.89 mM; Need ultrasonic)</t>
  </si>
  <si>
    <t>18854</t>
  </si>
  <si>
    <t>https://www.medchemexpress.com/Cefmetazole-sodium.html</t>
  </si>
  <si>
    <t>HY-B1290</t>
  </si>
  <si>
    <t>2-Phenylethanol</t>
  </si>
  <si>
    <t>Phenylethyl alcohol; Phenethyl alcohol; Benzyl carbinol</t>
  </si>
  <si>
    <t>60-12-8</t>
  </si>
  <si>
    <t>122.16</t>
  </si>
  <si>
    <t>Antibiotic; Bacterial; Virus Protease</t>
  </si>
  <si>
    <t>2-Phenylethanol (Phenethyl alcohol), extracted from rose, carnation, hyacinth, Aleppo pine, orange blossom and other organisms, is a colourless liquid that is slightly soluble in water. It has a pleasant floral odor and also an autoantibiotic produced by the fungus Candida albicans[1]. It is used as an additive in cigarettes and also used as a preservative in soaps due to its stability in basic conditions.</t>
  </si>
  <si>
    <t>C8H10O</t>
  </si>
  <si>
    <t>OCCC1=CC=CC=C1</t>
  </si>
  <si>
    <t>H2O : 20 mg/mL (163.72 mM; Need ultrasonic)</t>
  </si>
  <si>
    <t>27117</t>
  </si>
  <si>
    <t>https://www.medchemexpress.com/2-Phenylethanol.html</t>
  </si>
  <si>
    <t>HY-B0247</t>
  </si>
  <si>
    <t>Torsemide</t>
  </si>
  <si>
    <t>Torasemide</t>
  </si>
  <si>
    <t>56211-40-6</t>
  </si>
  <si>
    <t>348.42</t>
  </si>
  <si>
    <t>Torsemide (Torasemide) is an orally active loop diuretic. Torsemide has anti-aldosterone, vasodilatory effects. Torsemide also can be used for the research of heart failure, renal disease and hepatic cirrhosis[1][1][3].</t>
  </si>
  <si>
    <t>C16H20N4O3S</t>
  </si>
  <si>
    <t>O=S(C1=C(NC2=CC=CC(C)=C2)C=CN=C1)(NC(NC(C)C)=O)=O</t>
  </si>
  <si>
    <t>DMSO : ≥ 3.5 mg/mL (10.05 mM)</t>
  </si>
  <si>
    <t>16023</t>
  </si>
  <si>
    <t>https://www.medchemexpress.com/Torsemide.html</t>
  </si>
  <si>
    <t>HY-B1025</t>
  </si>
  <si>
    <t>Digoxigenin</t>
  </si>
  <si>
    <t>Lanadigenin</t>
  </si>
  <si>
    <t>1672-46-4</t>
  </si>
  <si>
    <t>Digoxigenin is a hapten, a small molecule with high antigenicity, that is used in many molecular biology applications, as an alternative probe labeling for in situ hybridization</t>
  </si>
  <si>
    <t>O=C1OCC([C@H]2CC[C@]3(O)[C@]4([H])CC[C@]5([H])C[C@@H](O)CC[C@]5(C)[C@@]4([H])C[C@@H](O)[C@]23C)=C1</t>
  </si>
  <si>
    <t>32604</t>
  </si>
  <si>
    <t>https://www.medchemexpress.com/Digoxigenin.html</t>
  </si>
  <si>
    <t>HY-B0529A</t>
  </si>
  <si>
    <t>Azlocillin (sodium salt)</t>
  </si>
  <si>
    <t>Sodium azlocillin</t>
  </si>
  <si>
    <t>37091-65-9</t>
  </si>
  <si>
    <t>Azlocillin sodium salt, a semisynthetic penicillin, is a broad spectrum beta-lactam antibiotic. Azlocillin sodium salt has antipseudomonal activity[1].</t>
  </si>
  <si>
    <t>C20H22N5NaO6S</t>
  </si>
  <si>
    <t>O=C([C@@H](C(C)(C)S[C@]1([H])[C@@H]2NC([C@H](NC(N3CCNC3=O)=O)C4=CC=CC=C4)=O)N1C2=O)O[Na]</t>
  </si>
  <si>
    <t>DMSO : 100 mg/mL (206.84 mM; Need ultrasonic); H2O : 6.67 mg/mL (13.80 mM; Need ultrasonic)</t>
  </si>
  <si>
    <t>13587</t>
  </si>
  <si>
    <t>https://www.medchemexpress.com/Azlocillin-sodium-salt.html</t>
  </si>
  <si>
    <t>HY-B1358</t>
  </si>
  <si>
    <t>Lincomycin (hydrochloride monohydrate)</t>
  </si>
  <si>
    <t>7179-49-9</t>
  </si>
  <si>
    <t>461.01</t>
  </si>
  <si>
    <t>Lincomycin hydrochloride monohydrate is a narrow-spectrum antibiotic, has similar effects to erythromycin, which has a good effect on gram-positive coccus, mainly used to inhibit the synthesis of bacterial cell protein[1][2].</t>
  </si>
  <si>
    <t>C18H37ClN2O7S</t>
  </si>
  <si>
    <t>C[C@@H](O)[C@](NC([C@H]1N(C)C[C@H](CCC)C1)=O)([H])[C@@]2([H])O[C@H](SC)[C@H](O)[C@@H](O)[C@H]2O.Cl.O</t>
  </si>
  <si>
    <t>DMSO : ≥ 100 mg/mL (216.92 mM); H2O : 50 mg/mL (108.46 mM; Need ultrasonic)</t>
  </si>
  <si>
    <t>17652</t>
  </si>
  <si>
    <t>https://www.medchemexpress.com/Lincomycin-hydrochloride-hydrate.html</t>
  </si>
  <si>
    <t>HY-B1331</t>
  </si>
  <si>
    <t>Cyromazine</t>
  </si>
  <si>
    <t>Cyromazin; CGA-72662</t>
  </si>
  <si>
    <t>66215-27-8</t>
  </si>
  <si>
    <t>166.18</t>
  </si>
  <si>
    <t>Cyromazine is a triazine insect growth regulator used as an insecticide and an acaricide. It is a cyclopropyl derivative of melamine. Cyromazine works by affecting the nervous system of the immature larval stages of certain insects.</t>
  </si>
  <si>
    <t>C6H10N6</t>
  </si>
  <si>
    <t>NC1=NC(N)=NC(NC2CC2)=N1</t>
  </si>
  <si>
    <t>DMSO : ≥ 1.8 mg/mL (10.83 mM)</t>
  </si>
  <si>
    <t>17599</t>
  </si>
  <si>
    <t>https://www.medchemexpress.com/Cyromazine.html</t>
  </si>
  <si>
    <t>HY-B1175</t>
  </si>
  <si>
    <t>Ticarcillin (disodium)</t>
  </si>
  <si>
    <t>4697-14-7</t>
  </si>
  <si>
    <t>428.39</t>
  </si>
  <si>
    <t>Ticarcillin disodium is an injectable antibiotic for the treatment of Gram-negative bacteria, particularly Pseudomonas aeruginosa. It is also one of the few antibiotics capable of treating Stenotrophomonas maltophilia infections.</t>
  </si>
  <si>
    <t>C15H14N2Na2O6S2</t>
  </si>
  <si>
    <t>O=C([C@@H](C(C)(C)S[C@]1([H])[C@@H]2NC(C(C(O[Na])=O)C3=CSC=C3)=O)N1C2=O)O[Na]</t>
  </si>
  <si>
    <t>DMSO : 125 mg/mL (291.79 mM; Need ultrasonic); H2O : ≥ 100 mg/mL (233.43 mM)</t>
  </si>
  <si>
    <t>63604</t>
  </si>
  <si>
    <t>https://www.medchemexpress.com/Ticarcillin-disodium.html</t>
  </si>
  <si>
    <t>HY-50175</t>
  </si>
  <si>
    <t>Laropiprant</t>
  </si>
  <si>
    <t>MK-0524</t>
  </si>
  <si>
    <t>571170-77-9</t>
  </si>
  <si>
    <t>435.90</t>
  </si>
  <si>
    <t>Laropiprant is a potent, selective DP receptor antagonist with Ki values of 0.57 nM and 2.95 nM for DP receptor and TP Receptor, respectively.</t>
  </si>
  <si>
    <t>C21H19ClFNO4S</t>
  </si>
  <si>
    <t>O=S(C1=CC(F)=CC2=C1N(C3=C2CC[C@@H]3CC(O)=O)CC4=CC=C(Cl)C=C4)(C)=O</t>
  </si>
  <si>
    <t>H2O : &lt; 0.1 mg/mL (insoluble); DMSO : ≥ 100 mg/mL (229.41 mM)</t>
  </si>
  <si>
    <t>04492</t>
  </si>
  <si>
    <t>https://www.medchemexpress.com/laropiprant.html</t>
  </si>
  <si>
    <t>HY-50910</t>
  </si>
  <si>
    <t>Temsirolimus</t>
  </si>
  <si>
    <t>CCI-779</t>
  </si>
  <si>
    <t>162635-04-3</t>
  </si>
  <si>
    <t>1030.29</t>
  </si>
  <si>
    <t>Apoptosis; Autophagy; mTOR</t>
  </si>
  <si>
    <t>Temsirolimus is an inhibitor of mTOR with an IC50 of 1.76 μM. Temsirolimus activates autophagy and prevents deterioration of cardiac function in animal model[8].</t>
  </si>
  <si>
    <t>C56H87NO16</t>
  </si>
  <si>
    <t>O=C([C@@]1(O)[C@@H](CC[C@@H](C[C@@H](/C(C)=C/C=C/C=C/[C@H](C[C@@H](C)C([C@@H]([C@@H](/C(C)=C/[C@H]2C)O)OC)=O)C)OC)O1)C)C(N3CCCC[C@H]3C(O[C@@H](CC2=O)[C@@H](C[C@H]4C[C@H]([C@H](OC(C(C)(CO)CO)=O)CC4)OC)C)=O)=O</t>
  </si>
  <si>
    <t>H2O : &lt; 0.1 mg/mL (insoluble); DMSO : ≥ 30 mg/mL (29.12 mM)</t>
  </si>
  <si>
    <t>59280</t>
  </si>
  <si>
    <t>https://www.medchemexpress.com/Temsirolimus.html</t>
  </si>
  <si>
    <t>Apoptosis; Autophagy; PI3K/Akt/mTOR</t>
  </si>
  <si>
    <t>HY-50935</t>
  </si>
  <si>
    <t>Troglitazone</t>
  </si>
  <si>
    <t>CS-045</t>
  </si>
  <si>
    <t>97322-87-7</t>
  </si>
  <si>
    <t>Apoptosis; Autophagy; Ferroptosis; PPAR</t>
  </si>
  <si>
    <t>Troglitazone is a PPARγ agonist, with EC50s of 550 nM and 780 nM for human and murine?PPARγ receptor, respectively.</t>
  </si>
  <si>
    <t>C24H27NO5S</t>
  </si>
  <si>
    <t>O=C(SC1CC(C=C2)=CC=C2OCC3(C)OC(C(CC3)=C4C)=C(C)C(C)=C4O)NC1=O</t>
  </si>
  <si>
    <t>DMSO : ≥ 100 mg/mL (226.48 mM)</t>
  </si>
  <si>
    <t>37691</t>
  </si>
  <si>
    <t>https://www.medchemexpress.com/troglitazone.html</t>
  </si>
  <si>
    <t>HY-B0350A</t>
  </si>
  <si>
    <t>Sodium Butyrate</t>
  </si>
  <si>
    <t>Butanoic acid sodium salt</t>
  </si>
  <si>
    <t>156-54-7</t>
  </si>
  <si>
    <t>110.09</t>
  </si>
  <si>
    <t>Sodium Butyrate (Butanoic acid sodium salt) is a histone deacetylase (HDAC) inhibitor, with anti-tumor effects in several cancers.</t>
  </si>
  <si>
    <t>C4H7NaO2</t>
  </si>
  <si>
    <t>CCCC(O[Na])=O</t>
  </si>
  <si>
    <t>H2O : 100 mg/mL (908.35 mM; Need ultrasonic); DMSO : 1 mg/mL (9.08 mM; Need ultrasonic)</t>
  </si>
  <si>
    <t>27305</t>
  </si>
  <si>
    <t>https://www.medchemexpress.com/Sodium-Butyrate.html</t>
  </si>
  <si>
    <t>HY-B0189A</t>
  </si>
  <si>
    <t>Mosapride (citrate)</t>
  </si>
  <si>
    <t>TAK-370 citrate; AS-4370 citrate</t>
  </si>
  <si>
    <t>112885-42-4</t>
  </si>
  <si>
    <t>614.02</t>
  </si>
  <si>
    <t>Mosapride citrate is a gastroprokinetic agent that acts as a selective 5HT4 agonist.
Target:  5HT4 
Mosapride is a gastroprokinetic agent that acts as a selective 5HT4 agonist. The major active metabolite of mosapride, known as M1, additionally acts as a 5HT3 antagonist, which accelerates gastric emptying throughout the whole of the gastrointestinal tract in humans, and is used for the treatment of gastritis, gastro-oesophageal reflux disease, functional dyspepsia and irritable bowel syndrome. It is recommended to be taken on an empty stomach (i.e. at least one hour before food or two hours after food).
In addition to its prokinetic properties, mosapride also exerts anti-inflammatory effects on the gastrointestinal tract which may contribute to some of its therapeutic effects. Mosapride also promotes neurogenesis in the gastrointestinal tract which may prove useful in certain bowel disorders. The neurogenesis is due to mosapride's effect on the 5-HT4 receptor where it acts as an agonist.Its common side effects include dry mouth, abdominal pain, dizziness, headache, insomnia, malaise, nausea, diarrhoea and sometimes constipation. Unlike some other prokinetic agents, mosapride has little effect on potassium channels, no effect on hERG transfected cells, and no effect on cardiovascular function that could be detected in tests on humans. Due to the pharmacokinetics of mosapride, it would take 1,000 - 3,000 times the therapeutic dose to elicit cardiovascular effects.</t>
  </si>
  <si>
    <t>C27H33ClFN3O10</t>
  </si>
  <si>
    <t>O=C(NCC1CN(CC2=CC=C(F)C=C2)CCO1)C3=CC(Cl)=C(N)C=C3OCC.O=C(CC(C(O)=O)(O)CC(O)=O)O</t>
  </si>
  <si>
    <t>DMSO : 100 mg/mL (162.86 mM; Need ultrasonic)</t>
  </si>
  <si>
    <t>16413</t>
  </si>
  <si>
    <t>https://www.medchemexpress.com/Mosapride-citrate.html</t>
  </si>
  <si>
    <t>HY-N0565B</t>
  </si>
  <si>
    <t>Doxycycline (hyclate)</t>
  </si>
  <si>
    <t>Doxycycline hydrochloride hemiethanolate hemihydrate; WC2031</t>
  </si>
  <si>
    <t>24390-14-5</t>
  </si>
  <si>
    <t>512.94</t>
  </si>
  <si>
    <t>Antibiotic; Bacterial; MMP</t>
  </si>
  <si>
    <t>Doxycycline (hyclate) (Doxycycline hydrochloride hemiethanolate hemihydrate), an antibiotic, is an orally active and broad-spectrum metalloproteinase (MMP) inhibitor[1].</t>
  </si>
  <si>
    <t>C22H24N2O8.1/2C2H6O.ClH.1/2H2O</t>
  </si>
  <si>
    <t>O=C(C(C1=O)=C(O)[C@@H](N(C)C)[C@]2([H])[C@@H](O)[C@]3([H])[C@@H](C)C4=C(C(C3=C(O)[C@@]21O)=O)C(O)=CC=C4)N.Cl.[0.5H2O].[0.5C2H6O]</t>
  </si>
  <si>
    <t>H2O : 30 mg/mL (58.49 mM; Need ultrasonic)</t>
  </si>
  <si>
    <t>62029</t>
  </si>
  <si>
    <t>https://www.medchemexpress.com/Doxycycline-hyclate.html</t>
  </si>
  <si>
    <t>HY-B0304A</t>
  </si>
  <si>
    <t>Dapoxetine (hydrochloride)</t>
  </si>
  <si>
    <t>LY-210448 hydrochloride</t>
  </si>
  <si>
    <t>129938-20-1</t>
  </si>
  <si>
    <t>341.87</t>
  </si>
  <si>
    <t>Dapoxetine hydrochloride is a short-acting novel selective serotonin reuptake inhibitor(SSRI).
Target: SSRI
Dapoxetine hydrochloride is a short-acting novel selective serotonin reuptake inhibitor marketed for the treatment of premature ejaculation in men. Premature ejaculation (PE) is the most common male sexual disorder, estimated to affect up to 30% of men. 
Dapoxetine hydrochloride is the only drug with regulatory approval for such an indication. The treatment of PE consists of primarily off-label use of oral selective serotonin reuptake inhibitors (SSRIs) via either on-demand or daily delivery.</t>
  </si>
  <si>
    <t>C21H24ClNO</t>
  </si>
  <si>
    <t>CN(C)[C@H](C1=CC=CC=C1)CCOC2=C3C(C=CC=C3)=CC=C2.Cl</t>
  </si>
  <si>
    <t>DMSO : ≥ 32 mg/mL (93.60 mM)</t>
  </si>
  <si>
    <t>15163</t>
  </si>
  <si>
    <t>https://www.medchemexpress.com/Dapoxetine-hydrochloride.html</t>
  </si>
  <si>
    <t>HY-B1352</t>
  </si>
  <si>
    <t>L-Ornithine</t>
  </si>
  <si>
    <t>(S)-2,5-Diaminopentanoic acid</t>
  </si>
  <si>
    <t>70-26-8</t>
  </si>
  <si>
    <t>L-ornithine has an antifatigue effect in increasing the efficiency of energy consumption and promoting the excretion of ammonia.</t>
  </si>
  <si>
    <t>C5H12N2O2</t>
  </si>
  <si>
    <t>N[C@@H](CCCN)C(O)=O</t>
  </si>
  <si>
    <t>DMSO : &lt; 1 mg/mL (insoluble or slightly soluble); H2O : 50 mg/mL (378.33 mM; Need ultrasonic)</t>
  </si>
  <si>
    <t>17437</t>
  </si>
  <si>
    <t>https://www.medchemexpress.com/L-Ornithine.html</t>
  </si>
  <si>
    <t>HY-N0365</t>
  </si>
  <si>
    <t>Sennoside A</t>
  </si>
  <si>
    <t>81-27-6</t>
  </si>
  <si>
    <t>Sennoside A is an anthraquinone glycoside, found in large quantities in leaves and pods of Senna (Cassia angustifolia)[1].  Sennoside A is a HIV-1 inhibitor effective on HIV-1 replication[2].</t>
  </si>
  <si>
    <t>OC1C(O)C(OC2=C(C(C(C(O)=CC(C(O)=O)=C3)=C3C4C5C(C=CC=C6OC7C(O)C(O)C(O)C(CO)O7)=C6C(C8=C5C=C(C(O)=O)C=C8O)=O)=O)C4=CC=C2)OC(CO)C1O</t>
  </si>
  <si>
    <t>55642</t>
  </si>
  <si>
    <t>https://www.medchemexpress.com/sennoside-a.html</t>
  </si>
  <si>
    <t>HY-B0621</t>
  </si>
  <si>
    <t>Triclabendazole</t>
  </si>
  <si>
    <t>CGA89317</t>
  </si>
  <si>
    <t>68786-66-3</t>
  </si>
  <si>
    <t>359.66</t>
  </si>
  <si>
    <t>Microtubule/Tubulin; Parasite</t>
  </si>
  <si>
    <t>Triclabendazole(CGA89317) is a benzimidazole, it binds to tubulin impairing intracellular transport mechanisms and interferes with protein synthesis.
Target: Microtubule/Tubulin
Triclabendazole treatment produces percentage decreases of the fluke egg output by 15.3%, 4.3% and 36.6%, respectively, in sheep, dairy cows and heifers, these results indicate the presence of TCBZ-resistant Fasciola hepatica in sheep and cattle on this farm [1]. Triclabendazole sulphoxide (50 mg/mL) results in extensive damage to the tegument of triclabendazole-susceptible F. hepatica, whereas triclabendazole-resistant flukes shows only localized and relatively minor disruption of the tegument covering the spines [2].
Triclabendazole is metabolized into a number of compounds, depending on the route of administration, plasma levels peak at 18-24 hours (Triclabendazole sulphoxide) and 36-48 hours (Triclabendazole sulphone), neither Triclabendazole nor any toher metabolites can be detected in plasma. Triclabendazole sulphoxide blocks the transport of secretory bodies from the cell body to the tegumental surface, the block occurs at the site of their formation by the Golgi complex in the cell body, in their movement through the cytoplasmic connections to the syncytium, and in their movement from the base to the apex of the syncytium. Triclabendazole binds to the colchicine binding site on the β-tubulin molecule and this has been used at the basis for evaluating the relative acitvity of Triclabendazole [3].</t>
  </si>
  <si>
    <t>C14H9Cl3N2OS</t>
  </si>
  <si>
    <t>CSC1=NC2=CC(OC3=CC=CC(Cl)=C3Cl)=C(Cl)C=C2N1</t>
  </si>
  <si>
    <t>DMSO : 100 mg/mL (278.04 mM; Need ultrasonic)</t>
  </si>
  <si>
    <t>16782</t>
  </si>
  <si>
    <t>https://www.medchemexpress.com/triclabendazole.html</t>
  </si>
  <si>
    <t>Anti-infection; Cell Cycle/DNA Damage; Cytoskeleton</t>
  </si>
  <si>
    <t>HY-B0760</t>
  </si>
  <si>
    <t>Fenofibric acid</t>
  </si>
  <si>
    <t>FNF acid</t>
  </si>
  <si>
    <t>42017-89-0</t>
  </si>
  <si>
    <t>318.75</t>
  </si>
  <si>
    <t>Fenofibric acid, an active metabolite of fenofibrate, is a PPAR activitor, with EC50s of 22.4 μM, 1.47 μM, and 1.06 μM for PPARα, PPARγ and PPARδ, respectively; Fenofibric acid also inhibits COX-2 enzyme activity, with an IC50 of 48 nM.</t>
  </si>
  <si>
    <t>C17H15ClO4</t>
  </si>
  <si>
    <t>CC(C)(OC1=CC=C(C(C2=CC=C(Cl)C=C2)=O)C=C1)C(O)=O</t>
  </si>
  <si>
    <t>DMSO : ≥ 100 mg/mL (313.73 mM); H2O : &lt; 0.1 mg/mL (insoluble)</t>
  </si>
  <si>
    <t>60642</t>
  </si>
  <si>
    <t>https://www.medchemexpress.com/Fenofibric-acid.html</t>
  </si>
  <si>
    <t>HY-I0736</t>
  </si>
  <si>
    <t>Isonicotinic acid</t>
  </si>
  <si>
    <t>55-22-1</t>
  </si>
  <si>
    <t>Drug Metabolite; Endogenous Metabolite</t>
  </si>
  <si>
    <t>Isonicotinic acid is a metabolite of Isoniazid. Isoniazid is converted to Isonicotinic acid by hydrazinolysis, with the Isoniazid to Isonicotinic acid biotransformation also to be catalyzed by cytochrome P450 (CYP) enzymes, e.g., CYP2C[1].</t>
  </si>
  <si>
    <t>O=C(O)C1=CC=NC=C1</t>
  </si>
  <si>
    <t>61093</t>
  </si>
  <si>
    <t>https://www.medchemexpress.com/isonicotinic-acid.html</t>
  </si>
  <si>
    <t>HY-N0285</t>
  </si>
  <si>
    <t>Imperatorin</t>
  </si>
  <si>
    <t>Ammidin</t>
  </si>
  <si>
    <t>482-44-0</t>
  </si>
  <si>
    <t>270.28</t>
  </si>
  <si>
    <t>AChE; TRP Channel</t>
  </si>
  <si>
    <t xml:space="preserve">Imperatorin is an effective of NO synthesis inhibitor (IC50=9.2 μmol), which also is a BChE inhibitor (IC50=31.4 μmol). Imperatorin is a weak agonist of TRPV1 with EC50 of 12.6±3.2 μM. </t>
  </si>
  <si>
    <t>C16H14O4</t>
  </si>
  <si>
    <t>O=C1C=CC2=CC3=C(OC=C3)C(OC/C=C(C)/C)=C2O1</t>
  </si>
  <si>
    <t>H2O : &lt; 0.1 mg/mL (insoluble); DMSO : 50 mg/mL (184.99 mM; Need ultrasonic)</t>
  </si>
  <si>
    <t>25256</t>
  </si>
  <si>
    <t>https://www.medchemexpress.com/Imperatorin.html</t>
  </si>
  <si>
    <t>HY-66012</t>
  </si>
  <si>
    <t>Proparacaine (Hydrochloride)</t>
  </si>
  <si>
    <t>Proxymetacaine Hydrochloride</t>
  </si>
  <si>
    <t>5875-06-9</t>
  </si>
  <si>
    <t>330.85</t>
  </si>
  <si>
    <t>Bacterial; Sodium Channel</t>
  </si>
  <si>
    <t xml:space="preserve">Proparacaine Hydrochloride is a voltage-gated sodium channels antagonist with ED50 of 3.4 mM.
IC50 Value: 3.4 mM(ED50) [1]
Target: Sodium Channel
in vitro: Proparacaine is more potent and less toxic than cocaine [1]. Proparacaine significantly increases in FHV-1 (P &lt; 0.01), C. felis, and 28S rDNA Ct values when fusidic acid is used [2].
in vivo: Proparacaine inhibits corneal epithelial migration and adhesion through alteration of the actin cytoskeleton [3]. Proparacaine acts like bupivacaine or lidocaine and produces dose-related spinal blockades of motor function, proprioception and nociception. Intrathecal proxymetacaine also produces longer sensory blockade than motor blockade [4]. 
</t>
  </si>
  <si>
    <t>C16H27ClN2O3</t>
  </si>
  <si>
    <t>O=C(OCCN(CC)CC)C1=CC=C(OCCC)C(N)=C1.[H]Cl</t>
  </si>
  <si>
    <t>H2O : 33.33 mg/mL (100.74 mM; Need ultrasonic); DMSO : 50 mg/mL (151.13 mM; Need ultrasonic)</t>
  </si>
  <si>
    <t>15626</t>
  </si>
  <si>
    <t>https://www.medchemexpress.com/Proparacaine-Hydrochloride.html</t>
  </si>
  <si>
    <t>HY-10888</t>
  </si>
  <si>
    <t>Istradefylline</t>
  </si>
  <si>
    <t>KW-6002</t>
  </si>
  <si>
    <t>155270-99-8</t>
  </si>
  <si>
    <t>384.43</t>
  </si>
  <si>
    <t>Istradefylline is a very potent, selective and orally active adenosine A2A receptor antagonist with Ki of 2.2 nM in experimental models of Parkinson's disease.</t>
  </si>
  <si>
    <t>C20H24N4O4</t>
  </si>
  <si>
    <t>O=C1C2=C(N=C(/C=C/C3=CC(OC)=C(OC)C=C3)N2C)N(CC)C(N1CC)=O</t>
  </si>
  <si>
    <t>DMSO : 25.33 mg/mL (65.89 mM; Need ultrasonic and warming)</t>
  </si>
  <si>
    <t>58314</t>
  </si>
  <si>
    <t>https://www.medchemexpress.com/Istradefylline.html</t>
  </si>
  <si>
    <t>HY-D0885B</t>
  </si>
  <si>
    <t>Phosphocreatine (disodium)</t>
  </si>
  <si>
    <t>Disodium creatine phosphate</t>
  </si>
  <si>
    <t>922-32-7</t>
  </si>
  <si>
    <t>255.08</t>
  </si>
  <si>
    <t>Phosphocreatine disodium, one of organic compounds known as alpha amino acids and derivatives, is a substrate for the determination of creatine kinase and used to regenerate ATP during skeletal muscle contraction[1].</t>
  </si>
  <si>
    <t>C4H8N3Na2O5P</t>
  </si>
  <si>
    <t>O=C(O)CN(C(NP(O[Na])(O[Na])=O)=N)C</t>
  </si>
  <si>
    <t>H2O : 125 mg/mL (490.04 mM; Need ultrasonic)</t>
  </si>
  <si>
    <t>44958</t>
  </si>
  <si>
    <t>https://www.medchemexpress.com/phosphocreatine-disodium.html</t>
  </si>
  <si>
    <t>HY-B0777</t>
  </si>
  <si>
    <t>Moxidectin</t>
  </si>
  <si>
    <t>CL301423</t>
  </si>
  <si>
    <t>113507-06-5</t>
  </si>
  <si>
    <t>639.82</t>
  </si>
  <si>
    <t>Moxidectin(ProHeart 6; CL301423; Cydectin) is an anthelmintic drug which kills parasitic worms (helminths), and is used for the prevention and control of heartworm and intestinal worms.
IC50 value:
Target: Anti-parasitic
Moxidectin is a semisynthetic derivative of nemadectin, which is produced by fermentation by Streptomyces cyano-griseus. Moxidectin treats and controls some of the most common internal and external parasites by selectively binding to a parasite's glutamate-gated chloride ion channels. These channels are vital to the function of invertebrate nerve and muscle cells; when moxidectin binds to the channels, it disrupts neurotransmission, resulting in paralysis and death of the parasite. Studies of moxidectin show the side effects vary by animal and may be affected by the product’s formulation, application method and dosage.</t>
  </si>
  <si>
    <t>C37H53NO8</t>
  </si>
  <si>
    <t>C/C([C@H]([C@H](/C1=N/OC)C)O[C@]2(C1)C[C@](OC([C@@](C=C(C)[C@@H](O)[C@@]3([H])OC/C4=C\C=C\[C@H](C)C5)([H])[C@@]34O)=O)([H])C[C@](C/C=C5\C)([H])O2)=C\C(C)C</t>
  </si>
  <si>
    <t>DMSO : 100 mg/mL (156.29 mM; Need ultrasonic); H2O : &lt; 0.1 mg/mL (insoluble)</t>
  </si>
  <si>
    <t>16563</t>
  </si>
  <si>
    <t>https://www.medchemexpress.com/moxidectin.html</t>
  </si>
  <si>
    <t>HY-N7142</t>
  </si>
  <si>
    <t>DL-Norepinephrine (hydrochloride)</t>
  </si>
  <si>
    <t>55-27-6</t>
  </si>
  <si>
    <t>DL-Norepinephrine hydrochloride is a synthetic phenylethylamine that mimics the sympathomimetic actions of the endogenous norepinephrine．DL-Norepinephrine hydrochloride is a neurotransmitter targets α1 and β1 adrenoceptors, has an increasing effect on subendocardial oxygen tension[1].</t>
  </si>
  <si>
    <t>OC1=CC=C(C(O)CN)C=C1O.[H]Cl</t>
  </si>
  <si>
    <t>DMSO : 125 mg/mL (607.86 mM; Need ultrasonic)</t>
  </si>
  <si>
    <t>61408</t>
  </si>
  <si>
    <t>https://www.medchemexpress.com/dl-norepinephrine-hydrochloride.html</t>
  </si>
  <si>
    <t>HY-P0004</t>
  </si>
  <si>
    <t>Lysipressin</t>
  </si>
  <si>
    <t>Lysine vasopressin; [Lys8]-Vasopressin</t>
  </si>
  <si>
    <t>50-57-7</t>
  </si>
  <si>
    <t>1056.22</t>
  </si>
  <si>
    <t>Lysipressin is Antidiuretic hormone that have been found in pigs and some marsupial families. Induces contraction of the rabbit urinary bladder smooth muscle, activate adenylate-cyclase.</t>
  </si>
  <si>
    <t>C46H65N13O12S2</t>
  </si>
  <si>
    <t>O=C([C@H]1NC([C@@H](NC([C@@H](NC([C@](NC([C@H](CC2=CC=C(O)C=C2)NC([C@@H](N)CSSC1)=O)=O)([H])CC3=CC=CC=C3)=O)CCC(N)=O)=O)CC(N)=O)=O)N4[C@@H](CCC4)C(N[C@@H](CCCCN)C(NCC(N)=O)=O)=O</t>
  </si>
  <si>
    <t>H2O : 100 mg/mL (94.68 mM; Need ultrasonic)</t>
  </si>
  <si>
    <t>21688</t>
  </si>
  <si>
    <t>https://www.medchemexpress.com/Lysipressin.html</t>
  </si>
  <si>
    <t>HY-B0702</t>
  </si>
  <si>
    <t>Nicergoline</t>
  </si>
  <si>
    <t>27848-84-6</t>
  </si>
  <si>
    <t>Nicergoline, an ergoline derivative ester of bromonicotinic acid, is a potent, selective and orally active antagonist of α1A-adrenoceptor. Nicergoline has vasodilator effects. Nicergoline also has ameliorative effects on cognitive function in mouse models of Alzheimer's disease[1][2].</t>
  </si>
  <si>
    <t>C24H26BrN3O3</t>
  </si>
  <si>
    <t>CO[C@@]([C@@]1([H])C2)(C[C@@H](COC(C3=CN=CC(Br)=C3)=O)CN1C)C4=C5C2=CN(C)C5=CC=C4</t>
  </si>
  <si>
    <t>DMSO : 100 mg/mL (206.45 mM; Need ultrasonic)</t>
  </si>
  <si>
    <t>26989</t>
  </si>
  <si>
    <t>https://www.medchemexpress.com/nicergoline.html</t>
  </si>
  <si>
    <t>HY-B1336</t>
  </si>
  <si>
    <t>Furazolidone</t>
  </si>
  <si>
    <t>67-45-8</t>
  </si>
  <si>
    <t>Furazolidone is a nitrofuran derivative with antiprotozoal and antibacterial activity, inhibits AML1-ETO transformed cells with IC50 value of 12.7 μM.
Target: Antibacterial 
Furazolidone is a novel therapeutic strategy in AML patients. Furazolidone can Inhibit the bone-marrow transformation mediated by a series of leukemia fusion proteins. Furazolidone significantly inhibits proliferation of AML cell lines. Furazolidone induces apoptosis of the AML leukemic cells treatment with Furazolidone induces differentiation of AML cell lines.</t>
  </si>
  <si>
    <t>O=C1OCCN1/N=C/C2=CC=C([N+]([O-])=O)O2</t>
  </si>
  <si>
    <t>H2O : &lt; 0.1 mg/mL (insoluble); DMSO : 10 mg/mL (44.41 mM; Need ultrasonic)</t>
  </si>
  <si>
    <t>17595</t>
  </si>
  <si>
    <t>https://www.medchemexpress.com/Furazolidone.html</t>
  </si>
  <si>
    <t>HY-70037</t>
  </si>
  <si>
    <t>Cinacalcet</t>
  </si>
  <si>
    <t>AMG 073</t>
  </si>
  <si>
    <t>226256-56-0</t>
  </si>
  <si>
    <t>357.41</t>
  </si>
  <si>
    <t>Cinacalcet (AMG 073) is an orally active, allosteric agonist of Ca receptor (CaR), used for cardiovascular disease treatment.</t>
  </si>
  <si>
    <t>C22H22F3N</t>
  </si>
  <si>
    <t>FC(F)(C1=CC(CCCN[C@@H](C2=C3C=CC=CC3=CC=C2)C)=CC=C1)F</t>
  </si>
  <si>
    <t>DMSO : ≥ 100 mg/mL (279.79 mM)</t>
  </si>
  <si>
    <t>11562</t>
  </si>
  <si>
    <t>https://www.medchemexpress.com/Cinacalcet.html</t>
  </si>
  <si>
    <t>HY-14153A</t>
  </si>
  <si>
    <t>Tegaserod (maleate)</t>
  </si>
  <si>
    <t>SDZ-HTF-919; HTF-919</t>
  </si>
  <si>
    <t>189188-57-6</t>
  </si>
  <si>
    <t>417.46</t>
  </si>
  <si>
    <t>Tegaserod maleate is a selective 5-HT4 receptor partial agonist and a 5-HT2B receptor antagonist. Tegaserod maleate exhibits a promotile effect throughout the gastrointestinal (GI) tract[1][2][5].</t>
  </si>
  <si>
    <t>C20H27N5O5</t>
  </si>
  <si>
    <t>O=C(O)/C=C\C(O)=O.COC1=CC=C(NC=C2/C=N/NC(NCCCCC)=N)C2=C1</t>
  </si>
  <si>
    <t>H2O : 1 mg/mL (2.40 mM; Need ultrasonic); DMSO : ≥ 35 mg/mL (83.84 mM)</t>
  </si>
  <si>
    <t>16287</t>
  </si>
  <si>
    <t>https://www.medchemexpress.com/Tegaserod-maleate.html</t>
  </si>
  <si>
    <t>HY-14881A</t>
  </si>
  <si>
    <t>Bedaquiline (fumarate)</t>
  </si>
  <si>
    <t>R403323; TMC207 fumarate; R207910 fumarate</t>
  </si>
  <si>
    <t>845533-86-0</t>
  </si>
  <si>
    <t>671.58</t>
  </si>
  <si>
    <t>Bedaquiline fumarate, a diarylquinoline antibiotic that targets ATP synthase, is effective for the treatment of Mycobacterium tuberculosis infections.</t>
  </si>
  <si>
    <t>C36H35BrN2O6</t>
  </si>
  <si>
    <t>OC(/C=C/C(O)=O)=O.BrC1=CC=C(N=C(OC)C([C@H]([C@@](C2=CC=CC3=C2C=CC=C3)(O)CCN(C)C)C4=CC=CC=C4)=C5)C5=C1</t>
  </si>
  <si>
    <t>H2O : &lt; 0.1 mg/mL (insoluble); DMSO : 100 mg/mL (148.90 mM; Need ultrasonic)</t>
  </si>
  <si>
    <t>24086</t>
  </si>
  <si>
    <t>https://www.medchemexpress.com/Bedaquiline-fumarate.html</t>
  </si>
  <si>
    <t>HY-B0216</t>
  </si>
  <si>
    <t>Ethynyl Estradiol</t>
  </si>
  <si>
    <t>17α-Ethynylestradiol; Ethynylestradiol</t>
  </si>
  <si>
    <t>57-63-6</t>
  </si>
  <si>
    <t>Ethynyl Estradiol (17α-Ethynylestradiol;Ethynylestradiol) is an orally bio-active estrogen used in almost all modern formulations of combined oral contraceptive pills.
Target: Estrogen Receptor
Ethynyl Estradiol (17α-Ethynylestradiol;Ethynylestradiol), also sometimes written as ethinylestradiol, ethynyl estradiol, or ethinyl estradiol, is a derivative of 17β-estradiol (E2), the major endogenous estrogen in humans. 
Ethynyl Estradiol (17α-Ethynylestradiol;Ethynylestradiol) is an orally bioactive estrogen used in many formulations of combined oral contraceptive pills. It is one of the most commonly used medications for this purpose. 
Transdermal ethinyl estradiol carries a greater risk of clot formation and venous thromboembolism than 17 beta estradiol, which some have theorized to be related to different amounts of hepatic metabolism after absorption. 
The same contraindications and precautions apply for EE as with other estrogen medications.
Ethynyl Estradiol was a preparation of Ethynyl Estradiol alone that was used for the management of menopausal symptoms and female hypogonadism. 
Ethynyl Estradiol (17α-Ethynylestradiol;Ethynylestradiol) is released into the environment as a xenoestrogen from the urine and feces of people who take it as a medication. 
The major concern with unopposed estrogen is of endometrial cancer. As such, the medication is generally prescribed with progesterone in the setting of birth control. 
The first orally active semisynthetic steroidal estrogen, Ethynyl Estradiol, the 17α-ethynyl analog of E2, was synthesized in 1938 by Hans Herloff Inhoffen and Walter Hohlweg at Schering AG in Berlin.</t>
  </si>
  <si>
    <t>OC1=CC=C2C(CC[C@]3([H])[C@]2([H])CC[C@@]4(C)[C@@]3([H])CC[C@]4(C#C)O)=C1</t>
  </si>
  <si>
    <t>DMSO : ≥ 30 mg/mL (101.21 mM); H2O : &lt; 0.1 mg/mL (insoluble)</t>
  </si>
  <si>
    <t>20742</t>
  </si>
  <si>
    <t>https://www.medchemexpress.com/Ethynyl-Estradiol.html</t>
  </si>
  <si>
    <t>HY-N0591</t>
  </si>
  <si>
    <t>Dehydrocostus Lactone</t>
  </si>
  <si>
    <t>(-)-Dehydrocostus lactone; Epiligulyl oxide</t>
  </si>
  <si>
    <t>477-43-0</t>
  </si>
  <si>
    <t>230.30</t>
  </si>
  <si>
    <t xml:space="preserve">Dehydrocostus Lactone is a major sesquiterpene lactone isolated from the roots of Saussurea lappa.
IC50 value:
Target:
In vitro: Dehydrocostus Lactone promoted apoptosis with increased activation of caspases 8, 9, 7, 3, enhanced PARP cleavage, decreased Bcl-xL expression and increased levels of Bax, Bak, Bok, Bik, Bmf, and t-Bid. We have demonstrated that Dehydrocostus Lactone inhibits cell growth and induce apoptosis in DU145 cells [1]. Dehydrocostus Lactone inhibits NF-kappaB activation by preventing TNF-alpha-induced degradation and phosphorylation of its inhibitory protein I-kappaB alpha in human leukemia HL-60 cells and that dehydrocostus lactone renders HL-60 cells susceptible to TNF-alpha-induced apoptosis by enhancing caspase-8 and caspase-3 activities [2]. Dehydrocostus Lactone inhibited the production of NO in lipopolysaccharide (LPS)-activated RAW 264.7 cells by suppressing inducible nitric oxide synthase enzyme expression.
In vivo: Dehydrocostus Lactone decreased the TNF-alpha level in LPS-activated systems in vivo [3].
</t>
  </si>
  <si>
    <t>C15H18O2</t>
  </si>
  <si>
    <t>O=C(O[C@@]([C@@]1([H])C(CC[C@@]21[H])=C)([H])[C@@]3([H])CCC2=C)C3=C</t>
  </si>
  <si>
    <t>Ethanol : 15 mg/mL (65.13 mM; Need ultrasonic); DMSO : ≥ 62.5 mg/mL (271.39 mM)</t>
  </si>
  <si>
    <t>60464</t>
  </si>
  <si>
    <t>https://www.medchemexpress.com/Dehydrocostus-Lactone.html</t>
  </si>
  <si>
    <t>HY-N0349</t>
  </si>
  <si>
    <t>Methyl Paraben</t>
  </si>
  <si>
    <t>Methyl 4-hydroxybenzoate</t>
  </si>
  <si>
    <t>99-76-3</t>
  </si>
  <si>
    <t>Methyl Paraben, isolated from the barks of Tsuga dumosa the methyl ester of p-hydroxybenzoic acid, is a standardized chemical allergen. Methyl Paraben is a stable, non-volatile compound used as an antimicrobial preservative in foods, drugs and cosmetics. The physiologic effect of Methyl Paraben is by means of increased histamine release, and cell-mediated immunity[1].</t>
  </si>
  <si>
    <t>O=C(OC)C1=CC=C(O)C=C1</t>
  </si>
  <si>
    <t>37816</t>
  </si>
  <si>
    <t>https://www.medchemexpress.com/Methyl_Paraben.html</t>
  </si>
  <si>
    <t>HY-B0647</t>
  </si>
  <si>
    <t>Butylphthalide</t>
  </si>
  <si>
    <t>3-n-Butylphthalide; 3-Butylphthalide</t>
  </si>
  <si>
    <t>6066-49-5</t>
  </si>
  <si>
    <t>Butylphthalide(3-n-Butylphthalide) is an anti-cerebral-ischemia drug; first isolated from the seeds of celery, showed efficacy in animal models of stroke.
IC50 value:
Target:
3-n-butylphthalide alleviates oxidative stress caused by chronic cerebral ischemia, improves cholinergic function, and inhibits amyloid beta accumulation, thereby improving cerebral neuronal injury and cognitive deficits [2].  Intragastric NBP administration to 4-month-old SAMP8 mice for 2 months significantly improved spatial learning and memory ability. Moreover, the loss of choline acetyltransferase (ChAT)-positive neurons in the medial septal nucleus and the vertical limb of the diagonal band in SAMP8 mice was slowed down, as was the decline in the protein and mRNA expression of ChAT in the hippocampus, cerebral cortex, and forebrain [4].</t>
  </si>
  <si>
    <t>C12H14O2</t>
  </si>
  <si>
    <t>O=C1OC(CCCC)C2=C1C=CC=C2</t>
  </si>
  <si>
    <t>DMSO : ≥ 56 mg/mL (294.37 mM)</t>
  </si>
  <si>
    <t>62852</t>
  </si>
  <si>
    <t>https://www.medchemexpress.com/Butylphthalide.html</t>
  </si>
  <si>
    <t>HY-B0510</t>
  </si>
  <si>
    <t>Trimethoprim</t>
  </si>
  <si>
    <t>738-70-5</t>
  </si>
  <si>
    <t>290.32</t>
  </si>
  <si>
    <t>Antibiotic; Antifolate; Bacterial</t>
  </si>
  <si>
    <t>Trimethoprim is a bacteriostatic antibiotic and an orally active dihydrofolate reductase inhibitor. Trimethoprim is active against a wide range of Gram-positive and Gram-negative aerobic bacteria. Trimethoprim has the potential for urinary tract infections, Shigellosis and Pneumocystis pneumonia treatment[1][2][3].</t>
  </si>
  <si>
    <t>C14H18N4O3</t>
  </si>
  <si>
    <t>NC1=NC=C(CC2=CC(OC)=C(OC)C(OC)=C2)C(N)=N1</t>
  </si>
  <si>
    <t>DMSO : 50 mg/mL (172.22 mM; Need ultrasonic); H2O : 0.67 mg/mL (2.31 mM; Need ultrasonic)</t>
  </si>
  <si>
    <t>16035</t>
  </si>
  <si>
    <t>https://www.medchemexpress.com/Trimethoprim.html</t>
  </si>
  <si>
    <t>HY-B0331A</t>
  </si>
  <si>
    <t>Enalapril (maleate)</t>
  </si>
  <si>
    <t>MK-421 (maleate)</t>
  </si>
  <si>
    <t>76095-16-4</t>
  </si>
  <si>
    <t>492.52</t>
  </si>
  <si>
    <t>Enalapril (maleate) (MK-421 (maleate)), the active metabolite of enalapril, is an angiotensin-converting enzyme (ACE) inhibitor.</t>
  </si>
  <si>
    <t>C24H32N2O9</t>
  </si>
  <si>
    <t>O=C(O)[C@H]1N(C([C@H](C)N[C@H](C(OCC)=O)CCC2=CC=CC=C2)=O)CCC1.O=C(O)/C=C\C(O)=O</t>
  </si>
  <si>
    <t>H2O : 33.33 mg/mL (67.67 mM; Need ultrasonic and warming); DMSO : ≥ 50 mg/mL (101.52 mM)</t>
  </si>
  <si>
    <t>14712</t>
  </si>
  <si>
    <t>https://www.medchemexpress.com/enalapril-maleate.html</t>
  </si>
  <si>
    <t>HY-B0362A</t>
  </si>
  <si>
    <t>Phentolamine (mesylate)</t>
  </si>
  <si>
    <t>Phentolamine methanesulfonate</t>
  </si>
  <si>
    <t>65-28-1</t>
  </si>
  <si>
    <t>377.46</t>
  </si>
  <si>
    <t>Phentolamine mesylate is a competitive, reversible α-adrenoceptor antagonist with an IC50 between 5 and 30 nM.</t>
  </si>
  <si>
    <t>C18H23N3O4S</t>
  </si>
  <si>
    <t>CS(O)(=O)=O.CC1=CC=C(N(C2=CC(O)=CC=C2)CC3=NCCN3)C=C1</t>
  </si>
  <si>
    <t>H2O : ≥ 50 mg/mL (132.46 mM)</t>
  </si>
  <si>
    <t>17023</t>
  </si>
  <si>
    <t>https://www.medchemexpress.com/phentolamine-mesylate.html</t>
  </si>
  <si>
    <t>HY-B1359</t>
  </si>
  <si>
    <t>Methylene blue (trihydrate)</t>
  </si>
  <si>
    <t>C.I. Basic Blue 9 trihydrate</t>
  </si>
  <si>
    <t>7220-79-3</t>
  </si>
  <si>
    <t>373.90</t>
  </si>
  <si>
    <t>Guanylate Cyclase; Monoamine Oxidase; NO Synthase; Parasite</t>
  </si>
  <si>
    <t>hydrate</t>
  </si>
  <si>
    <t>Methylene blue trihydrate (C.I. Basic Blue 9 trihydrate) is a guanylyl cyclase (sGC), monoamine oxidase A (MAO-A) and NO synthase (NOS) inhibitor. Methylene blue trihydrate is a vasopressor and is often used as a dye in several medical procedures. Methylene blue trihydrate has antinociception, antimalarial, antidepressant and anxiolytic activity effects. Methylene Blue trihydrate has the potential for methemoglobinemias, neurodegenerative disorders and ifosfamide-induced encephalopathytreatment[1][2][3].</t>
  </si>
  <si>
    <t>C16H24ClN3O3S</t>
  </si>
  <si>
    <t>CN(C1=CC(SC2=C/C(C=CC2=N3)=[N+](C)\C)=C3C=C1)C.[3 H2O].[Cl-]</t>
  </si>
  <si>
    <t>63900</t>
  </si>
  <si>
    <t>https://www.medchemexpress.com/methylene-blue-trihydrate.html</t>
  </si>
  <si>
    <t>HY-B1149A</t>
  </si>
  <si>
    <t>Bacampicillin (hydrochloride)</t>
  </si>
  <si>
    <t>37661-08-8</t>
  </si>
  <si>
    <t>501.98</t>
  </si>
  <si>
    <t>Bacampicillin hydrochloride is a penicillin antibiotic, is a prodrug of ampicillin with improved oral bioavailability.</t>
  </si>
  <si>
    <t>C21H28ClN3O7S</t>
  </si>
  <si>
    <t>O=C([C@@H](C(C)(C)S[C@]1([H])[C@@H]2NC([C@H](N)C3=CC=CC=C3)=O)N1C2=O)OC(OC(OCC)=O)C.[H]Cl</t>
  </si>
  <si>
    <t>DMSO : ≥ 5.1 mg/mL (10.16 mM)</t>
  </si>
  <si>
    <t>64077</t>
  </si>
  <si>
    <t>https://www.medchemexpress.com/Bacampicillin-hydrochloride.html</t>
  </si>
  <si>
    <t>HY-B1297</t>
  </si>
  <si>
    <t>Ceforanide</t>
  </si>
  <si>
    <t>60925-61-3</t>
  </si>
  <si>
    <t>519.55</t>
  </si>
  <si>
    <t>Ceforanide is a second generation cephalosporin administered intravenously or intramuscularly. Ceforanide has a spectrum of in vitro antibacterial activity[1].</t>
  </si>
  <si>
    <t>C20H21N7O6S2</t>
  </si>
  <si>
    <t>O=C(C(N12)=C(CSC3=NN=NN3CC(O)=O)CS[C@]2([H])[C@H](NC(CC4=CC=CC=C4CN)=O)C1=O)O</t>
  </si>
  <si>
    <t>DMSO : 125 mg/mL (240.59 mM; Need ultrasonic)</t>
  </si>
  <si>
    <t>64767</t>
  </si>
  <si>
    <t>https://www.medchemexpress.com/ceforanide.html</t>
  </si>
  <si>
    <t>11996</t>
  </si>
  <si>
    <t>HY-B0516</t>
  </si>
  <si>
    <t>Articaine (hydrochloride)</t>
  </si>
  <si>
    <t>Hoe-045</t>
  </si>
  <si>
    <t>23964-57-0</t>
  </si>
  <si>
    <t>320.84</t>
  </si>
  <si>
    <t>Articaine hydrochloride (Hoe-045) is used in dental.</t>
  </si>
  <si>
    <t>C13H21ClN2O3S</t>
  </si>
  <si>
    <t>O=C(C(C)NCCC)NC(C(C)=CS1)=C1C(OC)=O.Cl</t>
  </si>
  <si>
    <t>15468</t>
  </si>
  <si>
    <t>https://www.medchemexpress.com/Articaine-hydrochloride.html</t>
  </si>
  <si>
    <t>HY-B0570</t>
  </si>
  <si>
    <t>Decamethonium (Bromide)</t>
  </si>
  <si>
    <t>541-22-0</t>
  </si>
  <si>
    <t>418.29</t>
  </si>
  <si>
    <t xml:space="preserve">Decamethonium Bromide is a nicotinic AChR partial agonist and neuromuscular blocking agent.
Target: nAChR
Decamethonium (Syncurine) is a depolarizing muscle relaxant or neuromuscular blocking agent, and is used in anesthesia to induce paralysis. Decamethonium, which has a short action time, is similar to acetylcholine and acts as a partial agonist of the nicotinic acetylcholine receptor. In the motor endplate, it causes depolarization, preventing further effects to the normal release of acetylcholine from the presynaptic terminal, and therefore preventing the neural stimulus from affecting the muscle. In the process of binding, decamethonium actually activates (depolarizes) the motor endplate, but since the decamethonium itself is not degraded, the membrane remains depolarized and unresponsive to normal acetylcholine release [1].
</t>
  </si>
  <si>
    <t>C16H38Br2N2</t>
  </si>
  <si>
    <t>C[N+](C)(C)CCCCCCCCCC[N+](C)(C)C.[Br-].[Br-]</t>
  </si>
  <si>
    <t>H2O : ≥ 50 mg/mL (119.53 mM); DMSO : 50 mg/mL (119.53 mM; Need ultrasonic)</t>
  </si>
  <si>
    <t>16724</t>
  </si>
  <si>
    <t>https://www.medchemexpress.com/decamethonium-bromide.html</t>
  </si>
  <si>
    <t>HY-B0572</t>
  </si>
  <si>
    <t>Zinc Pyrithione</t>
  </si>
  <si>
    <t>13463-41-7</t>
  </si>
  <si>
    <t>317.69</t>
  </si>
  <si>
    <t>Bacterial; Fungal; Proton Pump</t>
  </si>
  <si>
    <t>Zinc Pyrithione is an antifungal and antibacterial agent disrupting membrane transport by blocking the proton pump.
Target: Proton Pump
Zinc pyrithione is considered as a coordination complex of zinc. The pyrithione ligands, which are formally monoanions, are chelated to Zn 2+ via oxygen and sulfur centers. In the crystalline state, zinc pyrithione exists as a centrosymmetric dimer, where each zinc is bonded to two sulfur and three oxygen centers. In solution, however, the dimers dissociate via scission of one Zn-O bond. Zinc pyrithione, which is a dimer but is probably biologically active as a monomer, induces plasma membrane depolarization with half-maximal effect (K1/2) of about 0.3 mM [1]. Zinc pyrithione is an unusual synthetic potentiator that potently activates both heterologous and native M channels by inducing channel opening at the resting potential [2]. Zinc pyrithione rapidly accumulated in the tissues of the exposed mussels, proportionately to both exposure concentration and time. Even though the 7-d median lethal concentration (LC50) = 8.27 μM established here appears high with respect to reported ZnPT environmental concentrations, the results indicate that this biocide could represent a threat for marine organisms in coastal environments and that further investigations on its biological effects at sublethal doses are needed [3].</t>
  </si>
  <si>
    <t>C10H8N2O2S2Zn</t>
  </si>
  <si>
    <t>N12[O-][Zn+2]3([S]=C1C=CC=C2)[O-]N(C=CC=C4)C4=[S]3</t>
  </si>
  <si>
    <t>H2O : &lt; 0.1 mg/mL (insoluble); DMSO : 33.33 mg/mL (104.91 mM; Need ultrasonic)</t>
  </si>
  <si>
    <t>16659</t>
  </si>
  <si>
    <t>https://www.medchemexpress.com/zinc-pyrithione.html</t>
  </si>
  <si>
    <t>HY-B0116</t>
  </si>
  <si>
    <t>Stavudine</t>
  </si>
  <si>
    <t>d4T</t>
  </si>
  <si>
    <t>3056-17-5</t>
  </si>
  <si>
    <t>224.21</t>
  </si>
  <si>
    <t>Apoptosis; Autophagy; HIV; NOD-like Receptor (NLR); Nucleoside Antimetabolite/Analog; Reverse Transcriptase</t>
  </si>
  <si>
    <t>Stavudine (d4T) is an orally active nucleoside reverse transcriptase inhibitor (NRTI). Stavudine has activity against HIV-1 and HIV-2. Stavudine also inhibits the replication of mitochondrial DNA (mtDNA). Stavudine reduces NLRP3 inflammasome activation and modulates Amyloid-β autophagy. Stavudine induces apoptosis[1][2][3][4].</t>
  </si>
  <si>
    <t>C10H12N2O4</t>
  </si>
  <si>
    <t>OC[C@H]1O[C@@H](N2C=C(C)C(NC2=O)=O)C=C1</t>
  </si>
  <si>
    <t>DMSO : ≥ 100 mg/mL (446.01 mM); H2O : 16.67 mg/mL (74.35 mM; Need ultrasonic)</t>
  </si>
  <si>
    <t>19420</t>
  </si>
  <si>
    <t>https://www.medchemexpress.com/stavudine.html</t>
  </si>
  <si>
    <t>Anti-infection; Apoptosis; Autophagy; Cell Cycle/DNA Damage; Immunology/Inflammation</t>
  </si>
  <si>
    <t>HY-B0133</t>
  </si>
  <si>
    <t>Natamycin</t>
  </si>
  <si>
    <t>Pimaricin</t>
  </si>
  <si>
    <t>7681-93-8</t>
  </si>
  <si>
    <t>665.73</t>
  </si>
  <si>
    <t>Natamycin (Pimaricin) is a macrolide antibiotic agent produced by several Streptomyces strains. Natamycin inhibits the growth of fungi via inhibition of amino acid and glucose transport across the plasma membrane. Natamycin is a food preservative, an antifungal agent in agriculture, and is widely used for fungal keratitis research[1][2].</t>
  </si>
  <si>
    <t>C33H47NO13</t>
  </si>
  <si>
    <t>OC([C@H]1[C@@](C[C@H](/C=C/C=C/C=C/C=C/C[C@@H](C)OC2=O)O[C@@](O[C@H](C)[C@@H](O)[C@@H]3N)([H])[C@H]3O)([H])O[C@](O)(C[C@H](C[C@]4([H])[C@@H](/C=C/2)O4)O)C[C@@H]1O)=O</t>
  </si>
  <si>
    <t>DMSO : 16.67 mg/mL (25.04 mM; ultrasonic and adjust pH to 6 with HCl); H2O : 1 mg/mL (1.50 mM; ultrasonic and warming and heat to 80°C)</t>
  </si>
  <si>
    <t>13893</t>
  </si>
  <si>
    <t>https://www.medchemexpress.com/Natamycin.html</t>
  </si>
  <si>
    <t>HY-B0115</t>
  </si>
  <si>
    <t>Pizotifen</t>
  </si>
  <si>
    <t>Pizotyline; BC-105</t>
  </si>
  <si>
    <t>15574-96-6</t>
  </si>
  <si>
    <t>295.44</t>
  </si>
  <si>
    <t>Pizotifen (Pizotyline) is a potent 5-HT2 receptor antagonist, with a high affinity for 5-HT1C binding site.</t>
  </si>
  <si>
    <t>C19H21NS</t>
  </si>
  <si>
    <t>CN1CC/C(CC1)=C2C3=CC=CC=C3CCC4=C\2C=CS4</t>
  </si>
  <si>
    <t>H2O : &lt; 0.1 mg/mL (insoluble); DMSO : 20 mg/mL (67.70 mM; Need ultrasonic)</t>
  </si>
  <si>
    <t>15668</t>
  </si>
  <si>
    <t>https://www.medchemexpress.com/Pizotifen.html</t>
  </si>
  <si>
    <t>HY-B0271</t>
  </si>
  <si>
    <t>Pyrazinamide</t>
  </si>
  <si>
    <t>Pyrazinecarboxamide; Pyrazinoic acid amide</t>
  </si>
  <si>
    <t>98-96-4</t>
  </si>
  <si>
    <t>Pyrazinamide?(Pyrazinecarboxamide; Pyrazinoic acid amide) is a potent and orally active antitubercular antibiotic. Pyrazinamide is a prodrug that is converted to the active form pyrazinoic acid (POA) by PZase/nicotinamidase encoded by the?pncA?gene in?M. tuberculosis[1][2].</t>
  </si>
  <si>
    <t>C5H5N3O</t>
  </si>
  <si>
    <t>O=C(C1=NC=CN=C1)N</t>
  </si>
  <si>
    <t>DMSO : ≥ 50 mg/mL (406.14 mM); H2O : 6.67 mg/mL (54.18 mM; Need ultrasonic)</t>
  </si>
  <si>
    <t>https://www.medchemexpress.com/pyrazinamide.html</t>
  </si>
  <si>
    <t>HY-B0667</t>
  </si>
  <si>
    <t>Balsalazide</t>
  </si>
  <si>
    <t>80573-04-2</t>
  </si>
  <si>
    <t>357.32</t>
  </si>
  <si>
    <t>Interleukin Related; STAT</t>
  </si>
  <si>
    <t>Balsalazide could suppress colitis-associated carcinogenesis through modulation of IL-6/STAT3 pathway.</t>
  </si>
  <si>
    <t>C17H15N3O6</t>
  </si>
  <si>
    <t>O=C(O)C1=CC(/N=N/C2=CC=C(C(NCCC(O)=O)=O)C=C2)=CC=C1O</t>
  </si>
  <si>
    <t>DMSO : 100 mg/mL (279.86 mM; Need ultrasonic)</t>
  </si>
  <si>
    <t>36024</t>
  </si>
  <si>
    <t>https://www.medchemexpress.com/Balsalazide.html</t>
  </si>
  <si>
    <t>Immunology/Inflammation; JAK/STAT Signaling; Stem Cell/Wnt</t>
  </si>
  <si>
    <t>HY-15403A</t>
  </si>
  <si>
    <t>Atrasentan (hydrochloride)</t>
  </si>
  <si>
    <t>ABT-627 (hydrochloride); (+)-A 127722 (hydrochloride); A-147627 (hydrochloride)</t>
  </si>
  <si>
    <t>195733-43-8</t>
  </si>
  <si>
    <t>547.08</t>
  </si>
  <si>
    <t>Atrasentan hydrochloride (ABT-627 hydrochloride) is a selective endothelin A receptor antagonist with an IC50 of 0.0551 nM for ETA[1].</t>
  </si>
  <si>
    <t>C29H39ClN2O6</t>
  </si>
  <si>
    <t>O=C([C@H]1[C@H](C2=CC=C(OC)C=C2)N(CC(N(CCCC)CCCC)=O)C[C@@H]1C3=CC=C(OCO4)C4=C3)O.Cl</t>
  </si>
  <si>
    <t>DMSO : ≥ 100 mg/mL (182.79 mM); H2O : 12.5 mg/mL (22.85 mM; Need ultrasonic)</t>
  </si>
  <si>
    <t>09251</t>
  </si>
  <si>
    <t>https://www.medchemexpress.com/Atrasentan-hydrochloride.html</t>
  </si>
  <si>
    <t>HY-17423</t>
  </si>
  <si>
    <t>Abacavir</t>
  </si>
  <si>
    <t>136470-78-5</t>
  </si>
  <si>
    <t>286.33</t>
  </si>
  <si>
    <t>Apoptosis; HIV; Reverse Transcriptase</t>
  </si>
  <si>
    <t xml:space="preserve">Abacavir is a potent nucleoside analog reverse-transcriptase inhibitor (NRTI). </t>
  </si>
  <si>
    <t>C14H18N6O</t>
  </si>
  <si>
    <t>NC1=NC(NC2CC2)=C3N=CN([C@H]4C=C[C@@H](CO)C4)C3=N1</t>
  </si>
  <si>
    <t>DMSO : 100 mg/mL (349.25 mM; Need ultrasonic); H2O : 2 mg/mL (6.98 mM; Need ultrasonic)</t>
  </si>
  <si>
    <t>11778</t>
  </si>
  <si>
    <t>https://www.medchemexpress.com/Abacavir.html</t>
  </si>
  <si>
    <t>HY-B1417</t>
  </si>
  <si>
    <t>Nortriptyline (hydrochloride)</t>
  </si>
  <si>
    <t>Desmethylamitriptyline hydrochloride</t>
  </si>
  <si>
    <t>894-71-3</t>
  </si>
  <si>
    <t>Apoptosis; Autophagy; Drug Metabolite</t>
  </si>
  <si>
    <t>Nortriptyline hydrochloride (Desmethylamitriptyline hydrochloride) is a tricyclic antidepressant and the main active metabolite of Amitriptyline, and used to relieve the symptoms of depression[1].</t>
  </si>
  <si>
    <t>CNCC/C=C1C2=CC=CC=C2CCC3=CC=CC=C\13.[H]Cl</t>
  </si>
  <si>
    <t>DMSO : 83.33 mg/mL (277.91 mM; Need ultrasonic); H2O : 7.14 mg/mL (23.81 mM; Need ultrasonic)</t>
  </si>
  <si>
    <t>17680</t>
  </si>
  <si>
    <t>https://www.medchemexpress.com/Nortriptyline-hydrochloride.html</t>
  </si>
  <si>
    <t>HY-B0113</t>
  </si>
  <si>
    <t>Omeprazole</t>
  </si>
  <si>
    <t>H 16868</t>
  </si>
  <si>
    <t>73590-58-6</t>
  </si>
  <si>
    <t>345.42</t>
  </si>
  <si>
    <t>Omeprazole (H 16868), a proton pump inhibitor (PPI), is available for treatment of acid-related gastrointestinal disorders. Omeprazole shows competitive inhibition of CYP2C19 activity with a Ki of 2 to 6 μM[1]. Omeprazole also inhibits growth of Gram-positive and Gram-negative bacteria[2].Omeprazole is a potent brain penetrant neutral sphingomyelinase (N-SMase) inhibitor (exosome inhibitor)[3].</t>
  </si>
  <si>
    <t>C17H19N3O3S</t>
  </si>
  <si>
    <t>O=S(C1=NC2=CC=C(OC)C=C2N1)CC3=NC=C(C)C(OC)=C3C</t>
  </si>
  <si>
    <t>DMSO : ≥ 100 mg/mL (289.50 mM); H2O : &lt; 0.1 mg/mL (insoluble)</t>
  </si>
  <si>
    <t>14841</t>
  </si>
  <si>
    <t>https://www.medchemexpress.com/Omeprazole.html</t>
  </si>
  <si>
    <t>HY-B0106</t>
  </si>
  <si>
    <t>Levetiracetam</t>
  </si>
  <si>
    <t>UCB L059</t>
  </si>
  <si>
    <t>102767-28-2</t>
  </si>
  <si>
    <t>170.21</t>
  </si>
  <si>
    <t>Levetiracetam (UCB L059) is a selective M2 muscarinic acetylcholine receptors (mAChR) inhibitor[1]. Antiepileptic agent[1].</t>
  </si>
  <si>
    <t>C8H14N2O2</t>
  </si>
  <si>
    <t>NC([C@@H](N(CCC1)C1=O)CC)=O</t>
  </si>
  <si>
    <t>H2O : ≥ 85 mg/mL (499.38 mM); DMSO : ≥ 85 mg/mL (499.38 mM)</t>
  </si>
  <si>
    <t>42234</t>
  </si>
  <si>
    <t>https://www.medchemexpress.com/levetiracetam.html</t>
  </si>
  <si>
    <t>HY-50706A</t>
  </si>
  <si>
    <t>Selumetinib (sulfate)</t>
  </si>
  <si>
    <t>AZD6244 (sulfate); ARRY-142886 (sulfate)</t>
  </si>
  <si>
    <t>943332-08-9</t>
  </si>
  <si>
    <t>555.76</t>
  </si>
  <si>
    <t>Selumetinib (AZD6244) is selective, non-ATP-competitive oral?MEK1/2?inhibitor, with an IC50 of 14 nM for MEK1. Selumetinib (AZD6244) inhibits ERK1/2 phosphorylation.</t>
  </si>
  <si>
    <t>C17H17BrClFN4O7S</t>
  </si>
  <si>
    <t>OCCONC(C(C=C1C(N=CN1C)=C2F)=C2NC3=C(C=C(Br)C=C3)Cl)=O.O=S(O)(O)=O</t>
  </si>
  <si>
    <t>H2O : &lt; 0.1 mg/mL (insoluble); DMSO : 50 mg/mL (89.97 mM; Need ultrasonic)</t>
  </si>
  <si>
    <t>56606</t>
  </si>
  <si>
    <t>https://www.medchemexpress.com/selumetinib-sulfate.html</t>
  </si>
  <si>
    <t>HY-A0007</t>
  </si>
  <si>
    <t>Rotigotine (Hydrochloride)</t>
  </si>
  <si>
    <t>N-0923 (Hydrochloride)</t>
  </si>
  <si>
    <t>125572-93-2</t>
  </si>
  <si>
    <t>351.93</t>
  </si>
  <si>
    <t>Rotigotine Hydrochloride (N-0923 Hydrochloride) is a full agonist of dopamine receptor, a partial agonist of the 5-HT1A receptor, and an antagonist of the α2B-adrenergic receptor, with Ki of 0.71?nM, 4-15?nM, and 83?nM for the dopamine D3 receptor and D2, D5, D4 receptors, and dopamine D1 receptor.</t>
  </si>
  <si>
    <t>C19H26ClNOS</t>
  </si>
  <si>
    <t>OC1=C2CC[C@@H](CC2=CC=C1)N(CCC3=CC=CS3)CCC.[H]Cl</t>
  </si>
  <si>
    <t>DMSO : ≥ 50 mg/mL (142.07 mM)</t>
  </si>
  <si>
    <t>08252</t>
  </si>
  <si>
    <t>https://www.medchemexpress.com/Rotigotine-Hydrochloride.html</t>
  </si>
  <si>
    <t>HY-B0109A</t>
  </si>
  <si>
    <t>Dorzolamide (hydrochloride)</t>
  </si>
  <si>
    <t>L671152 hydrochloride; MK507 hydrochloride</t>
  </si>
  <si>
    <t>130693-82-2</t>
  </si>
  <si>
    <t>360.90</t>
  </si>
  <si>
    <t>Dorzolamide hydrochloride (L671152 Hcl; MK507 Hcl) is an anti-glaucoma agent, which is a carbonic anhydrase inhibitor.
Target: carbonic anhydrase (CA)
Dorzolamide  hydrochloride is a carbonic anhydrase inhibitor. It is an anti-glaucoma agent, and acts by decreasing the production of aqueous humour [1]. 
Glaucoma was induced in the right eye of adult Wistar rats by episcleral venous occlusion. One experimental group was administered dorzolamide hydrochloride 2%-timolol 0.5% combination eye drops, while the other experimental group was administered dorzolamide hydrochloride2% eye drops. 
Control groups had surgery without drug administration. Drug application was initiated either 2 weeks before surgery (Group A), from the day of surgery (Group B), 2 weeks after surgery (Group C), or 4 weeks after surgery (Group D). 
RGCs were labeled by intratectal Fluorogold injections and counted from flat-mount preparations, and IOP was measured using Tonopen. Both dorzolamide-timolol combination and dorzolamide hydrochloride, when applied topically, significantly reduced IOP and improved RGC densities in experimental eyes when compared to control eyes. Earlier initiation, as well as longer duration of drug application, resulted in higher RGC densities [2].
Clinical indications: Glaucoma; Ocular hypertension
FDA Approved Date: 1995
Toxicity: Dizziness, headache, shortness of breath, slow heartbeat, severe asthma, cardiac arrest</t>
  </si>
  <si>
    <t>C10H17ClN2O4S3</t>
  </si>
  <si>
    <t>O=S(C(S1)=CC2=C1S([C@@H](C)C[C@@H]2NCC)(=O)=O)(N)=O.Cl</t>
  </si>
  <si>
    <t>H2O : 12.5 mg/mL (34.64 mM; Need ultrasonic); DMSO : 100 mg/mL (277.09 mM; Need ultrasonic)</t>
  </si>
  <si>
    <t>14418</t>
  </si>
  <si>
    <t>https://www.medchemexpress.com/Dorzolamide-hydrochloride.html</t>
  </si>
  <si>
    <t>others</t>
  </si>
  <si>
    <t>HY-17428</t>
  </si>
  <si>
    <t>Tripelennamine (hydrochloride)</t>
  </si>
  <si>
    <t>154-69-8</t>
  </si>
  <si>
    <t>Tripelennamine hydrochloride, a H1-receptor antagonist, is a psychoactive drug and member of the pyridine andethylenediamine classes that is used as an antipruritic and first-generation antihistamine.
IC50 Value:
Target: Histamine H1 receptor
Tripelennamine can be used in the treatment of asthma, hay fever, rhinitus and urticaria.
in vitro: Arterial and mixed venous blood-gas and pH measurements were made at rest before and after saline or drug administration and during incremental exercise leading to maximal exertion at 14 m/s on 3.5% uphill grade for 120 s. Galloping at this workload elicited maximal heart rate and induced exercise-induced pulmonary hemorrhage in all horses in both treatments, thereby indicating that capillary stress failure-related pulmonary injury had occurred [1].
in vivo: The data obtained (median and range in brackets) in camels and horses, respectively, were as follows: the terminal elimination half-lives were 2.39 (1.91-6.54) and 2.08 (1.31-5.65) h, total body clearances were 0.97 (0.82-1.42) and 0.84 (0.64-1.17)L/h/kg. The volumes of distribution at steady state were 2.87 (1.59-6.67) and 1.69 (1.18-3.50) L/kg, the volumes of the central compartment of the two compartment pharmacokinetic model were 1.75 (0.68-2.27) and 1.06 (0.91-2.20) L/kg [2]. After intramuscular administration of 50 or 100 mg tripelennamine, mean plasma concentrations at 30 minutes were 105 and 194 ng/ml, respectively, and mean plasma t1/2 values were 2.9 and 4.4 hours, respectively [3].</t>
  </si>
  <si>
    <t>C16H22ClN3</t>
  </si>
  <si>
    <t>CN(C)CCN(CC1=CC=CC=C1)C2=NC=CC=C2.[H]Cl</t>
  </si>
  <si>
    <t>DMSO : 25 mg/mL (85.67 mM; Need ultrasonic)</t>
  </si>
  <si>
    <t>18832</t>
  </si>
  <si>
    <t>https://www.medchemexpress.com/Tripelennamine-hydrochloride.html</t>
  </si>
  <si>
    <t>HY-B0491A</t>
  </si>
  <si>
    <t>Carbazochrome (sodium sulfonate)</t>
  </si>
  <si>
    <t>AC-17</t>
  </si>
  <si>
    <t>51460-26-5</t>
  </si>
  <si>
    <t>322.27</t>
  </si>
  <si>
    <t>Carbazochrome sodium sulfonate (AC-17) is a capillary stabiliser and used for the research of haemorrhage. Carbazochrome sodium sulfonate is an antihemorrhagic agent[1].</t>
  </si>
  <si>
    <t>C10H11N4NaO5S</t>
  </si>
  <si>
    <t>O=S(C(CC1=C/C2=N/NC(N)=O)N(C)C1=CC2=O)(O[Na])=O</t>
  </si>
  <si>
    <t>DMSO : ≥ 49 mg/mL (152.05 mM)</t>
  </si>
  <si>
    <t>16842</t>
  </si>
  <si>
    <t>https://www.medchemexpress.com/carbazochrome-sodium-sulfonate.html</t>
  </si>
  <si>
    <t>HY-10617A</t>
  </si>
  <si>
    <t>Rucaparib</t>
  </si>
  <si>
    <t>AG014699; PF-01367338</t>
  </si>
  <si>
    <t>283173-50-2</t>
  </si>
  <si>
    <t>323.36</t>
  </si>
  <si>
    <t>Rucaparib (AG014699) is an orally active and potent inhibitor of?PARP?with?Ki?of 1.4 nM for PARP1 in a cell-free assay. Rucaparib shows binding affinity to eight other PARP domains[1].</t>
  </si>
  <si>
    <t>C19H18FN3O</t>
  </si>
  <si>
    <t>FC1=CC2=C3C(CCNC2=O)=C(C4=CC=C(CNC)C=C4)NC3=C1</t>
  </si>
  <si>
    <t>DMSO : 50 mg/mL (154.63 mM; Need ultrasonic)</t>
  </si>
  <si>
    <t>64524</t>
  </si>
  <si>
    <t>https://www.medchemexpress.com/rucaparib.html</t>
  </si>
  <si>
    <t>HY-12749A</t>
  </si>
  <si>
    <t>Midodrine (hydrochloride)</t>
  </si>
  <si>
    <t>(±)-Midodrine (hydrochloride)</t>
  </si>
  <si>
    <t>43218-56-0</t>
  </si>
  <si>
    <t>290.74</t>
  </si>
  <si>
    <t>Midodrine hydrochloride ((±)-Midodrine hydrochloride) is an α1-receptor agonist,  for the treatment of dysautonomia and orthostatic hypotension.</t>
  </si>
  <si>
    <t>C12H19ClN2O4</t>
  </si>
  <si>
    <t>O=C(NCC(C1=CC(OC)=CC=C1OC)O)CN.[H]Cl</t>
  </si>
  <si>
    <t>H2O : 100 mg/mL (343.95 mM; Need ultrasonic)</t>
  </si>
  <si>
    <t>61305</t>
  </si>
  <si>
    <t>https://www.medchemexpress.com/Midodrine-hydrochloride.html</t>
  </si>
  <si>
    <t>HY-A0004</t>
  </si>
  <si>
    <t>Decitabine</t>
  </si>
  <si>
    <t>5-Aza-2'-deoxycytidine; 5-AZA-CdR; NSC 127716</t>
  </si>
  <si>
    <t>2353-33-5</t>
  </si>
  <si>
    <t>228.21</t>
  </si>
  <si>
    <t>Apoptosis; DNA Methyltransferase; Nucleoside Antimetabolite/Analog</t>
  </si>
  <si>
    <t>Decitabine (NSC 127716) is an orally active deoxycytidine analogue antimetabolite and a DNA methyltransferase inhibitor. Decitabine incorporates into DNA in place of cytosine can covalently trap DNA methyltransferase to DNA causing irreversible inhibition of the enzyme. Decitabine induces cell G2/M arrest and cell apoptosis. Decitabine has potent anticancer activity[1][2].</t>
  </si>
  <si>
    <t>C8H12N4O4</t>
  </si>
  <si>
    <t>O=C1N=C(N)N=CN1[C@H](O[C@@H]2CO)C[C@@H]2O</t>
  </si>
  <si>
    <t>DMSO : ≥ 50 mg/mL (219.10 mM); H2O : 20 mg/mL (87.64 mM; Need ultrasonic)</t>
  </si>
  <si>
    <t>29075</t>
  </si>
  <si>
    <t>https://www.medchemexpress.com/Decitabine.html</t>
  </si>
  <si>
    <t>HY-B0302</t>
  </si>
  <si>
    <t>Etidronic acid</t>
  </si>
  <si>
    <t>HEDPA; HEDP</t>
  </si>
  <si>
    <t>2809-21-4</t>
  </si>
  <si>
    <t>206.03</t>
  </si>
  <si>
    <t>Etidronic acid (HEDPA) is a bisphosphonate used in detergents, water treatment, cosmetics and pharmaceutical treatment.
Target: Others
Etidronic acid (HEDPA) is a chelating agent and may be added to bind to or counter the effects of substances such as arsenic, iron, or other metal ions that can occur in the presence of some soaps. Etidronic acid also acts to retard oxidation of fatty acids. For clarification, a chelator, or chelating agent is a binding component added to many cosmetics, beauty products, and water softeners to form multiple bonds with a single metal ion and neutralize it.</t>
  </si>
  <si>
    <t>C2H8O7P2</t>
  </si>
  <si>
    <t>OC(P(O)(O)=O)(P(O)(O)=O)C</t>
  </si>
  <si>
    <t>DMSO : 100 mg/mL (485.37 mM; Need ultrasonic); H2O : 100 mg/mL (485.37 mM; Need ultrasonic)</t>
  </si>
  <si>
    <t>15454</t>
  </si>
  <si>
    <t>https://www.medchemexpress.com/Etidronic-acid.html</t>
  </si>
  <si>
    <t>HY-B0295</t>
  </si>
  <si>
    <t>Chloroxine</t>
  </si>
  <si>
    <t>773-76-2</t>
  </si>
  <si>
    <t>Chloroxine is one of the important 8-hydroxyquinoline derivative. Chloroxine has effective antibacterial, antifungal, antiprotozoal and antiamoebic activities, especially used in treating the intestinal amebiasis. Chloroxine is also used in the treatment of dandruff and seborrheic dermatitis of the scalp[1][2].</t>
  </si>
  <si>
    <t>C9H5Cl2NO</t>
  </si>
  <si>
    <t>OC1=C2N=CC=CC2=C(Cl)C=C1Cl</t>
  </si>
  <si>
    <t>H2O : &lt; 0.1 mg/mL (insoluble); DMSO : 33.33 mg/mL (155.71 mM; Need ultrasonic)</t>
  </si>
  <si>
    <t>16031</t>
  </si>
  <si>
    <t>https://www.medchemexpress.com/Chloroxine.html</t>
  </si>
  <si>
    <t>HY-N0156</t>
  </si>
  <si>
    <t>Oleanolic Acid</t>
  </si>
  <si>
    <t>Oleanic acid; Caryophyllin</t>
  </si>
  <si>
    <t>508-02-1</t>
  </si>
  <si>
    <t>Autophagy; Endogenous Metabolite; HIV</t>
  </si>
  <si>
    <t>Oleanolic acid (Caryophyllin) is a natural compound from plants with anti-tumor activities.</t>
  </si>
  <si>
    <t>C[C@]([C@@]1([H])[C@]2(CC[C@@H]3O)C)(CC[C@@]2([H])C3(C)C)[C@@](C4=CC1)(CC[C@]5(C(O)=O)[C@@]4([H])CC(C)(C)CC5)C</t>
  </si>
  <si>
    <t>DMSO : 5 mg/mL (10.95 mM; Need ultrasonic); H2O : &lt; 0.1 mg/mL (insoluble)</t>
  </si>
  <si>
    <t>17668</t>
  </si>
  <si>
    <t>https://www.medchemexpress.com/Oleanolic-Acid.html</t>
  </si>
  <si>
    <t>HY-B0303A</t>
  </si>
  <si>
    <t>Diphenhydramine (hydrochloride)</t>
  </si>
  <si>
    <t>147-24-0</t>
  </si>
  <si>
    <t>Diphenhydramine hydrochloride, a histamine H1 antagonist used as an antiemetic, antitussive, for dermatoses and pruritus, for hypersensitivity reactions, as a hypnotic, an antiparkinson, and as an ingredient in common cold preparations.
Target: Histamine H1 receptor
Diphenhydramine hydrochloride, a histamine H1 antagonist used as an antiemetic, antitussive, for dermatoses and pruritus, for hypersensitivity reactions, as a hypnotic, an antiparkinson, and as an ingredient in common cold preparations. 
It has some undesired antimuscarinic and sedative effects. Diphenhydramine competes with free histamine for binding at HA-receptor sites. 
This antagonizes the effects of histamine on HA-receptors, leading to a reduction of the negative symptoms brought on by histamine HA-receptor binding.</t>
  </si>
  <si>
    <t>CN(C)CCOC(C1=CC=CC=C1)C2=CC=CC=C2.Cl</t>
  </si>
  <si>
    <t>DMSO : 100 mg/mL (342.68 mM; Need ultrasonic); H2O : 100 mg/mL (342.68 mM; Need ultrasonic)</t>
  </si>
  <si>
    <t>15205</t>
  </si>
  <si>
    <t>https://www.medchemexpress.com/Diphenhydramine-hydrochloride.html</t>
  </si>
  <si>
    <t>HY-12222</t>
  </si>
  <si>
    <t>Obeticholic acid</t>
  </si>
  <si>
    <t>INT-747; 6-ECDCA; 6-Ethylchenodeoxycholic acid</t>
  </si>
  <si>
    <t>459789-99-2</t>
  </si>
  <si>
    <t>420.63</t>
  </si>
  <si>
    <t>Autophagy; FXR</t>
  </si>
  <si>
    <t>Obeticholic acid (INT-747) is a potent, selective and orally active FXR agonist with an EC50 of 99 nM. Obeticholic acid has anticholeretic and anti-inflammation effect. Obeticholic acid also induces autophagy[1][2][3].</t>
  </si>
  <si>
    <t>C26H44O4</t>
  </si>
  <si>
    <t>C[C@@]([C@]1([H])[C@@H](CC)[C@H]2O)(CC[C@@H](O)C1)[C@]3([H])[C@]2([H])[C@@](CC[C@]4([H])[C@H](C)CCC(O)=O)([H])[C@]4(C)CC3</t>
  </si>
  <si>
    <t>DMSO : ≥ 100 mg/mL (237.74 mM); Ethanol : ≥ 50 mg/mL (118.87 mM)</t>
  </si>
  <si>
    <t>61353</t>
  </si>
  <si>
    <t>https://www.medchemexpress.com/INT-747.html</t>
  </si>
  <si>
    <t>HY-N7121</t>
  </si>
  <si>
    <t>Erythromycin estolate</t>
  </si>
  <si>
    <t>3521-62-8</t>
  </si>
  <si>
    <t>1056.39</t>
  </si>
  <si>
    <t>Erythromycin estolate, erythromycin derivative[1], is a macrolide antibiotic used in the treatment of a wide variety of bacterial infections. Erythromycin estolate causes several cases of liver injury which mostly include cholestatic hepatitis. Erythromycin estolate toxicity is related to its inhibitory effect on bile acid transport[2].</t>
  </si>
  <si>
    <t>C52H97NO18S</t>
  </si>
  <si>
    <t>CCCCCCCCCCCCOS(=O)(O)=O.CCC(O[C@H]([C@H](C[C@@H](C)O1)N(C)C)[C@]1([H])O[C@@H]2[C@H]([C@@H]([C@H](C(O[C@@H]([C@@](C)(O)[C@H](O)[C@@H](C)C([C@H](C)C[C@]2(O)C)=O)CC)=O)C)O[C@@]3([H])C[C@](C)([C@@H](O)[C@H](C)O3)OC)C)=O</t>
  </si>
  <si>
    <t>DMSO : 250 mg/mL (236.66 mM; Need ultrasonic)</t>
  </si>
  <si>
    <t>64122</t>
  </si>
  <si>
    <t>https://www.medchemexpress.com/erythromycin-estolate.html</t>
  </si>
  <si>
    <t>HY-10450A</t>
  </si>
  <si>
    <t>Dapagliflozin ((2S)-1,2-propanediol, hydrate)</t>
  </si>
  <si>
    <t>BMS-512148 (2S)-1,2-propanediol, hydrate</t>
  </si>
  <si>
    <t>960404-48-2</t>
  </si>
  <si>
    <t>502.98</t>
  </si>
  <si>
    <t>Dapagliflozin ((2S)-1,2-propanediol, hydrate)  is the S-enantiomer of Dapagliflozin 1,2-propanediol, hydrate. 
Dapagliflozin ((2S)-1,2-propanediol, hydrate), a new type of drug used to treat diabetes mellitus (DM), is a competitive sodium/glucose cotransporter 2 (SGLT2) inhibitor, which results in excretion of glucose into the urine[1].
Dapagliflozin ((2S)-1,2-propanediol, hydrate)  induces HIF1 expression and attenuates renal IR injury[2].</t>
  </si>
  <si>
    <t>C24H35ClO9</t>
  </si>
  <si>
    <t>O[C@H]1[C@H](C2=CC(CC3=CC=C(OCC)C=C3)=C(Cl)C=C2)O[C@H](CO)[C@@H](O)[C@@H]1O.C[C@H](O)CO.O</t>
  </si>
  <si>
    <t>DMSO : ≥ 100 mg/mL (198.82 mM)</t>
  </si>
  <si>
    <t>57015</t>
  </si>
  <si>
    <t>https://www.medchemexpress.com/Dapagliflozin-_2S_-1,2-propanediol,-hydrate.html</t>
  </si>
  <si>
    <t>HY-B0478</t>
  </si>
  <si>
    <t>Trazodone (hydrochloride)</t>
  </si>
  <si>
    <t>AF-1161</t>
  </si>
  <si>
    <t>25332-39-2</t>
  </si>
  <si>
    <t>408.32</t>
  </si>
  <si>
    <t>Trazodone (hydrochloride) (AF-1161) is an antidepressant belonging to the class of serotonin receptor antagonists and reuptake inhibitors for treatment of anxiety disorders.</t>
  </si>
  <si>
    <t>C19H23Cl2N5O</t>
  </si>
  <si>
    <t>O=C1N(CCCN2CCN(C3=CC=CC(Cl)=C3)CC2)N=C4C=CC=CN41.Cl</t>
  </si>
  <si>
    <t>DMSO : 16.67 mg/mL (40.83 mM; Need ultrasonic); H2O : 16.67 mg/mL (40.83 mM; Need ultrasonic)</t>
  </si>
  <si>
    <t>16947</t>
  </si>
  <si>
    <t>https://www.medchemexpress.com/Trazodone-hydrochloride.html</t>
  </si>
  <si>
    <t>HY-B0556A</t>
  </si>
  <si>
    <t>Tetrahydrozoline (hydrochloride)</t>
  </si>
  <si>
    <t>Tetryzoline (hydrochloride)</t>
  </si>
  <si>
    <t>522-48-5</t>
  </si>
  <si>
    <t>Tetrahydrozoline hydrochloride (Tetryzoline hydrochloride) is a α-adrenoceptor agonist. 
Target: α-adrenoceptor
ahydrozoline is an imidazoline derivative with alpha receptor agonist activity widely available in over-the-counter topical ocular and nasal formulations. More than 1,600 cases of oral exposures are reported to United States poison centers annually (1,2). Reports of significant toxicity from tetrahydrozoline ingestion are unusual but have occured primarily in small children after unintentional ingestion (3-63, 6) [1].</t>
  </si>
  <si>
    <t>C1(C2CCCC3=C2C=CC=C3)=NCCN1.Cl</t>
  </si>
  <si>
    <t>DMSO : 16.67 mg/mL (70.41 mM; Need ultrasonic); H2O : ≥ 50 mg/mL (211.20 mM)</t>
  </si>
  <si>
    <t>16656</t>
  </si>
  <si>
    <t>https://www.medchemexpress.com/Tetrahydrozoline-hydrochloride.html</t>
  </si>
  <si>
    <t>HY-10268</t>
  </si>
  <si>
    <t>Betrixaban</t>
  </si>
  <si>
    <t>PRT054021</t>
  </si>
  <si>
    <t>330942-05-7</t>
  </si>
  <si>
    <t>451.91</t>
  </si>
  <si>
    <t>Betrixaban (PRT054021) is a highly potent, selective, and orally efficacious factor Xa (fXa) inhibitor with IC50 of 1.5 nM[1].</t>
  </si>
  <si>
    <t>C23H22ClN5O3</t>
  </si>
  <si>
    <t>N=C(N(C)C)C(C=C1)=CC=C1C(NC2=CC=C(OC)C=C2C(NC(C=C3)=NC=C3Cl)=O)=O</t>
  </si>
  <si>
    <t>DMSO : 22 mg/mL (48.68 mM; Need ultrasonic and warming)</t>
  </si>
  <si>
    <t>25848</t>
  </si>
  <si>
    <t>https://www.medchemexpress.com/Betrixaban.html</t>
  </si>
  <si>
    <t>HY-15777C</t>
  </si>
  <si>
    <t>Ribociclib succinate hydrate</t>
  </si>
  <si>
    <t>LEE011 (succinate hydrate)</t>
  </si>
  <si>
    <t>1374639-79-8</t>
  </si>
  <si>
    <t>Ribociclib succinate hydrate (LEE011 succinate hydrate) is a highly specific CDK4/6 inhibitor with IC50 values of 10 nM and 39 nM, respectively, and is over 1,000-fold less potent against the cyclin B/CDK1 complex.</t>
  </si>
  <si>
    <t>C27H38N8O6</t>
  </si>
  <si>
    <t>O=C(N(C)C)C(N1C2CCCC2)=CC(C1=N3)=CN=C3NC(N=C4)=CC=C4N5CCNCC5.OC(CCC(O)=O)=O.[F,Cl,Br,I].O</t>
  </si>
  <si>
    <t>DMSO : 100 mg/mL (175.24 mM; Need ultrasonic); H2O : 4 mg/mL (7.01 mM; Need ultrasonic)</t>
  </si>
  <si>
    <t>25121</t>
  </si>
  <si>
    <t>https://www.medchemexpress.com/LEE011-succinate-hydrate.html</t>
  </si>
  <si>
    <t>HY-15772</t>
  </si>
  <si>
    <t>Osimertinib</t>
  </si>
  <si>
    <t>AZD-9291; Mereletinib</t>
  </si>
  <si>
    <t>1421373-65-0</t>
  </si>
  <si>
    <t>499.61</t>
  </si>
  <si>
    <t>Osimertinib (AZD-9291) is an irreversible and mutant selective EGFR inhibitor with IC50s of 12 and 1 nM against EGFRL858R and EGFRL858R/T790M, respectively[1].</t>
  </si>
  <si>
    <t>C28H33N7O2</t>
  </si>
  <si>
    <t>C=CC(NC1=CC(NC2=NC=CC(C3=CN(C)C4=C3C=CC=C4)=N2)=C(OC)C=C1N(CCN(C)C)C)=O</t>
  </si>
  <si>
    <t>DMSO : 100 mg/mL (200.16 mM; Need ultrasonic); H2O : &lt; 0.1 mg/mL (insoluble)</t>
  </si>
  <si>
    <t>25959</t>
  </si>
  <si>
    <t>https://www.medchemexpress.com/AZD-9291.html</t>
  </si>
  <si>
    <t>HY-13619A</t>
  </si>
  <si>
    <t>Efaproxiral (sodium)</t>
  </si>
  <si>
    <t>RSR13 (sodium)</t>
  </si>
  <si>
    <t>170787-99-2</t>
  </si>
  <si>
    <t>363.38</t>
  </si>
  <si>
    <t>Efaproxiral sodium (RSR13 sodium) is a synthetic allosteric modifier of haemoglobin (Hb), decreases Hb-oxygen (O2) binding affinity and enhances oxygenation of hypoxic tumours during radiation therapy.
in vitro: Efaproxiral increases oxygen levels in hypoxic tumor tissues by binding non-covalently to the hemoglobin tetramer and decreasing hemoglobin-oxygen binding affinity. Increasing tumor oxygenation reduces tumor radioresistance. Efaproxiral can enhance the oxygenation of hypoxic tumours and function as a radiation sensitiser, increasing the effectiveness of RT.</t>
  </si>
  <si>
    <t>C20H22NNaO4</t>
  </si>
  <si>
    <t>CC(C)(OC1=CC=C(CC(NC2=CC(C)=CC(C)=C2)=O)C=C1)C(O[Na])=O</t>
  </si>
  <si>
    <t>DMSO : ≥ 39 mg/mL (107.33 mM)</t>
  </si>
  <si>
    <t>17601</t>
  </si>
  <si>
    <t>https://www.medchemexpress.com/Efaproxiral-sodium.html</t>
  </si>
  <si>
    <t>HY-12404</t>
  </si>
  <si>
    <t>Diminazene (aceturate)</t>
  </si>
  <si>
    <t>Diminazene (diaceturate)</t>
  </si>
  <si>
    <t>908-54-3</t>
  </si>
  <si>
    <t>515.52</t>
  </si>
  <si>
    <t>Angiotensin-converting Enzyme (ACE); Parasite</t>
  </si>
  <si>
    <t>Aceturate</t>
  </si>
  <si>
    <t>Diminazene aceturate (Diminazene diaceturate) is an anti-trypanosome agent for livestock. The main biochemical mechanism of the trypanocidal actions of Diminazene aceturate is by binding to trypanosomal kinetoplast DNA (kDNA) in a non-intercalative manner through specific interaction with sites rich in adenine-thymine base pairs. Diminazene aceturate is also an angiotensin-converting enzyme 2 (ACE2) activator and has strong and potent anti-inflammatory properties[1][2][3].</t>
  </si>
  <si>
    <t>C22H29N9O6</t>
  </si>
  <si>
    <t>O=C(O)CNC(C)=O.N=C(C1=CC=C(/N=N/NC2=CC=C(C(N)=N)C=C2)C=C1)N.O=C(O)CNC(C)=O</t>
  </si>
  <si>
    <t>H2O : 50 mg/mL (96.99 mM; Need ultrasonic); DMSO : 25 mg/mL (48.49 mM; Need ultrasonic)</t>
  </si>
  <si>
    <t>50184</t>
  </si>
  <si>
    <t>https://www.medchemexpress.com/diminazene-aceturate.html</t>
  </si>
  <si>
    <t>HY-13238A</t>
  </si>
  <si>
    <t>Dolutegravir (sodium)</t>
  </si>
  <si>
    <t>S/GSK1349572 (sodium)</t>
  </si>
  <si>
    <t>1051375-19-9</t>
  </si>
  <si>
    <t>441.36</t>
  </si>
  <si>
    <t>Dolutegravir sodium (S/GSK1349572 sodium) is a highly potent and orally bioavailable HIV integrase strand transfer inhibitor with an IC50 of 2.7 nM for HIV-1 integrase-catalyzed strand transfer. Dolutegravir sodium (S/GSK1349572 sodium) inhibits HIV-1 viral replication with an IC50 of 0.51 nM in peripheral blood mononuclear cells. Dolutegravir sodium (S/GSK1349572 sodium) retains a high potency against the HIV-1 Y143R, N155H, and G140S/Q148H mutants (EC50=3.6-5.8 nM)[1][2].</t>
  </si>
  <si>
    <t>C20H18F2N3NaO5</t>
  </si>
  <si>
    <t>O=C(C1=CN(C2=C(O[Na])C1=O)C[C@]3([H])OCC[C@@H](C)N3C2=O)NCC4=CC=C(F)C=C4F</t>
  </si>
  <si>
    <t>DMSO : ≥ 4.5 mg/mL (10.20 mM); H2O : &lt; 0.1 mg/mL (insoluble)</t>
  </si>
  <si>
    <t>13529</t>
  </si>
  <si>
    <t>https://www.medchemexpress.com/Dolutegravir-sodium.html</t>
  </si>
  <si>
    <t>HY-B0878</t>
  </si>
  <si>
    <t>Halobetasol (propionate)</t>
  </si>
  <si>
    <t>BMY-30056; CGP-14458; Ulobetasol propionate</t>
  </si>
  <si>
    <t>66852-54-8</t>
  </si>
  <si>
    <t>484.96</t>
  </si>
  <si>
    <t>Halobetasol propionate is a synthetic corticosteroid for topical dermatological use; exhibits anti-inflammatory, antipruritic, and vasoconstrictive properties.</t>
  </si>
  <si>
    <t>C25H31ClF2O5</t>
  </si>
  <si>
    <t>C[C@@]12[C@](C(CCl)=O)(OC(CC)=O)[C@@H](C)C[C@@]1([H])[C@]3([H])C[C@H](F)C4=CC(C=C[C@]4(C)[C@@]3(F)[C@@H](O)C2)=O</t>
  </si>
  <si>
    <t>DMSO : ≥ 100 mg/mL (206.20 mM)</t>
  </si>
  <si>
    <t>16382</t>
  </si>
  <si>
    <t>https://www.medchemexpress.com/Halobetasol-propionate.html</t>
  </si>
  <si>
    <t>HY-B1280</t>
  </si>
  <si>
    <t>Nikethamide</t>
  </si>
  <si>
    <t>N,N-Diethylnicotinamide</t>
  </si>
  <si>
    <t>59-26-7</t>
  </si>
  <si>
    <t>178.23</t>
  </si>
  <si>
    <t>Nikethamide, one of the respiratory central stimulants, has the potential for respiratory failure research[1].</t>
  </si>
  <si>
    <t>C10H14N2O</t>
  </si>
  <si>
    <t>O=C(C1=CC=CN=C1)N(CC)CC</t>
  </si>
  <si>
    <t>H2O : ≥ 50 mg/mL (280.54 mM); DMSO : &lt; 1 mg/mL (insoluble or slightly soluble)</t>
  </si>
  <si>
    <t>27055</t>
  </si>
  <si>
    <t>https://www.medchemexpress.com/Nikethamide.html</t>
  </si>
  <si>
    <t>HY-B1664</t>
  </si>
  <si>
    <t>Iopanoic acid</t>
  </si>
  <si>
    <t>96-83-3</t>
  </si>
  <si>
    <t>570.93</t>
  </si>
  <si>
    <t>Iopanoic acid is an inhibitor of 5'-Deiodinase and also an iodinated contrast medium.</t>
  </si>
  <si>
    <t>C11H12I3NO2</t>
  </si>
  <si>
    <t>O=C(O)C(CC)CC1=C(I)C=C(I)C(N)=C1I</t>
  </si>
  <si>
    <t>DMSO : 100 mg/mL (175.15 mM; Need ultrasonic)</t>
  </si>
  <si>
    <t>27399</t>
  </si>
  <si>
    <t>https://www.medchemexpress.com/Iopanoic_acid.html</t>
  </si>
  <si>
    <t>HY-B1256</t>
  </si>
  <si>
    <t>Cefuroxime (sodium)</t>
  </si>
  <si>
    <t>56238-63-2</t>
  </si>
  <si>
    <t>446.37</t>
  </si>
  <si>
    <t>Cefuroxime sodium is an orally active second-generation cephalosporin antibiotic with increased stability to β-lactamase. Cefuroxime sodium has a broad spectrum activity against Gram-positive and Gram-negative bacteria[1].</t>
  </si>
  <si>
    <t>C16H15N4NaO8S</t>
  </si>
  <si>
    <t>O=C(C(N12)=C(COC(N)=O)CS[C@]2([H])[C@H](NC(/C(C3=CC=CO3)=N\OC)=O)C1=O)O[Na]</t>
  </si>
  <si>
    <t>DMSO : ≥ 100 mg/mL (224.03 mM); H2O : 50 mg/mL (112.01 mM; Need ultrasonic)</t>
  </si>
  <si>
    <t>29179</t>
  </si>
  <si>
    <t>https://www.medchemexpress.com/Cefuroxime-sodium.html</t>
  </si>
  <si>
    <t>HY-B0076</t>
  </si>
  <si>
    <t>(±)-Bisoprolol (hemifumarate)</t>
  </si>
  <si>
    <t>Bisoprolol hemifumarate salt</t>
  </si>
  <si>
    <t>104344-23-2</t>
  </si>
  <si>
    <t>766.96</t>
  </si>
  <si>
    <t>(±)-Bisoprolol (hemifumarate) is a selective type β1 adrenergic receptor blocker.
Target: Adrenergic Receptor
Approved: July 31, 1992
Bisoprolol, on beta 1-adrenoceptor peptide induced autoimmune myocardial damage. In the animal model of autoimmune cardiomyopathy induced by active immunization of rabbits with beta 1-adrenoceptor peptide, bisoprolol was given at a dose of 3 mg/day throughout the study period. Our results showed high titer of anti-beta 1-adrenoceptor antibody in the immunized group throughout the study but not in the group receiving only bisoprolol [1]. Bisoprolol administration resulted in a significant reduction in HR reaching 60.3 +/- 1.4 bpm at VT of 500 mL (compared to 70.5 +/- 1.8 bpm with placebo, P &lt; 0.001). Changes in HP were also significant with an increase in HP reaching 1004.5 +/- 22.2 msec at this controlled VT (compared to 860.3 +/- 21.5 msec with placebo, P &lt; 0.001) [2].
Toxicity: Oral, mouse: LD50 = 100 mg/kg; Skin, rabbit: LD50 = 200 mg/kg; Skin, rat: LD50 = 500 mg/kg. Symptoms of overdose include congestive heart failure (marked by sudden weight gain, swelling of the legs, feet, and ankles, fatigue, and shortness of breath), difficult or labored breathing, low blood pressure, low blood sugar, and slow heartbeat.</t>
  </si>
  <si>
    <t>C40H66N2O12</t>
  </si>
  <si>
    <t>OC(CNC(C)C)COC1=CC=C(COCCOC(C)C)C=C1.OC(CNC(C)C)COC2=CC=C(COCCOC(C)C)C=C2.OC(/C=C/C(O)=O)=O</t>
  </si>
  <si>
    <t>H2O : 20 mg/mL (26.08 mM; Need ultrasonic); DMSO : ≥ 50 mg/mL (65.19 mM)</t>
  </si>
  <si>
    <t>11823</t>
  </si>
  <si>
    <t>https://www.medchemexpress.com/__plusmn__-bisoprolol-hemifumarate.html</t>
  </si>
  <si>
    <t>HY-10241</t>
  </si>
  <si>
    <t>Simeprevir</t>
  </si>
  <si>
    <t>TMC435</t>
  </si>
  <si>
    <t>923604-59-5</t>
  </si>
  <si>
    <t>749.94</t>
  </si>
  <si>
    <t>Simeprevir (TMC435) is an oral and potent HCV NS3/4A protease inhibitor with a Ki of 0.36 nM, and inhibits HCV replication with an EC50 of 7.8 nM[1].</t>
  </si>
  <si>
    <t>C38H47N5O7S2</t>
  </si>
  <si>
    <t>COC1=C(C)C2=C(C(O[C@H]3C[C@@H](C(N(C)CCCC/C=C\[C@H](C4)[C@]4(C(NS(=O)(C5CC5)=O)=O)N6)=O)[C@H](C6=O)C3)=CC(C7=NC(C(C)C)=CS7)=N2)C=C1</t>
  </si>
  <si>
    <t>DMSO : 14.29 mg/mL (19.05 mM; Need ultrasonic)</t>
  </si>
  <si>
    <t>08216</t>
  </si>
  <si>
    <t>https://www.medchemexpress.com/Simeprevir.html</t>
  </si>
  <si>
    <t>HY-13511A</t>
  </si>
  <si>
    <t>Rupatadine (Fumarate)</t>
  </si>
  <si>
    <t>UR-12592 (Fumarate)</t>
  </si>
  <si>
    <t>182349-12-8</t>
  </si>
  <si>
    <t>532.03</t>
  </si>
  <si>
    <t>Rupatadine Fumarate (UR-12592 Fumarate) is a potent dual PAF/H1 antagonist with Ki of 0.55/0.1 μM(rabbit platelet membranes/guinea pig cerebellum membranes)[1][2][3].</t>
  </si>
  <si>
    <t>C30H30ClN3O4</t>
  </si>
  <si>
    <t>CC1=CN=CC(CN2CC/C(CC2)=C3C4=CC=C(Cl)C=C4CCC5=CC=CN=C5\3)=C1.O=C(O)/C=C/C(O)=O</t>
  </si>
  <si>
    <t>DMSO : 30 mg/mL (56.39 mM; Need ultrasonic and warming)</t>
  </si>
  <si>
    <t>13892</t>
  </si>
  <si>
    <t>https://www.medchemexpress.com/Rupatadine-Fumarate.html</t>
  </si>
  <si>
    <t>HY-14660A</t>
  </si>
  <si>
    <t>Dabrafenib (Mesylate)</t>
  </si>
  <si>
    <t>GSK2118436 Mesylate; GSK 2118436B</t>
  </si>
  <si>
    <t>1195768-06-9</t>
  </si>
  <si>
    <t>615.67</t>
  </si>
  <si>
    <t>Dabrafenib Mesylate is a potent and selective Raf kinase inhibitor with IC50s of 0.6 and 5.0 nM for RafV600E and c-Raf, respectively.</t>
  </si>
  <si>
    <t>C24H24F3N5O5S3</t>
  </si>
  <si>
    <t>CC(C)(C)C1=NC(C2=C(F)C(NS(C3=C(F)C=CC=C3F)(=O)=O)=CC=C2)=C(C4=CC=NC(N)=N4)S1.CS(=O)(O)=O</t>
  </si>
  <si>
    <t>DMSO : ≥ 36 mg/mL (58.47 mM)</t>
  </si>
  <si>
    <t>63124</t>
  </si>
  <si>
    <t>https://www.medchemexpress.com/Dabrafenib-Mesylate.html</t>
  </si>
  <si>
    <t>HY-14658</t>
  </si>
  <si>
    <t>Thalidomide</t>
  </si>
  <si>
    <t>50-35-1</t>
  </si>
  <si>
    <t>Apoptosis; Autophagy; Ligand for E3 Ligase</t>
  </si>
  <si>
    <t>Thalidomide is initially promoted as a sedative, inhibits cereblon (CRBN), a part of the cullin-4 E3 ubiquitin ligase complex CUL4-RBX1-DDB1, with a Kd of ～250 nM, and has immunomodulatory, anti-inflammatory and anti-angiogenic cancer properties.</t>
  </si>
  <si>
    <t>C13H10N2O4</t>
  </si>
  <si>
    <t>O=C1N(C2CCC(NC2=O)=O)C(C3=CC=CC=C31)=O</t>
  </si>
  <si>
    <t>DMSO : 50 mg/mL (193.63 mM; Need ultrasonic)</t>
  </si>
  <si>
    <t>37682</t>
  </si>
  <si>
    <t>https://www.medchemexpress.com/thalidomide.html</t>
  </si>
  <si>
    <t>Apoptosis; Autophagy; PROTAC</t>
  </si>
  <si>
    <t>HY-B0453</t>
  </si>
  <si>
    <t>Econazole (nitrate)</t>
  </si>
  <si>
    <t>24169-02-6</t>
  </si>
  <si>
    <t>444.70</t>
  </si>
  <si>
    <t>Econazole nitrate is an imidazole class antifungal medication[1]. Econazole nitrate also has antibacterial activity[2].</t>
  </si>
  <si>
    <t>C18H16Cl3N3O4</t>
  </si>
  <si>
    <t>[O-][N+](O)=O.ClC1=C(C=CC(Cl)=C1)C(OCC2=CC=C(Cl)C=C2)CN3C=CN=C3</t>
  </si>
  <si>
    <t>H2O : 0.67 mg/mL (1.51 mM; Need ultrasonic); DMSO : 50 mg/mL (112.44 mM; Need ultrasonic)</t>
  </si>
  <si>
    <t>16618</t>
  </si>
  <si>
    <t>https://www.medchemexpress.com/econazole-nitrate.html</t>
  </si>
  <si>
    <t>HY-N0172</t>
  </si>
  <si>
    <t>Caffeic acid</t>
  </si>
  <si>
    <t>331-39-5</t>
  </si>
  <si>
    <t>Endogenous Metabolite; Lipoxygenase; TRP Channel</t>
  </si>
  <si>
    <t>Caffeic acid is an inhibitor of both TRPV1 ion channel and 5-Lipoxygenase (5-LO).</t>
  </si>
  <si>
    <t>O=C(O)/C=C/C1=CC=C(O)C(O)=C1</t>
  </si>
  <si>
    <t>DMSO : 100 mg/mL (555.06 mM; Need ultrasonic); H2O : &lt; 0.1 mg/mL (insoluble)</t>
  </si>
  <si>
    <t>27665</t>
  </si>
  <si>
    <t>https://www.medchemexpress.com/Caffeic_acid.html</t>
  </si>
  <si>
    <t>HY-B0484</t>
  </si>
  <si>
    <t>Buflomedil (hydrochloride)</t>
  </si>
  <si>
    <t>35543-24-9</t>
  </si>
  <si>
    <t>343.85</t>
  </si>
  <si>
    <t>Buflomedil hydrochloride is a vasodilator used to treat claudication or the symptoms of peripheral arterial disease.
Target: Others
Buflomedil hydrochloride is a vasoactive drug used to treat claudication or the symptoms of peripheral arterial disease. In the EU, buflomedil, a vasoactive agent, was indicated for treatment of PAOD symptoms, specifically in patients with stage II PAOD who experience severe pain when walking even relatively short distances. Buflomedil is not currently approved by the US Food and Drug Administration for use in the United States.</t>
  </si>
  <si>
    <t>C17H26ClNO4</t>
  </si>
  <si>
    <t>O=C(C1=C(OC)C=C(OC)C=C1OC)CCCN2CCCC2.Cl</t>
  </si>
  <si>
    <t>H2O : ≥ 55 mg/mL (159.95 mM); DMSO : 33.33 mg/mL (96.93 mM; Need ultrasonic)</t>
  </si>
  <si>
    <t>16161</t>
  </si>
  <si>
    <t>https://www.medchemexpress.com/Buflomedil-hydrochloride.html</t>
  </si>
  <si>
    <t>HY-15405</t>
  </si>
  <si>
    <t>Teriflunomide</t>
  </si>
  <si>
    <t>A77 1726</t>
  </si>
  <si>
    <t>163451-81-8</t>
  </si>
  <si>
    <t>270.21</t>
  </si>
  <si>
    <t>Teriflunomide is the active metabolite of leflunomide, an approved therapy for rheumatoid arthritis. It inhibits pyrimidine synthesis and therefore potently decreases T cell and B cell proliferation.</t>
  </si>
  <si>
    <t>C12H9F3N2O2</t>
  </si>
  <si>
    <t>C/C(O)=C(C#N)/C(NC1=CC=C(C(F)(F)F)C=C1)=O.[(Z)]</t>
  </si>
  <si>
    <t>DMSO : 26 mg/mL (96.22 mM; Need ultrasonic and warming)</t>
  </si>
  <si>
    <t>11525</t>
  </si>
  <si>
    <t>https://www.medchemexpress.com/Teriflunomide.html</t>
  </si>
  <si>
    <t>HY-B0539</t>
  </si>
  <si>
    <t>Desloratadine</t>
  </si>
  <si>
    <t>Sch34117</t>
  </si>
  <si>
    <t>100643-71-8</t>
  </si>
  <si>
    <t>310.82</t>
  </si>
  <si>
    <t>Endogenous Metabolite; Histamine Receptor</t>
  </si>
  <si>
    <t>Desloratadine(Sch34117) is a potent antagonist for human histamine H1 receptor used to treat allergies.
Target: Histamine H1 Receptor
Desloratadine binds to the human H1 receptor with Ki value of 0.87 nM in displacing tritiated mepyramine. Desloratadine (100 nM to 10 μM) inhibits both IgE-mediated and non-IgE-mediated generation of the cytokines IL-4 and IL-13 by human basophils. Desloratadine (300 nM to 100 μM) inhibits both IgE and non-IgE-mediated histamine release from human peripheral blood basophils. Desloratadine (0.1 μM to 10 μM) is also shown to inhibit platelet-activating factor-induced eosinophil chemotaxis and TNF-α-induced eosinophil adhesion in eosinophils obtained from patients with allergic rhinitis or allergic asthma [1]. Desloratadine (1 μM-10 μM) dose-dependently inhibits the release of histamine and LTC4 from human basophils. Desloratadine (0.1 μM-10 μM) dose-dependently inhibits IL-13 secretion from basophils activated with IL-3 and PMA from human basophils. Desloratadine (10 μM) pretreatment results in a substantial decrease of the induced cytokine message in cultured basophils. Desloratadine (10 μM) pretreatment causes approximately an 80% reduction in the IL-4 message accumulated with anti-IgE activation in cultured basophils. Desloratadine (10 μM) also inhibits the histamine and IL-4 protein secreted into the supernatants of cultured basophils [2]. [3H]Desloratadine binds to the human histamine H1 receptor expressed in CHO cells with Kd of 1.1 nM. Desloratadine is 52, 57, 194, and 153 times more potent than cetirizine, ebastine, fexofenadine, and loratadine, respectively, in competition-binding studies [3].</t>
  </si>
  <si>
    <t>C19H19ClN2</t>
  </si>
  <si>
    <t>ClC1=CC=C2C(CCC3=CC=CN=C3/C2=C4CCNCC/4)=C1</t>
  </si>
  <si>
    <t>DMSO : 25 mg/mL (80.43 mM; Need ultrasonic); H2O : &lt; 0.1 mg/mL (insoluble)</t>
  </si>
  <si>
    <t>16362</t>
  </si>
  <si>
    <t>https://www.medchemexpress.com/Desloratadine.html</t>
  </si>
  <si>
    <t>HY-10274A</t>
  </si>
  <si>
    <t>Dabigatran etexilate (mesylate)</t>
  </si>
  <si>
    <t>BIBR 1048MS; Dabigatran etexilate methanesulfonate</t>
  </si>
  <si>
    <t>872728-81-9</t>
  </si>
  <si>
    <t>723.84</t>
  </si>
  <si>
    <t>Dabigatran etexilate mesylate (BIBR 1048MS) is an orally active prodrug of Dabigatran. Dabigatran etexilate mesylate has anticoagulant effects and is used for the prophylaxis of venousthromboembolism and stroke due to atrial fibrillation[1].</t>
  </si>
  <si>
    <t>C35H45N7O8S</t>
  </si>
  <si>
    <t>O=C(N(C1=NC=CC=C1)CCC(OCC)=O)C2=CC=C3C(N=C(N3C)CNC4=CC=C(C(NC(OCCCCCC)=O)=N)C=C4)=C2.CS(=O)(O)=O</t>
  </si>
  <si>
    <t>DMSO : 50 mg/mL (69.08 mM; Need ultrasonic)</t>
  </si>
  <si>
    <t>11320</t>
  </si>
  <si>
    <t>https://www.medchemexpress.com/Dabigatran-etexilate-mesylate.html</t>
  </si>
  <si>
    <t>HY-B0956</t>
  </si>
  <si>
    <t>Paromomycin (sulfate)</t>
  </si>
  <si>
    <t>Aminosidine (sulfate)</t>
  </si>
  <si>
    <t>1263-89-4</t>
  </si>
  <si>
    <t>713.71</t>
  </si>
  <si>
    <t>Paromomycin (Aminosidine) sulfate, a neomycin (HY-B0470) derivative, is a broad spectrum aminoglycoside antibiotic with amebicidal and bactericidal effects. Paromomycin sulfate prematures termination of translation of mRNA and inhibits protein synthesis?by specifically binds to the RNA oligonucleotide at the A site of bacterial 30S ribosomes. Paromomycin sulfate can be used for the research of bacterial and parasitic infections[1][2][3].</t>
  </si>
  <si>
    <t>C23H47N5O18S</t>
  </si>
  <si>
    <t>N[C@@H](C[C@H]1N)[C@@]([C@@H]([C@H]1O)O[C@@](O[C@H](CO)[C@H]2O[C@@]([C@@H]([C@@H](O)[C@@H]3O)N)([H])O[C@H]3CN)([H])[C@@H]2O)([H])O[C@H]([C@@H]([C@@H](O)[C@@H]4O)N)O[C@@H]4CO.O=S(O)(O)=O</t>
  </si>
  <si>
    <t>Ethanol : 1 mg/mL (1.40 mM; Need ultrasonic); H2O : 100 mg/mL (140.11 mM; ultrasonic and warming and heat to 80°C); DMSO : 1 mg/mL (1.40 mM; ultrasonic and warming and heat to 80°C)</t>
  </si>
  <si>
    <t>17763</t>
  </si>
  <si>
    <t>https://www.medchemexpress.com/Paromomycin-sulfate.html</t>
  </si>
  <si>
    <t>HY-14247</t>
  </si>
  <si>
    <t>Fadrozole hydrochloride</t>
  </si>
  <si>
    <t>CGS 16949A</t>
  </si>
  <si>
    <t>102676-31-3</t>
  </si>
  <si>
    <t>259.73</t>
  </si>
  <si>
    <t>Fadrozole hydrochloride is a potent, selective and nonsteroidal inhibitor of aromatase with an IC50 of 6.4 nM.</t>
  </si>
  <si>
    <t>C14H14ClN3</t>
  </si>
  <si>
    <t>N#CC1=CC=C(C2CCCC3=CN=CN23)C=C1.Cl</t>
  </si>
  <si>
    <t>H2O : 100 mg/mL (385.02 mM; Need ultrasonic); DMSO : 100 mg/mL (385.02 mM; Need ultrasonic and warming)</t>
  </si>
  <si>
    <t>29209</t>
  </si>
  <si>
    <t>https://www.medchemexpress.com/Fadrozole_hydrochloride.html</t>
  </si>
  <si>
    <t>HY-101952</t>
  </si>
  <si>
    <t>Prostaglandin E2</t>
  </si>
  <si>
    <t>Dinoprostone</t>
  </si>
  <si>
    <t>363-24-6</t>
  </si>
  <si>
    <t>352.47</t>
  </si>
  <si>
    <t>Endogenous Metabolite; Prostaglandin Receptor</t>
  </si>
  <si>
    <t>Prostaglandin E2 is a hormone-like substance that participate in a wide range of body functions such as the contraction and relaxation of smooth muscle, the dilation and constriction of blood vessels, control of blood pressure, and modulation of inflammation.</t>
  </si>
  <si>
    <t>C20H32O5</t>
  </si>
  <si>
    <t>CCCCC[C@H](O)/C=C/[C@@H]1[C@H](C(C[C@H]1O)=O)C/C=C\CCCC(O)=O</t>
  </si>
  <si>
    <t>DMSO : ≥ 100 mg/mL (283.71 mM)</t>
  </si>
  <si>
    <t>63588</t>
  </si>
  <si>
    <t>https://www.medchemexpress.com/Prostaglandin_E2.html</t>
  </si>
  <si>
    <t>HY-14196</t>
  </si>
  <si>
    <t>Toloxatone</t>
  </si>
  <si>
    <t>MD 69276</t>
  </si>
  <si>
    <t>29218-27-7</t>
  </si>
  <si>
    <t>207.23</t>
  </si>
  <si>
    <t>Toloxatone (MD 69276) is a reversible monoamine oxidase A (MAOA) inhibitor[1]. Antidepressant[1].</t>
  </si>
  <si>
    <t>C11H13NO3</t>
  </si>
  <si>
    <t>CC1=CC(N2C(OC(CO)C2)=O)=CC=C1</t>
  </si>
  <si>
    <t>DMSO : 125 mg/mL (603.19 mM; Need ultrasonic)</t>
  </si>
  <si>
    <t>40213</t>
  </si>
  <si>
    <t>https://www.medchemexpress.com/toloxatone.html</t>
  </si>
  <si>
    <t>HY-14447</t>
  </si>
  <si>
    <t>Bilastine</t>
  </si>
  <si>
    <t>202189-78-4</t>
  </si>
  <si>
    <t>463.61</t>
  </si>
  <si>
    <t xml:space="preserve">Bilastine is a selective histamine H1 receptor antagonist used for treatment of allergic rhinoconjunctivitis and urticaria. 
Target: Histamine H1 Receptor
Bilastine binds to histamine H1-receptors as indicated by its displacement of [3H]-pyrilamine from H1-receptors expressed in guinea-pig cerebellum and human embryonic kidney (HEK) cell lines. The studies conducted on guinea-pig smooth muscle demonstrated the capability of bilastine to antagonise H1-receptors. Bilastine is selective for histamine H1-receptors as shown in receptor-binding screening conducted to determine the binding capacity of bilastine to 30 different receptors [1]. Bilastine distribution has an apparent volume of distribution of 1.29 L/kg, and has an elimination half-life of 14.5 h and plasma protein binding of 84-90% [2].
</t>
  </si>
  <si>
    <t>C28H37N3O3</t>
  </si>
  <si>
    <t>CC(C)(C1=CC=C(CCN2CCC(C3=NC4=CC=CC=C4N3CCOCC)CC2)C=C1)C(O)=O</t>
  </si>
  <si>
    <t>DMSO : ≥ 49.3 mg/mL (106.34 mM)</t>
  </si>
  <si>
    <t>13390</t>
  </si>
  <si>
    <t>https://www.medchemexpress.com/Bilastine.html</t>
  </si>
  <si>
    <t>HY-10440</t>
  </si>
  <si>
    <t>Vismodegib</t>
  </si>
  <si>
    <t>GDC-0449</t>
  </si>
  <si>
    <t>879085-55-9</t>
  </si>
  <si>
    <t>421.30</t>
  </si>
  <si>
    <t>Autophagy; Hedgehog</t>
  </si>
  <si>
    <t>Vismodegib (GDC-0449) is an orally active hedgehog pathway inhibitor with an IC50 of 3 nM. Vismodegib also inhibits P-gp, ABCG2 with IC50 values of 3.0 μM and 1.4 μM, respectively[1][2].</t>
  </si>
  <si>
    <t>C19H14Cl2N2O3S</t>
  </si>
  <si>
    <t>O=C(C1=CC=C(C=C1Cl)S(=O)(C)=O)NC2=CC=C(C(C3=NC=CC=C3)=C2)Cl</t>
  </si>
  <si>
    <t>H2O : &lt; 0.1 mg/mL (insoluble); DMSO : ≥ 50 mg/mL (118.68 mM); Ethanol : 2.86 mg/mL (6.79 mM; Need ultrasonic)</t>
  </si>
  <si>
    <t>04070</t>
  </si>
  <si>
    <t>https://www.medchemexpress.com/Vismodegib.html</t>
  </si>
  <si>
    <t>Autophagy; Stem Cell/Wnt</t>
  </si>
  <si>
    <t>HY-B0486</t>
  </si>
  <si>
    <t>Lonidamine</t>
  </si>
  <si>
    <t>AF-1890; Diclondazolic Acid; DICA</t>
  </si>
  <si>
    <t>50264-69-2</t>
  </si>
  <si>
    <t>321.16</t>
  </si>
  <si>
    <t>Apoptosis; Hexokinase; Mitochondrial Metabolism</t>
  </si>
  <si>
    <t>Lonidamine (AF-1890), an antitumor agent, is a hexokinase, mitochondrial pyruvate carrier (Ki 2.5 μM in isolated rat liver mitochondria) and plasma membrane monocarboxylate transporters inhibitor, which also inhibits mitochondrial complex II[1][2].</t>
  </si>
  <si>
    <t>C15H10Cl2N2O2</t>
  </si>
  <si>
    <t>O=C(C1=NN(CC2=CC=C(Cl)C=C2Cl)C3=C1C=CC=C3)O</t>
  </si>
  <si>
    <t>H2O : &lt; 0.1 mg/mL (insoluble); DMSO : 50 mg/mL (155.69 mM; Need ultrasonic)</t>
  </si>
  <si>
    <t>https://www.medchemexpress.com/lonidamine.html</t>
  </si>
  <si>
    <t>HY-15602B</t>
  </si>
  <si>
    <t>Ledipasvir (D-tartrate)</t>
  </si>
  <si>
    <t>GS-5885 D-tartrate</t>
  </si>
  <si>
    <t>1502654-87-6</t>
  </si>
  <si>
    <t>1039.09</t>
  </si>
  <si>
    <t>D-Tartrate</t>
  </si>
  <si>
    <t>Ledipasvir D-tartrate is an inhibitor of the hepatitis C virus NS5A, with EC50 values of 34 pM against GT1a and 4 pM against GT1b replicon.</t>
  </si>
  <si>
    <t>C53H60F2N8O12</t>
  </si>
  <si>
    <t>O=C(OC)N[C@H](C(N([C@H](C1=NC=C(C2=CC(C(F)(F)C3=C4C=CC(C5=CC=C6N=C([C@H]7N(C([C@@H](NC(OC)=O)C(C)C)=O)[C@]8([H])CC[C@@]7([H])C8)NC6=C5)=C3)=C4C=C2)N1)C9)CC%109CC%10)=O)C(C)C.O[C@@H]([C@@H](C(O)=O)O)C(O)=O</t>
  </si>
  <si>
    <t>DMSO : ≥ 28 mg/mL (26.95 mM)</t>
  </si>
  <si>
    <t>10898</t>
  </si>
  <si>
    <t>https://www.medchemexpress.com/Ledipasvir-D-tartrate.html</t>
  </si>
  <si>
    <t>HY-B0490</t>
  </si>
  <si>
    <t>Hygromycin B</t>
  </si>
  <si>
    <t>Hygrovetine</t>
  </si>
  <si>
    <t>31282-04-9</t>
  </si>
  <si>
    <t>527.52</t>
  </si>
  <si>
    <t>Hygromycin B is an aminoglycoside antibiotic active against prokaryotic and eukaryotic cells.</t>
  </si>
  <si>
    <t>C20H37N3O13</t>
  </si>
  <si>
    <t>O[C@H]([C@H]1O)C2(O[C@@]([C@@H](N)CO)([H])[C@@H]1O)O[C@@]([C@@H](O[C@@H]3CO)O[C@@]([C@H]([C@H](N)C4)O)([H])[C@@H]([C@H]4NC)O)([H])[C@@]([C@H]3O)([H])O2</t>
  </si>
  <si>
    <t>DMSO : 250 mg/mL (473.92 mM; Need ultrasonic); H2O : 16.67 mg/mL (31.60 mM; Need ultrasonic)</t>
  </si>
  <si>
    <t>64523</t>
  </si>
  <si>
    <t>https://www.medchemexpress.com/Hygromycin-B.html</t>
  </si>
  <si>
    <t>HY-13566A</t>
  </si>
  <si>
    <t>Belotecan (hydrochloride)</t>
  </si>
  <si>
    <t>CKD-602</t>
  </si>
  <si>
    <t>213819-48-8</t>
  </si>
  <si>
    <t>469.96</t>
  </si>
  <si>
    <t>Belotecan hydrochloride (CKD-602 hydrochloride), a Topoisomerase I inhibitor, is a synthetic and water-soluble camptothecin derivative.</t>
  </si>
  <si>
    <t>C25H28ClN3O4</t>
  </si>
  <si>
    <t>O=C1[C@](O)(CC)C2=C(CO1)C(N3CC4=C(CCNC(C)C)C5=CC=CC=C5N=C4C3=C2)=O.[H]Cl</t>
  </si>
  <si>
    <t>DMSO : ≥ 50 mg/mL (106.39 mM)</t>
  </si>
  <si>
    <t>25321</t>
  </si>
  <si>
    <t>https://www.medchemexpress.com/Belotecan_hydrochloride.html</t>
  </si>
  <si>
    <t>HY-N7097</t>
  </si>
  <si>
    <t>Sulbenicillin (disodium)</t>
  </si>
  <si>
    <t>28002-18-8</t>
  </si>
  <si>
    <t>458.42</t>
  </si>
  <si>
    <t>Sulbenicillin disodium is the disodium salt of Sulbenicillin. Sulbenicillin is a Penicillin antibiotic with antibacterial activity against a number of mucoid and non-mucoid strains of Pseudomonas aeruginosa[1].</t>
  </si>
  <si>
    <t>C16H16N2Na2O7S2</t>
  </si>
  <si>
    <t>O=C([C@@H](C(C)(C)S[C@]1([H])[C@@H]2NC(C(C3=CC=CC=C3)S(=O)(O[Na])=O)=O)N1C2=O)O[Na]</t>
  </si>
  <si>
    <t>H2O : 250 mg/mL (545.35 mM; Need ultrasonic)</t>
  </si>
  <si>
    <t>64530</t>
  </si>
  <si>
    <t>https://www.medchemexpress.com/sulbenicillin-disodium.html</t>
  </si>
  <si>
    <t>HY-N7123</t>
  </si>
  <si>
    <t>Sulfacetamide</t>
  </si>
  <si>
    <t>Sulphacetamide</t>
  </si>
  <si>
    <t>144-80-9</t>
  </si>
  <si>
    <t>Sulfacetamide (Sulphacetamide), a bacteriostatic sulphonamide, is a popular antibiotic prescribed for treating ocular infections[1][2].</t>
  </si>
  <si>
    <t>C8H10N2O3S</t>
  </si>
  <si>
    <t>CC(NS(=O)(C1=CC=C(N)C=C1)=O)=O</t>
  </si>
  <si>
    <t>45955</t>
  </si>
  <si>
    <t>https://www.medchemexpress.com/sulfacetamide.html</t>
  </si>
  <si>
    <t>HY-12961A</t>
  </si>
  <si>
    <t>Bretylium (tosylate)</t>
  </si>
  <si>
    <t>61-75-6</t>
  </si>
  <si>
    <t>414.36</t>
  </si>
  <si>
    <t xml:space="preserve">Bretylium (tosylate) is an inhibitor of the presynaptic release of vasoconstrictor neurotransmitters. It is the sympathetic nerve and adrenergic ganglion blocking agent .
(1) Bretylium tosylate inhibits adrenergic function presynaptically only after an initial release in neurotransmitter substance.
(2) The reference for administration dose is 15 mg/kg (I.P).
</t>
  </si>
  <si>
    <t>C18H24BrNO3S</t>
  </si>
  <si>
    <t>C[N+](C)(CC)CC1=CC=CC=C1Br.O=S(C2=CC=C(C)C=C2)([O-])=O</t>
  </si>
  <si>
    <t>DMSO : ≥ 30 mg/mL (72.40 mM)</t>
  </si>
  <si>
    <t>21194</t>
  </si>
  <si>
    <t>https://www.medchemexpress.com/Bretylium-tosylate.html</t>
  </si>
  <si>
    <t>HY-14598</t>
  </si>
  <si>
    <t>Diethylstilbestrol</t>
  </si>
  <si>
    <t>Stilbestrol</t>
  </si>
  <si>
    <t>56-53-1</t>
  </si>
  <si>
    <t>Diethylstilbestrol (Stilbestrol), a synthetic nonsteroidal estrogen used in the treatment of menopausal and postmenopausal disorders.
Target: Estrogen Receptor/ERR
Diethylstilbestrol (DES), a synthetic estrogen that was used in pregnancy, is a prototype endocrine-disrupting chemical. Although prenatal exposure to DES is known to increase risks of vaginal/cervical adenocarcinoma and adverse reproductive outcomes in women, and urogenital anomalies in men, data on nonreproductive medical conditions are lacking. Comparing persons exposed prenatally to DES with those who were not exposed, the hazard ratios were 1.21 (95% confidence interval = 0.96-1.54) for diabetes, 1.27 (1.00-1.62) for all cardiovascular disease, 1.18 (0.88-1.59) for coronary artery disease, 1.28 (0.88-1.86) for myocardial infarction, 1.12 (1.02-1.22) for high cholesterol, 1.14 (1.02-1.28) for hypertension, 1.24 (0.99-1.54) for osteoporosis, and 1.30 (0.95-1.79) for fractures. The associations did not differ by dose and timing of DES exposure, nor, in the women, by the presence or absence of vaginal epithelial changes (a marker of DES host susceptibility) [1]. The role of prenatal exposure to DES as an environmental risk factor for psychiatric disorders requires more evidence before any conclusions can be drawn [2].</t>
  </si>
  <si>
    <t>C18H20O2</t>
  </si>
  <si>
    <t>OC1=CC=C(/C(CC)=C(CC)/C2=CC=C(O)C=C2)C=C1</t>
  </si>
  <si>
    <t>DMSO : 50 mg/mL (186.32 mM; Need ultrasonic); Methanol : ≥ 33.33 mg/mL (124.20 mM)</t>
  </si>
  <si>
    <t>44041</t>
  </si>
  <si>
    <t>https://www.medchemexpress.com/diethylstilbestrol.html</t>
  </si>
  <si>
    <t>HY-13512</t>
  </si>
  <si>
    <t>Camostat (mesylate)</t>
  </si>
  <si>
    <t>Camostat mesilate; FOY305; FOY-S980</t>
  </si>
  <si>
    <t>59721-29-8</t>
  </si>
  <si>
    <t>SARS-CoV; Ser/Thr Protease</t>
  </si>
  <si>
    <t>Camostat mesylate (Camostat mesilate) is an orally active, synthetic serine protease inhibitor for chronic pancreatitis. Camostat mesylate, an inhibitor of TMPRSS2, shows antiviral activity against SARS-CoV-2. Camostat mesylate also inhibits the activity of prostasin, trypsin, and matriptase[1][2][3].</t>
  </si>
  <si>
    <t>C21H26N4O8S</t>
  </si>
  <si>
    <t>O=C(OCC(N(C)C)=O)CC1=CC=C(OC(C2=CC=C(NC(N)=N)C=C2)=O)C=C1.CS(=O)(O)=O</t>
  </si>
  <si>
    <t>H2O : ≥ 50 mg/mL (101.11 mM); Ethanol : 2 mg/mL (4.04 mM; Need ultrasonic); DMSO : 125 mg/mL (252.77 mM; Need ultrasonic)</t>
  </si>
  <si>
    <t>62854</t>
  </si>
  <si>
    <t>https://www.medchemexpress.com/Camostat-mesylate.html</t>
  </si>
  <si>
    <t>HY-14538</t>
  </si>
  <si>
    <t>Haloperidol</t>
  </si>
  <si>
    <t>52-86-8</t>
  </si>
  <si>
    <t>375.86</t>
  </si>
  <si>
    <t>Haloperidol is a potent dopamine D2 receptor antagonist, widely used as an antipsychotic.</t>
  </si>
  <si>
    <t>C21H23ClFNO2</t>
  </si>
  <si>
    <t>ClC(C=C1)=CC=C1C2(O)CCN(CCCC(C3=CC=C(F)C=C3)=O)CC2</t>
  </si>
  <si>
    <t>DMSO : 16.67 mg/mL (44.35 mM; Need ultrasonic); H2O : &lt; 0.1 mg/mL (insoluble)</t>
  </si>
  <si>
    <t>23139</t>
  </si>
  <si>
    <t>https://www.medchemexpress.com/Haloperidol.html</t>
  </si>
  <si>
    <t>HY-16477</t>
  </si>
  <si>
    <t>Talaporfin (sodium)</t>
  </si>
  <si>
    <t>ME2906; Mono-L-aspartyl chlorin e6; NPe6</t>
  </si>
  <si>
    <t>220201-34-3</t>
  </si>
  <si>
    <t>799.69</t>
  </si>
  <si>
    <t>Talaporfin (ME2906; NPe6) is a photosensitizer used in photodynamic therapy (PDT).
Target: Others
Talaporfin is a photosensitizer used in photodynamic therapy (PDT). Talaporfin absorbs red light at 664 nm normally provided by a laser tuned to this wavelength [1]. Talaporfin was approved in Japan (in 2004) for PDT of lung cancer and marketed as Laserphyrin [2].</t>
  </si>
  <si>
    <t>C38H37N5Na4O9</t>
  </si>
  <si>
    <t>O=C(O[Na])C[C@@H](C(O[Na])=O)NC(C/C1=C2[C@@H](CCC(O[Na])=O)[C@H](C)C(/C=C3C(C)=C(C=C)/C(N/3)=C/C(C(C)=C/4CC)=NC4=C/C5=C(C)C(C(O[Na])=O)=C1N5)=N\2)=O</t>
  </si>
  <si>
    <t>DMSO : 2 mg/mL (2.50 mM; Need ultrasonic); H2O : 50 mg/mL (62.52 mM; Need ultrasonic)</t>
  </si>
  <si>
    <t>64128</t>
  </si>
  <si>
    <t>https://www.medchemexpress.com/talaporfin-sodium.html</t>
  </si>
  <si>
    <t>HY-16423</t>
  </si>
  <si>
    <t>Rapacuronium bromide</t>
  </si>
  <si>
    <t>Org 9487</t>
  </si>
  <si>
    <t>156137-99-4</t>
  </si>
  <si>
    <t>677.80</t>
  </si>
  <si>
    <t>Rapacuronium bromide is an allosteric modulator of muscarinic acetylcholine receptor (mAChR).</t>
  </si>
  <si>
    <t>C37H61BrN2O4</t>
  </si>
  <si>
    <t>C[C@@]12[C@](CC[C@]3([H])[C@]2([H])CC[C@@]4(C)[C@@]3([H])C[C@H]([N+]5(CC=C)CCCCC5)[C@@H]4OC(CC)=O)([H])C[C@H](OC(C)=O)[C@@H](N6CCCCC6)C1.[Br-]</t>
  </si>
  <si>
    <t>DMSO : ≥ 125 mg/mL (184.42 mM)</t>
  </si>
  <si>
    <t>39940</t>
  </si>
  <si>
    <t>https://www.medchemexpress.com/RAPACURONIUM_BROMIDE.html</t>
  </si>
  <si>
    <t>HY-15664</t>
  </si>
  <si>
    <t>Bivalirudin (TFA)</t>
  </si>
  <si>
    <t>1191386-55-6</t>
  </si>
  <si>
    <t>2295.31</t>
  </si>
  <si>
    <t>Bivalirudin TFA is a synthetic 20 residue peptide which reversibly inhibits thrombin.
IC50 Value:
Target: thrombin
in vitro: Eptifibatide (8 mg/mL) added together with a low (70 ng/mL) concentration of bivalirudin (a direct thrombin inhibitor) effectively (approximately 90%) reduced platelet aggregation induced by thrombin (0.2 U/mL) [1].  In thrombin generation assay (TGA), bivalirudin had no effect on these parameters up to 10 μmol/l [2]. Bivalirudin-facilitated binding of MPO to BAEC resulted also in functional changes in terms of increased NO consumption as well as enhanced MPO-mediated redox modifications [3].
in vivo: The use of bivalirudinprevented further increase in antiheparin/PF4 antibody IgG levels in rats [4]. Three animals in the 500-mg/kg/24 h group, and 7 animals in the 2000-mg/kg/24 h group in the toxicokinetic assessment phase of the study were found dead or euthanized in extremis (following blood sampling). Plasma concentrations of bivalirudin appeared to be linear and dose independent [5].
Clinical trial: Antithrombotic Effects of Ticagrelor Versus Clopidogrel . Phase 4</t>
  </si>
  <si>
    <t>C100H138DF3N24O35</t>
  </si>
  <si>
    <t>[{d-Phe}-PRPGGGGNGDFEEIPEEYL (TFA salt)]</t>
  </si>
  <si>
    <t>DMSO : ≥ 31 mg/mL (13.51 mM); H2O : 100 mg/mL (43.57 mM; Need ultrasonic)</t>
  </si>
  <si>
    <t>60033</t>
  </si>
  <si>
    <t>https://www.medchemexpress.com/Bivalirudin-Trifluoroacetate.html</t>
  </si>
  <si>
    <t>HY-B0294</t>
  </si>
  <si>
    <t>Flubendazole</t>
  </si>
  <si>
    <t>31430-15-6</t>
  </si>
  <si>
    <t>313.28</t>
  </si>
  <si>
    <t>Apoptosis; Microtubule/Tubulin; Parasite</t>
  </si>
  <si>
    <t>Flubendazole is a safe and efficacious anthelmintic drug, which is widely used for anthelmintic to human, rodents and ruminants. Flubendazole exerts anticancer activities by mechanisms including inhibition of microtubule function. Flubendazole induces p53-mediated apoptosis and arrests G2/M cell cycle[1][2].</t>
  </si>
  <si>
    <t>C16H12FN3O3</t>
  </si>
  <si>
    <t>O=C(OC)NC1=NC2=CC=C(C(C3=CC=C(F)C=C3)=O)C=C2N1</t>
  </si>
  <si>
    <t>DMSO : 4.17 mg/mL (13.31 mM; Need ultrasonic); H2O : &lt; 0.1 mg/mL (insoluble)</t>
  </si>
  <si>
    <t>16710</t>
  </si>
  <si>
    <t>https://www.medchemexpress.com/flubendazole.html</t>
  </si>
  <si>
    <t>Anti-infection; Apoptosis; Cell Cycle/DNA Damage; Cytoskeleton</t>
  </si>
  <si>
    <t>HY-B1403</t>
  </si>
  <si>
    <t>Dienestrol</t>
  </si>
  <si>
    <t>84-17-3</t>
  </si>
  <si>
    <t>Dienestrol is a synthetic, non-steroidal estrogen, is an estrogen receptor agonist, for the treatment of menopausal and postmenopausal symptoms.</t>
  </si>
  <si>
    <t>C/C=C(C1=CC=C(O)C=C1)/C(C2=CC=C(O)C=C2)=C/C</t>
  </si>
  <si>
    <t>DMSO : 155 mg/mL (581.98 mM; Need ultrasonic)</t>
  </si>
  <si>
    <t>33868</t>
  </si>
  <si>
    <t>https://www.medchemexpress.com/Dienestrol.html</t>
  </si>
  <si>
    <t>HY-B0343A</t>
  </si>
  <si>
    <t>Sarafloxacin (hydrochloride)</t>
  </si>
  <si>
    <t>A-56620 (hydrochloride)</t>
  </si>
  <si>
    <t>91296-87-6</t>
  </si>
  <si>
    <t>421.83</t>
  </si>
  <si>
    <t>Sarafloxacin (hydrochloride) (A-56620 (hydrochloride)) is a quinolone antibiotic drug.</t>
  </si>
  <si>
    <t>C20H18ClF2N3O3</t>
  </si>
  <si>
    <t>O=C(C1=CN(C2=CC=C(F)C=C2)C3=C(C=C(F)C(N4CCNCC4)=C3)C1=O)O.Cl</t>
  </si>
  <si>
    <t>DMSO : 8.33 mg/mL (19.75 mM; Need ultrasonic); H2O : 1 mg/mL (2.37 mM; ultrasonic and warming and heat to 60°C)</t>
  </si>
  <si>
    <t>18061</t>
  </si>
  <si>
    <t>https://www.medchemexpress.com/Sarafloxacin-hydrochloride.html</t>
  </si>
  <si>
    <t>HY-N0169</t>
  </si>
  <si>
    <t>Hyodeoxycholic acid</t>
  </si>
  <si>
    <t>HDCA</t>
  </si>
  <si>
    <t>83-49-8</t>
  </si>
  <si>
    <t>Hyodeoxycholic acid is a secondary bile acid formed in the small intestine by the gut flora, and acts as a TGR5 (GPCR19) agonist, with an EC50 of 31.6 μM in CHO cells.</t>
  </si>
  <si>
    <t>C[C@H](CCC(O)=O)[C@H]1CC[C@@]2([H])[C@]3([H])C[C@H](O)[C@]4([H])C[C@H](O)CC[C@]4(C)[C@@]3([H])CC[C@]12C</t>
  </si>
  <si>
    <t>46046</t>
  </si>
  <si>
    <t>https://www.medchemexpress.com/Hyodeoxycholic_acid.html</t>
  </si>
  <si>
    <t>HY-B0105</t>
  </si>
  <si>
    <t>Ketoconazole</t>
  </si>
  <si>
    <t>Ketoconazol; R 41400</t>
  </si>
  <si>
    <t>65277-42-1</t>
  </si>
  <si>
    <t>Cytochrome P450; Fungal; Ras</t>
  </si>
  <si>
    <t>Ketoconazole (R-41400) is an imidazole anti-fungal agent, a CYP3A4 and CYP24A1 inhibitor.</t>
  </si>
  <si>
    <t>CC(N1CCN(C2=CC=C(OC[C@@H]3O[C@@](CN4C=CN=C4)(C5=CC=C(Cl)C=C5Cl)OC3)C=C2)CC1)=O</t>
  </si>
  <si>
    <t>DMSO : 25 mg/mL (47.04 mM; Need ultrasonic)</t>
  </si>
  <si>
    <t>14239</t>
  </si>
  <si>
    <t>https://www.medchemexpress.com/Ketoconazole.html</t>
  </si>
  <si>
    <t>Anti-infection; GPCR/G Protein; Metabolic Enzyme/Protease</t>
  </si>
  <si>
    <t>HY-B1490</t>
  </si>
  <si>
    <t>Imipramine (hydrochloride)</t>
  </si>
  <si>
    <t>113-52-0</t>
  </si>
  <si>
    <t>316.87</t>
  </si>
  <si>
    <t>Imipramine hydrochloride inhibits serotonin transporter with an IC50 value of 32 nM in vitro. Imipramine hydrochloride is reported to prevent the translocation of aSMase, inhibiting MV and exosomes secretion[1][2][3][4][5].</t>
  </si>
  <si>
    <t>C19H25ClN2</t>
  </si>
  <si>
    <t>CN(C)CCCN1C2=CC=CC=C2CCC3=CC=CC=C31.[H]Cl</t>
  </si>
  <si>
    <t>H2O : 62.5 mg/mL (197.24 mM; Need ultrasonic); DMSO : ≥ 100 mg/mL (315.59 mM)</t>
  </si>
  <si>
    <t>64547</t>
  </si>
  <si>
    <t>https://www.medchemexpress.com/Imipramine-hydrochloride.html</t>
  </si>
  <si>
    <t>HY-14273</t>
  </si>
  <si>
    <t>Isavuconazole</t>
  </si>
  <si>
    <t>BAL-4815; RO-0094815</t>
  </si>
  <si>
    <t>241479-67-4</t>
  </si>
  <si>
    <t>437.47</t>
  </si>
  <si>
    <t>Antibiotic; Cytochrome P450; Fungal</t>
  </si>
  <si>
    <t>Isavuconazole (BAL-4815) is a triazole prodrug with antifungal activity against yeasts, molds, and dimorphic fungi.  Isavuconazole inhibits ergosterol biosynthesis and results in the disruption of fungal membrane structure and function. Isavuconazole is a moderate inhibitor of CYP3A4.</t>
  </si>
  <si>
    <t>C22H17F2N5OS</t>
  </si>
  <si>
    <t>FC1=CC=C(F)C=C1[C@](CN2C=NC=N2)(O)[C@@H](C)C3=NC(C4=CC=C(C#N)C=C4)=CS3</t>
  </si>
  <si>
    <t>DMSO : ≥ 50 mg/mL (114.29 mM)</t>
  </si>
  <si>
    <t>15134</t>
  </si>
  <si>
    <t>https://www.medchemexpress.com/Isavuconazole.html</t>
  </si>
  <si>
    <t>HY-10446</t>
  </si>
  <si>
    <t>Pralatrexate</t>
  </si>
  <si>
    <t>146464-95-1</t>
  </si>
  <si>
    <t>477.47</t>
  </si>
  <si>
    <t>Antifolate; Apoptosis</t>
  </si>
  <si>
    <t>Pralatrexate is an antifolate and is a potent dihydrofolate reductasean (DHFR) inhibitor with a Ki of 13.4 pM. Pralatrexate is a substrate for folylpolyglutamate synthetase with improved cellular uptake and retention. Pralatrexate has antitumor activities and has the potential for relapsed/refractory T-cell lymphoma treatment[1][2][3][4].</t>
  </si>
  <si>
    <t>C23H23N7O5</t>
  </si>
  <si>
    <t>O=C(CC[C@H](NC(C1=CC=C(C=C1)C(CC#C)CC2=NC3=C(N=C(N=C3N=C2)N)N)=O)C(O)=O)O</t>
  </si>
  <si>
    <t>DMSO : ≥ 50 mg/mL (104.72 mM)</t>
  </si>
  <si>
    <t>44082</t>
  </si>
  <si>
    <t>https://www.medchemexpress.com/Pralatrexate.html</t>
  </si>
  <si>
    <t>HY-10274</t>
  </si>
  <si>
    <t>Dabigatran etexilate</t>
  </si>
  <si>
    <t>BIBR 1048</t>
  </si>
  <si>
    <t>211915-06-9</t>
  </si>
  <si>
    <t>627.73</t>
  </si>
  <si>
    <t>Dabigatran etexilate (BIBR 1048) is an orally active prodrug of Dabigatran. Dabigatran etexilate has anticoagulant effects and is used for the prophylaxis of venousthromboembolism and stroke due to atrial fibrillation[1].</t>
  </si>
  <si>
    <t>C34H41N7O5</t>
  </si>
  <si>
    <t>O=C(N(C1=NC=CC=C1)CCC(OCC)=O)C2=CC=C3C(N=C(N3C)CNC4=CC=C(C(NC(OCCCCCC)=O)=N)C=C4)=C2</t>
  </si>
  <si>
    <t>H2O : &lt; 0.1 mg/mL (insoluble); DMSO : ≥ 100 mg/mL (159.30 mM)</t>
  </si>
  <si>
    <t>10861</t>
  </si>
  <si>
    <t>https://www.medchemexpress.com/Dabigatran-etexilate.html</t>
  </si>
  <si>
    <t>HY-10285</t>
  </si>
  <si>
    <t>Saxagliptin</t>
  </si>
  <si>
    <t>BMS-477118</t>
  </si>
  <si>
    <t>361442-04-8</t>
  </si>
  <si>
    <t>315.41</t>
  </si>
  <si>
    <t>Saxagliptin (BMS-477118) is a potent, selective, reversible, competitive and orally active dipeptidyl peptidase-4 (DPP-4) (Ki = 0.6-1.3 nM) inhibitor. Saxagliptin has the peotential for type 2 diabetes mellitus research[1][2][3].</t>
  </si>
  <si>
    <t>C18H25N3O2</t>
  </si>
  <si>
    <t>N[C@@H]([C@](C[C@H](C1)C2)(C[C@@H]1C3)C[C@]23O)C(N([C@@H](C4)C#N)[C@@H]5[C@H]4C5)=O</t>
  </si>
  <si>
    <t>DMSO : ≥ 34 mg/mL (107.80 mM); H2O : 10 mg/mL (31.70 mM; Need ultrasonic)</t>
  </si>
  <si>
    <t>22818</t>
  </si>
  <si>
    <t>https://www.medchemexpress.com/Saxagliptin.html</t>
  </si>
  <si>
    <t>11997</t>
  </si>
  <si>
    <t>HY-13534A</t>
  </si>
  <si>
    <t>Abarelix (Acetate)</t>
  </si>
  <si>
    <t>PPI 149 (Acetate); R 3827 (Acetate)</t>
  </si>
  <si>
    <t>1476.12</t>
  </si>
  <si>
    <t>Abarelix Acetate (PPI 149 Acetate; R 3827 Acetate) is a potent gonadotrophin-releasing hormone (GnRH) antagonist, used for prostate cancer research[1].</t>
  </si>
  <si>
    <t>C74H99ClN14O16</t>
  </si>
  <si>
    <t>CC(O)=O.C[C@H](C(N)=O)NC([C@H]1N(C([C@H](CCCCNC(C)C)NC([C@H](CC(C)C)NC([C@@H](CC(N)=O)NC([C@H](CC2=CC=C(C=C2)O)N(C([C@H](CO)NC([C@@H](CC3=CC=CN=C3)NC([C@@H](CC4=CC=C(Cl)C=C4)NC([C@@H](CC5=CC=C6C=CC=CC6=C5)NC(C)=O)=O)=O)=O)=O)C)=O)=O)=O)=O)CCC1)=O</t>
  </si>
  <si>
    <t>H2O : 25 mg/mL (16.94 mM; Need ultrasonic); DMSO : ≥ 100 mg/mL (67.75 mM)</t>
  </si>
  <si>
    <t>42402</t>
  </si>
  <si>
    <t>https://www.medchemexpress.com/abarelix-acetate.html</t>
  </si>
  <si>
    <t>HY-13538</t>
  </si>
  <si>
    <t>Gemcitabine (elaidate)</t>
  </si>
  <si>
    <t>CP-4126; CO-101; Gemcitabine 5'-elaidate</t>
  </si>
  <si>
    <t>210829-30-4</t>
  </si>
  <si>
    <t>527.64</t>
  </si>
  <si>
    <t>Gemcitabine elaidate (CP-4126; CO-101) is a lipophilic, unsaturated fatty acid ester derivative of gemcitabine (dFdC), an antimetabolite deoxynucleoside analogue, with potential antineoplastic activity.
IC50 value:
Target: Gemcitabine analog
Upon hydrolysis intracellularly by esterases, the prodrug gemcitabine is converted into the active metabolites difluorodeoxycytidine di- and tri-phosphate (dFdCDP and dFdCTP) by deoxycytidine kinase. dFdCDP inhibits ribonucleotide reductase, thereby decreasing the deoxynucleotide pool available for DNA synthesis; dFdCTP is incorporated into DNA, resulting in DNA strand termination and apoptosis. Due to its lipophilicity, gemcitabine 5'-elaidic acid ester exhibits an increased cellular uptake and accumulation, resulting in an increased conversion to active metabolites, compared to gemcitabine. In addition, this formulation of gemcitabine may be less susceptible to deamination and deactivation by deoxycytidine deaminase. Check for active clinical trials or closed clinical trials using this agent.</t>
  </si>
  <si>
    <t>C27H43F2N3O5</t>
  </si>
  <si>
    <t>O[C@@H](C(F)(F)[C@H](N1C(N=C(C=C1)N)=O)O2)[C@H]2COC(CCCCCCC/C=C/CCCCCCCC)=O</t>
  </si>
  <si>
    <t>DMSO : ≥ 26 mg/mL (49.28 mM); H2O : &lt; 0.1 mg/mL (insoluble)</t>
  </si>
  <si>
    <t>21381</t>
  </si>
  <si>
    <t>https://www.medchemexpress.com/Gemcitabine-elaidate.html</t>
  </si>
  <si>
    <t>HY-13571</t>
  </si>
  <si>
    <t>Betamethasone dipropionate</t>
  </si>
  <si>
    <t>Betamethasone 17,21-dipropionate</t>
  </si>
  <si>
    <t>5593-20-4</t>
  </si>
  <si>
    <t>504.59</t>
  </si>
  <si>
    <t>Betamethasone dipropionate is a glucocorticoid steroid with anti-inflammatory and immunosuppressive abilities.</t>
  </si>
  <si>
    <t>C28H37FO7</t>
  </si>
  <si>
    <t>C[C@@]12[C@](C[C@H](C)[C@]2(OC(CC)=O)C(COC(CC)=O)=O)([H])[C@]3([H])CCC4=CC(C=C[C@]4(C)[C@@]3(F)[C@@H](O)C1)=O</t>
  </si>
  <si>
    <t>DMSO : ≥ 150 mg/mL (297.27 mM)</t>
  </si>
  <si>
    <t>25854</t>
  </si>
  <si>
    <t>https://www.medchemexpress.com/Betamethasone_dipropionate.html</t>
  </si>
  <si>
    <t>HY-50856</t>
  </si>
  <si>
    <t>Ruxolitinib</t>
  </si>
  <si>
    <t>INCB18424</t>
  </si>
  <si>
    <t>941678-49-5</t>
  </si>
  <si>
    <t>Apoptosis; Autophagy; JAK; Mitophagy</t>
  </si>
  <si>
    <t>Ruxolitinib (INCB18424) is a potent and selective JAK1/2 inhibitor with IC50s of 3.3 nM and 2.8 nM in cell-free assays, and has 130-fold selectivity for JAK1/2 over JAK3[1]. Ruxolitinib induces autophagy and kills tumor cells through toxic mitophagy[3].</t>
  </si>
  <si>
    <t>N#CC[C@H](C1CCCC1)N2N=CC(C3=C4C=CNC4=NC=N3)=C2</t>
  </si>
  <si>
    <t>H2O : &lt; 0.1 mg/mL (insoluble); DMSO : ≥ 100 mg/mL (326.40 mM)</t>
  </si>
  <si>
    <t>65470</t>
  </si>
  <si>
    <t>https://www.medchemexpress.com/Ruxolitinib.html</t>
  </si>
  <si>
    <t>Apoptosis; Autophagy; Epigenetics; JAK/STAT Signaling; Stem Cell/Wnt</t>
  </si>
  <si>
    <t>HY-B0232</t>
  </si>
  <si>
    <t>Dofetilide</t>
  </si>
  <si>
    <t>UK 68789</t>
  </si>
  <si>
    <t>115256-11-6</t>
  </si>
  <si>
    <t>441.56</t>
  </si>
  <si>
    <t xml:space="preserve">Dofetilide(Tikosyn) is a class III antiarrhythmic agent.
Target: Potassium Channel
In patients with congestive heart failure and reduced left ventricular function, dofetilide was effective in converting atrial fibrillation, preventing its recurrence, and reducing the risk of hospitalization for worsening heart failure. Dofetilide had no effect on mortality [1]. 
dofetilide preferentially blocks open (or activated) channels and that the fast inactivation may competitively slow the binding kinetics. Dofetilide acts as a slow-onset/slow-offset open channel blocker of this current at nanomolar concentrations [2]. 
</t>
  </si>
  <si>
    <t>C19H27N3O5S2</t>
  </si>
  <si>
    <t>CS(=O)(NC1=CC=C(CCN(C)CCOC2=CC=C(NS(=O)(C)=O)C=C2)C=C1)=O</t>
  </si>
  <si>
    <t>DMSO : ≥ 100 mg/mL (226.47 mM)</t>
  </si>
  <si>
    <t>15898</t>
  </si>
  <si>
    <t>https://www.medchemexpress.com/Dofetilide.html</t>
  </si>
  <si>
    <t>HY-W014423</t>
  </si>
  <si>
    <t>H-His-OH.HCl.H2O</t>
  </si>
  <si>
    <t>5934-29-2</t>
  </si>
  <si>
    <t>209.63</t>
  </si>
  <si>
    <t>H-His-OH.HCl.H2O is an endogenous metabolite.</t>
  </si>
  <si>
    <t>C6H12ClN3O3</t>
  </si>
  <si>
    <t>O=C(O)[C@](N)([H])CC1=CN=CN1.Cl.O</t>
  </si>
  <si>
    <t>82294</t>
  </si>
  <si>
    <t>https://www.medchemexpress.com/h-his-oh-hcl-h2o.html</t>
  </si>
  <si>
    <t>HY-14519</t>
  </si>
  <si>
    <t>Methotrexate</t>
  </si>
  <si>
    <t>Amethopterin; CL14377; WR19039</t>
  </si>
  <si>
    <t>59-05-2</t>
  </si>
  <si>
    <t>454.44</t>
  </si>
  <si>
    <t>Methotrexate (Amethopterin), an antimetabolite and antifolate agent, inhibits the enzyme dihydrofolate reductase, thereby preventing the conversion of folic acid into tetrahydrofolate, and inhibiting DNA synthesis. Methotrexate, also an immunosuppressant and antineoplastic agent, is used for the research of rheumatoid arthritis and a number of different cancers (such as acute lymphoblastic leukemia)[1][2][3].</t>
  </si>
  <si>
    <t>C20H22N8O5</t>
  </si>
  <si>
    <t>NC1=NC(N)=C2C(N=CC(CN(C)C3=CC=C(C(N[C@@H](CCC(O)=O)C(O)=O)=O)C=C3)=N2)=N1</t>
  </si>
  <si>
    <t>DMSO : ≥ 50 mg/mL (110.03 mM)</t>
  </si>
  <si>
    <t>23838</t>
  </si>
  <si>
    <t>https://www.medchemexpress.com/Methotrexate.html</t>
  </si>
  <si>
    <t>HY-109015</t>
  </si>
  <si>
    <t>Tucidinostat</t>
  </si>
  <si>
    <t>Chidamide; HBI-8000; CS 055</t>
  </si>
  <si>
    <t>1616493-44-7</t>
  </si>
  <si>
    <t>390.41</t>
  </si>
  <si>
    <t>Tucidinostat (Chidamide) is a potent and orally bioavailable HDAC enzymes class I (HDAC1/2/3) and class IIb (HDAC10) inhibitor, with IC50s of 95, 160, 67 and 78 nM, less active on HDAC8 and HDAC11 (IC50s, 733 nM, 432 nM, respectively), and shows no effect on HDAC4/5/6/7/9[1].</t>
  </si>
  <si>
    <t>C22H19FN4O2</t>
  </si>
  <si>
    <t>O=C(C1=CC=C(CNC(/C=C/C2=CN=CC=C2)=O)C=C1)NC(C=CC(F)=C3)=C3N</t>
  </si>
  <si>
    <t>DMSO : ≥ 50 mg/mL (128.07 mM)</t>
  </si>
  <si>
    <t>14292</t>
  </si>
  <si>
    <t>https://www.medchemexpress.com/Tucidinostat.html</t>
  </si>
  <si>
    <t>HY-B0467B</t>
  </si>
  <si>
    <t>Amoxicillin (trihydrate)</t>
  </si>
  <si>
    <t>Amoxycillin (trihydrate)</t>
  </si>
  <si>
    <t>61336-70-7</t>
  </si>
  <si>
    <t>419.45</t>
  </si>
  <si>
    <t>Amoxicillin trihydrate (Amoxycillin trihydrate) is a moderate- spectrum, bacteriolytic, β-lactam antibiotic.
Target: Antibacterial
Amoxycillin trihydrate is a moderate-spectrum, bacteriolytic, β-lactam antibiotic in the aminopenicillin family used to treat bacterial infections caused by susceptible Gram-positive and Gram-negative microorganisms. 
It is usually the drug of choice within the class because it is better-absorbed, following oral administration, than other β-lactam antibiotics. 
Amoxycillin trihydrate is susceptible to degradation by β-lactamase-producing bacteria, which are resistant to a narrow spectrum of β-lactam antibiotics, such as penicillin. For this reason, it is often combined with clavulanic acid, a β-lactamase inhibitor. This increases effectiveness by reducing its susceptibility to β-lactamase resistance. From Wikipedia.</t>
  </si>
  <si>
    <t>C16H25N3O8S</t>
  </si>
  <si>
    <t>OC([C@@H]1N(C2=O)[C@]([C@@H]2NC([C@@H](C3=CC=C(O)C=C3)N)=O)([H])SC1(C)C)=O.[3H2O]</t>
  </si>
  <si>
    <t>DMSO : 10 mg/mL (23.84 mM; Need ultrasonic); H2O : 2 mg/mL (4.77 mM; Need ultrasonic)</t>
  </si>
  <si>
    <t>13340</t>
  </si>
  <si>
    <t>https://www.medchemexpress.com/Amoxicillin-trihydrate.html</t>
  </si>
  <si>
    <t>HY-B0030</t>
  </si>
  <si>
    <t>D-Cycloserine</t>
  </si>
  <si>
    <t>68-41-7</t>
  </si>
  <si>
    <t>Antibiotic; Bacterial; iGluR</t>
  </si>
  <si>
    <t>D-Cycloserine is an antibiotic which targets sequential bacterial cell wall peptidoglycan biosynthesis enzymes. D-Cycloserine is a partial NMDA agonist that can improve cognitive functions. D-Cycloserine can be used for multidrug-resistant tuberculosis research[1][2].</t>
  </si>
  <si>
    <t>O=C1[C@H](N)CON1</t>
  </si>
  <si>
    <t>DMSO : 1 mg/mL (9.80 mM; Need warming); H2O : 25 mg/mL (244.88 mM; Need ultrasonic)</t>
  </si>
  <si>
    <t>15636</t>
  </si>
  <si>
    <t>https://www.medchemexpress.com/D-Cycloserine.html</t>
  </si>
  <si>
    <t>HY-10882</t>
  </si>
  <si>
    <t>Clotrimazole</t>
  </si>
  <si>
    <t>23593-75-1</t>
  </si>
  <si>
    <t>344.84</t>
  </si>
  <si>
    <t>Clotrimazole is an imidazole derivative, an antifungal compound and is a CYP (cytochrome P450) inhibitor. Clotrimazole has antibacterial activity.</t>
  </si>
  <si>
    <t>C22H17ClN2</t>
  </si>
  <si>
    <t>ClC1=CC=CC=C1C(N2C=CN=C2)(C3=CC=CC=C3)C4=CC=CC=C4</t>
  </si>
  <si>
    <t>H2O : &lt; 0.1 mg/mL (insoluble); DMSO : 50 mg/mL (144.99 mM; Need ultrasonic)</t>
  </si>
  <si>
    <t>15646</t>
  </si>
  <si>
    <t>https://www.medchemexpress.com/Clotrimazole.html</t>
  </si>
  <si>
    <t>HY-14814A</t>
  </si>
  <si>
    <t>Delafloxacin (meglumine)</t>
  </si>
  <si>
    <t>ABT492 meglumine; RX-3341 meglumine; WQ-3034 meglumine</t>
  </si>
  <si>
    <t>352458-37-8</t>
  </si>
  <si>
    <t>635.97</t>
  </si>
  <si>
    <t>Delafloxacin meglumine (ABT492 meglumine; RX-3341 meglumine; WQ-3034 meglumine) is a broad-spectrum fluoroquinolone antibiotic. Delafloxacin has a broad spectrum of activity that includes drug-resistant Staphylococcus aureus, Streptococcus pneumoniae, and Klebsiella pneumonia[1].</t>
  </si>
  <si>
    <t>C25H29ClF3N5O9</t>
  </si>
  <si>
    <t>O=C(C1=CN(C2=NC(N)=C(F)C=C2F)C3=C(C=C(F)C(N4CC(O)C4)=C3Cl)C1=O)O.O[C@H]([C@H]([C@@H]([C@@H](CO)O)O)O)CNC</t>
  </si>
  <si>
    <t>H2O : 50 mg/mL (78.62 mM; Need ultrasonic); DMSO : ≥ 6.4 mg/mL (10.06 mM)</t>
  </si>
  <si>
    <t>09287</t>
  </si>
  <si>
    <t>https://www.medchemexpress.com/Delafloxacin_meglumine.html</t>
  </si>
  <si>
    <t>HY-15232</t>
  </si>
  <si>
    <t>Tenofovir alafenamide</t>
  </si>
  <si>
    <t>GS-7340</t>
  </si>
  <si>
    <t>379270-37-8</t>
  </si>
  <si>
    <t>476.47</t>
  </si>
  <si>
    <t>Tenofovir alafenamide (GS-7340) is an investigational oral prodrug of Tenofovir. Tenofovir is a HIV-1 nucleotide reverse transcriptase inhibitor.</t>
  </si>
  <si>
    <t>C21H29N6O5P</t>
  </si>
  <si>
    <t>NC1=NC=NC2=C1N=CN2C[C@@H](C)OC[P@](OC3=CC=CC=C3)(N[C@@H](C)C(OC(C)C)=O)=O</t>
  </si>
  <si>
    <t>DMSO : ≥ 31 mg/mL (65.06 mM); H2O : 6.67 mg/mL (14.00 mM; Need ultrasonic)</t>
  </si>
  <si>
    <t>42431</t>
  </si>
  <si>
    <t>https://www.medchemexpress.com/GS-7340.html</t>
  </si>
  <si>
    <t>HY-B0233</t>
  </si>
  <si>
    <t>Isradipine</t>
  </si>
  <si>
    <t>PN 200-110</t>
  </si>
  <si>
    <t>75695-93-1</t>
  </si>
  <si>
    <t xml:space="preserve">Isradipine(Dynacirc) is a calcium channel blocker with an IC50 of 34±8 μM.
Target: Calcium Channel
Isradipine(Dynacirc) is a calcium channel blocker with an IC50 of 34±8 μM.It is usually prescribed for the treatment of high blood pressure in order to reduce the risk of stroke and heart attack[1]. Isradipine belongs to the dihydropyridine (DHP) class of calcium channel blockers (CCBs), the most widely used class of CCBs. It is structurally related to felodipine, nifedipine, and nimodipine and is the most potent calcium-channel blocking agent of the DHP class. Isradipine binds to calcium channels with high affinity and specificity and inhibits calcium flux into cardiac and arterial smooth muscle cells. It exhibits greater selectivity towards arterial smooth muscle cells owing to alternative splicing of the alpha-1 subunit of the channel and increased prevalence of inactive channels in smooth muscle cells. Isradipine may be used to treat mild to moderate essential hypertension [2].
</t>
  </si>
  <si>
    <t>C19H21N3O5</t>
  </si>
  <si>
    <t>O=C(C1=C(C)NC(C)=C(C(OC(C)C)=O)C1C2=CC=CC3=NON=C23)OC</t>
  </si>
  <si>
    <t>DMSO : ≥ 100 mg/mL (269.26 mM)</t>
  </si>
  <si>
    <t>12978</t>
  </si>
  <si>
    <t>https://www.medchemexpress.com/isradipine.html</t>
  </si>
  <si>
    <t>HY-B1070</t>
  </si>
  <si>
    <t>DL-Xylose</t>
  </si>
  <si>
    <t>(±)-Xylos</t>
  </si>
  <si>
    <t>25990-60-7</t>
  </si>
  <si>
    <t>DL-Xylose is an intermediate of organic synthesis.</t>
  </si>
  <si>
    <t>H2O : 125 mg/mL (832.61 mM; Need ultrasonic)</t>
  </si>
  <si>
    <t>45386</t>
  </si>
  <si>
    <t>https://www.medchemexpress.com/DL-Xylose.html</t>
  </si>
  <si>
    <t>HY-B1065</t>
  </si>
  <si>
    <t>Aceglutamide</t>
  </si>
  <si>
    <t>α-N-Acetyl-L-glutamine; N2-Acetylglutamine</t>
  </si>
  <si>
    <t>2490-97-3</t>
  </si>
  <si>
    <t>188.18</t>
  </si>
  <si>
    <t>Aceglutamide (α-N-Acetyl-L-glutamine) is a psychostimulant and nootropic, used to improve memory and concentration[1].</t>
  </si>
  <si>
    <t>C7H12N2O4</t>
  </si>
  <si>
    <t>O=C(N)CC[C@@H](C(O)=O)NC(C)=O</t>
  </si>
  <si>
    <t>DMSO : 16.67 mg/mL (88.59 mM; Need ultrasonic); H2O : 33.33 mg/mL (177.12 mM; Need ultrasonic)</t>
  </si>
  <si>
    <t>17302</t>
  </si>
  <si>
    <t>https://www.medchemexpress.com/Aceglutamide.html</t>
  </si>
  <si>
    <t>HY-B1051</t>
  </si>
  <si>
    <t>Flumethasone</t>
  </si>
  <si>
    <t>Flumetasone</t>
  </si>
  <si>
    <t>2135-17-3</t>
  </si>
  <si>
    <t>Flumethasone is a corticosteroid for topical use, in combination with Clioquinol for the treatment of otitis externa and otomycosis. Flumethasone shows fully 420 times the potency of cortisone in an animal model for anti-inflammatory activity.</t>
  </si>
  <si>
    <t>C[C@@]12[C@](C(CO)=O)(O)[C@H](C)C[C@@]1([H])[C@]3([H])C[C@H](F)C4=CC(C=C[C@]4(C)[C@@]3(F)[C@@H](O)C2)=O</t>
  </si>
  <si>
    <t>DMSO : 100 mg/mL (243.64 mM; Need ultrasonic)</t>
  </si>
  <si>
    <t>17616</t>
  </si>
  <si>
    <t>https://www.medchemexpress.com/Flumethasone.html</t>
  </si>
  <si>
    <t>HY-A0003</t>
  </si>
  <si>
    <t>Lenalidomide</t>
  </si>
  <si>
    <t>CC-5013</t>
  </si>
  <si>
    <t>191732-72-6</t>
  </si>
  <si>
    <t>259.26</t>
  </si>
  <si>
    <t>Lenalidomide (CC-5013) is a derivative of Thalidomide and an orally active immunomodulator. Lenalidomide (CC-5013) is a ligand of ubiquitin E3 ligase cereblon (CRBN), and it causes selective ubiquitination and degradation of two lymphoid transcription factors, IKZF1 and IKZF3, by the CRBN-CRL4 ubiquitin ligase. Lenalidomide (CC-5013) specifically inhibits growth of mature B-cell lymphomas, including multiple myeloma, and induces IL-2 release from T cells[1][2].</t>
  </si>
  <si>
    <t>C13H13N3O3</t>
  </si>
  <si>
    <t>O=C1C2=CC=CC(N)=C2CN1C(C(N3)=O)CCC3=O</t>
  </si>
  <si>
    <t>DMSO : ≥ 35 mg/mL (135.00 mM)</t>
  </si>
  <si>
    <t>44023</t>
  </si>
  <si>
    <t>https://www.medchemexpress.com/Lenalidomide.html</t>
  </si>
  <si>
    <t>HY-B0900</t>
  </si>
  <si>
    <t>Anethole</t>
  </si>
  <si>
    <t>Anise camphor; p-Propenylanisole; Isoestragole</t>
  </si>
  <si>
    <t>104-46-1</t>
  </si>
  <si>
    <t>148.20</t>
  </si>
  <si>
    <t>Anethole is a type of aromatic compound that occurs widely in nature, widely used as a flavoring substance.</t>
  </si>
  <si>
    <t>C10H12O</t>
  </si>
  <si>
    <t>C/C=C/C1=CC=C(OC)C=C1</t>
  </si>
  <si>
    <t>DMSO : ≥ 100 mg/mL (674.76 mM)</t>
  </si>
  <si>
    <t>21669</t>
  </si>
  <si>
    <t>https://www.medchemexpress.com/Anethole.html</t>
  </si>
  <si>
    <t>HY-B0023</t>
  </si>
  <si>
    <t>Azelnidipine</t>
  </si>
  <si>
    <t>CS 905</t>
  </si>
  <si>
    <t>123524-52-7</t>
  </si>
  <si>
    <t>582.65</t>
  </si>
  <si>
    <t>Azelnidipine(CS 905; Calblock) is a novel dihydropyridine derivative, a L-type calcium channel blocker, and an antihypertensive.
IC50 value:
Target: L-type calcium channel
Acute administration of azelnidipine prevents a sudden drop of cardiac function after acute stress. Azelnidipine may have a protective role in inflammation associated with atherosclerosis.</t>
  </si>
  <si>
    <t>C33H34N4O6</t>
  </si>
  <si>
    <t>O=C(C1=C(N)NC(C)=C(C(OC(C)C)=O)C1C2=CC=CC([N+]([O-])=O)=C2)OC3CN(C(C4=CC=CC=C4)C5=CC=CC=C5)C3</t>
  </si>
  <si>
    <t>DMSO : ≥ 100 mg/mL (171.63 mM); H2O : &lt; 0.1 mg/mL (insoluble)</t>
  </si>
  <si>
    <t>07190</t>
  </si>
  <si>
    <t>https://www.medchemexpress.com/Azelnidipine.html</t>
  </si>
  <si>
    <t>HY-B0100A</t>
  </si>
  <si>
    <t>Etomidate (hydrochloride)</t>
  </si>
  <si>
    <t>R16659 hydrochloride</t>
  </si>
  <si>
    <t>53188-20-8</t>
  </si>
  <si>
    <t>280.75</t>
  </si>
  <si>
    <t xml:space="preserve">Etomidate Hcl(R16659 Hcl) is a GABAA receptors agonist, which is a short acting intravenous anaesthetic agent used for the induction of general anaesthesia.
Target: GABA Receptor
Etomidate is a potent inhibitor of the adrenal response to surgery. The absence of clinical consequences associated with the blunted response suggests that a major increase in adrenal hormone production may not be necessary during surgery [1]. Etomidate is an intravenous induction agent that is associated with hemodynamic stability during intubation. The agent is therefore attractive for use in critically ill patients who have a high risk of hemodynamic instability during this procedure [2]. Etomidate use was not associated with all cause 28-day mortality or hospital mortality but was associated with significantly higher ICU mortality (91% vs. 64% for etomidate and controls groups, respectively; p = 0.02). Etomidate patients who received subsequent doses of hydrocortisone required lower doses of vasopressors and had more vasopressor-free days but no improvement in mortality [3].
Clinical indications: 
FDA Approved Date: 1983
Toxicity: Undesirable side effects of etomidate that may limit its use include pain on injection, myoclonus and adrenocortical suppression lasting 4-6 hours following an induction dose.
</t>
  </si>
  <si>
    <t>C14H17ClN2O2</t>
  </si>
  <si>
    <t>O=C(C1=CN=CN1[C@@H](C2=CC=CC=C2)C)OCC.Cl</t>
  </si>
  <si>
    <t>H2O : ≥ 50 mg/mL (178.09 mM); DMSO : ≥ 100 mg/mL (356.19 mM)</t>
  </si>
  <si>
    <t>26539</t>
  </si>
  <si>
    <t>https://www.medchemexpress.com/etomidate-hydrochloride.html</t>
  </si>
  <si>
    <t>HY-B0118A</t>
  </si>
  <si>
    <t>Vecuronium (bromide)</t>
  </si>
  <si>
    <t>ORG NC 45</t>
  </si>
  <si>
    <t>50700-72-6</t>
  </si>
  <si>
    <t>637.73</t>
  </si>
  <si>
    <t>Vecuronium bromide (ORG NC 45) is a nondepolarizing neuromuscular blocking agent of intermediate duration.</t>
  </si>
  <si>
    <t>C34H57BrN2O4</t>
  </si>
  <si>
    <t>C[C@@]1([C@H]2OC(C)=O)[C@](C[C@@H]2[N+]3(CCCCC3)C)([H])[C@@](CC[C@]4([H])[C@@]5(C[C@H](N6CCCCC6)[C@@H](OC(C)=O)C4)C)([H])[C@]5([H])CC1.[Br-]</t>
  </si>
  <si>
    <t>DMSO : ≥ 46 mg/mL (72.13 mM)</t>
  </si>
  <si>
    <t>11707</t>
  </si>
  <si>
    <t>https://www.medchemexpress.com/vecuronium-bromide.html</t>
  </si>
  <si>
    <t>HY-N0054</t>
  </si>
  <si>
    <t>Osthole</t>
  </si>
  <si>
    <t>Osthol; NSC 31868</t>
  </si>
  <si>
    <t>484-12-8</t>
  </si>
  <si>
    <t>244.29</t>
  </si>
  <si>
    <t>Apoptosis; HBV; Histamine Receptor; Parasite</t>
  </si>
  <si>
    <t>Osthole (Osthol) is a natural antihistamine alternative. Osthole may be a potential inhibitor of histamine H1 receptor activity. Osthole also suppresses the secretion of HBV in cells.</t>
  </si>
  <si>
    <t>C15H16O3</t>
  </si>
  <si>
    <t>O=C1C=CC2=CC=C(OC)C(C/C=C(C)\C)=C2O1</t>
  </si>
  <si>
    <t>DMSO : ≥ 100 mg/mL (409.35 mM)</t>
  </si>
  <si>
    <t>16948</t>
  </si>
  <si>
    <t>https://www.medchemexpress.com/Osthole.html</t>
  </si>
  <si>
    <t>Anti-infection; Apoptosis; GPCR/G Protein; Immunology/Inflammation; Neuronal Signaling</t>
  </si>
  <si>
    <t>Cancer; Infection; Endocrinology; Inflammation/Immunology; Cardiovascular Disease</t>
  </si>
  <si>
    <t>HY-B0876</t>
  </si>
  <si>
    <t>Fomepizole</t>
  </si>
  <si>
    <t>4-Methylpyrazole</t>
  </si>
  <si>
    <t>7554-65-6</t>
  </si>
  <si>
    <t>82.10</t>
  </si>
  <si>
    <t>Fomepizole is a competitive inhibitor of the enzyme alcohol dehydrogenase which plays a key role in the metabolism of ethylene glycol and methanol.</t>
  </si>
  <si>
    <t>C4H6N2</t>
  </si>
  <si>
    <t>CC1=CNN=C1</t>
  </si>
  <si>
    <t>DMSO : ≥ 100 mg/mL (1218.03 mM); H2O : 100 mg/mL (1218.03 mM; Need ultrasonic)</t>
  </si>
  <si>
    <t>16370</t>
  </si>
  <si>
    <t>https://www.medchemexpress.com/Fomepizole.html</t>
  </si>
  <si>
    <t>HY-10235</t>
  </si>
  <si>
    <t>Telaprevir</t>
  </si>
  <si>
    <t>VX-950</t>
  </si>
  <si>
    <t>402957-28-2</t>
  </si>
  <si>
    <t>679.85</t>
  </si>
  <si>
    <t>Telaprevir is a highly selective, reversible, and potent peptidomimetic inhibitor of the HCV NS3-4A protease, the steady-state inhibitory constant (Ki) of Telaprevir is 7 nM against a genotype 1 (H strain) NS3 protease domain plus a NS4A cofactor peptide.</t>
  </si>
  <si>
    <t>C36H53N7O6</t>
  </si>
  <si>
    <t>O=C(N([C@@H]1C(N[C@H](C(C(NC2CC2)=O)=O)CCC)=O)C[C@@]3(CCC[C@@]31[H])[H])[C@@H](NC([C@@H](NC(C4=NC=CN=C4)=O)C5CCCCC5)=O)C(C)(C)C</t>
  </si>
  <si>
    <t>DMSO : ≥ 50 mg/mL (73.55 mM); H2O : &lt; 0.1 mg/mL (insoluble)</t>
  </si>
  <si>
    <t>08559</t>
  </si>
  <si>
    <t>https://www.medchemexpress.com/Telaprevir.html</t>
  </si>
  <si>
    <t>HY-13623A</t>
  </si>
  <si>
    <t>Entecavir (monohydrate)</t>
  </si>
  <si>
    <t>BMS200475 (monohydrate); SQ34676 (monohydrate)</t>
  </si>
  <si>
    <t>209216-23-9</t>
  </si>
  <si>
    <t>Entecavir monohydrate (BMS200475 monohydrate; SQ34676 monohydrate) is a potent and selective inhibitor of HBV, with an EC50 of 3.75 nM in HepG2 cell.</t>
  </si>
  <si>
    <t>C12H17N5O4</t>
  </si>
  <si>
    <t>O=C1NC(N)=NC2=C1N=CN2[C@@H]3C([C@H](CO)[C@@H](O)C3)=C.O</t>
  </si>
  <si>
    <t>DMSO : ≥ 50 mg/mL (169.33 mM); H2O : 2.8 mg/mL (9.48 mM; Need ultrasonic and warming)</t>
  </si>
  <si>
    <t>21995</t>
  </si>
  <si>
    <t>https://www.medchemexpress.com/Entecavir-monohydrate.html</t>
  </si>
  <si>
    <t>HY-B0002B</t>
  </si>
  <si>
    <t>Ondansetron</t>
  </si>
  <si>
    <t>GR 38032; SN 307</t>
  </si>
  <si>
    <t>99614-02-5</t>
  </si>
  <si>
    <t>293.36</t>
  </si>
  <si>
    <t>Ondansetron(GR 38032; SN 307) is a serotonin 5-HT3 receptor antagonist used mainly as anantiemetic (to treat nausea and vomiting), often following chemotherapy.
IC50 Value: 
Target: 5- HT3 Receptor
in vitro: 5-HT evoked transient inward currents (EC50 = 3.4 microM; Hill coefficient = 1.8) that were blocked by the 5-HT3 receptor antagonist ondansetron (IC50 = 103 pM) [1]. The 5-HT3A receptor antagonist ondansetron (0.3 nM) reversibly inhibited the 5-HT (30 microM) signal by 70% and at 3 nM it abolished the response [2].
in vivo: Acute ondansetron administration at the lowest dose (0.1 mg/kg, IP) tested had no effect, while other doses (0.33 and 1 mg/kg, IP) produced improvements in auditory gating [3]. Different doses of ondansetron were injected intraperitoneally (i.p.) at fixed times during the day to determine both the sublethal (TD50) and lethal (LD50) doses, which were, respectively, 3.7 +/- 0.6 mg/kg and 4.6 +/- 0.5 mg/kg [4]. ondansetron (0.25-1.0 mg/kg, subcutaneously) given before the challenge dose of ethanol (2.4 g/kg, intraperitoneally) injection, significantly and dose dependently attenuated the expression of sensitization. In addition, ondansetron (1.0 mg/kg, subcutaneously) given before ethanol injection on days 1, 4, 7, and 10 significantly blocked the development (days 1, 4, 7, and 10), and expression (day 15) of sensitization to the locomotor stimulant effect of ethanol injection [5]. 
Toxicity: Ondansetron may be safe in lower doses used to prevent nausea and vomiting in radiation treatment or postoperatively. However, as there is a report that a lower dose of ondansetron prolonged the QT interval in healthy volunteers, this needs to be clarified by the FDA [6].</t>
  </si>
  <si>
    <t>C18H19N3O</t>
  </si>
  <si>
    <t>O=C1C(CN2C=CN=C2C)CCC(N3C)=C1C4=C3C=CC=C4</t>
  </si>
  <si>
    <t>H2O : &lt; 0.1 mg/mL (insoluble); DMSO : 10 mg/mL (34.09 mM; Need ultrasonic)</t>
  </si>
  <si>
    <t>16985</t>
  </si>
  <si>
    <t>https://www.medchemexpress.com/Ondansetron.html</t>
  </si>
  <si>
    <t>HY-B0883</t>
  </si>
  <si>
    <t>Proflavine (hemisulfate)</t>
  </si>
  <si>
    <t>Proflavin hemisulfate; 3,6-Diaminoacridine hemisulfate</t>
  </si>
  <si>
    <t>1811-28-5</t>
  </si>
  <si>
    <t>258.29</t>
  </si>
  <si>
    <t>Proflavine hemisulfate is an Acridine derivative, which is a slow-acting disinfectant with bacteriostatic action against many Gram-positive bacteria but less effective against Gram-negative organisms.</t>
  </si>
  <si>
    <t>C13H11N3 . 1/2 H2O4S</t>
  </si>
  <si>
    <t>NC1=CC2=NC3=CC(N)=CC=C3C=C2C=C1.[0.5H2SO4]</t>
  </si>
  <si>
    <t>H2O : ≥ 5 mg/mL (19.36 mM)</t>
  </si>
  <si>
    <t>17216</t>
  </si>
  <si>
    <t>https://www.medchemexpress.com/Proflavine-hemisulfate.html</t>
  </si>
  <si>
    <t>HY-B0884A</t>
  </si>
  <si>
    <t>Minaprine (dihydrochloride)</t>
  </si>
  <si>
    <t>25953-17-7</t>
  </si>
  <si>
    <t>371.30</t>
  </si>
  <si>
    <t>Minaprine dihydrochloride is a reversible inhibitor of MAO-A; weakly inhibit acetylcholinesterase; an antidepressant for treatment of depression.</t>
  </si>
  <si>
    <t>C17H24Cl2N4O</t>
  </si>
  <si>
    <t>[H]Cl.CC1=CC(C2=CC=CC=C2)=NN=C1NCCN3CCOCC3.[H]Cl</t>
  </si>
  <si>
    <t>DMSO : ≥ 100 mg/mL (269.32 mM)</t>
  </si>
  <si>
    <t>22772</t>
  </si>
  <si>
    <t>https://www.medchemexpress.com/Minaprine-dihydrochloride.html</t>
  </si>
  <si>
    <t>HY-B0072</t>
  </si>
  <si>
    <t>Tropisetron</t>
  </si>
  <si>
    <t>SDZ-ICS-930 (free base)</t>
  </si>
  <si>
    <t>89565-68-4</t>
  </si>
  <si>
    <t>5-HT Receptor; nAChR</t>
  </si>
  <si>
    <t>Tropisetron (SDZ-ICS-930 free base) is a selective 5-HT3 receptor antagonist and α7-nicotinic receptor agonist with an IC50 of 70.1 ± 0.9 nM for 5-HT3 receptor. 
IC50 value: 70.1 ± 0.9 nM [1]
Target: 5-HT3 receptor
in vitro: Tropisetron specifically inhibited both IL-2 gene transcription and IL-2 synthesis in stimulated T cells. tropisetron inhibited both the binding to DNA and the transcriptional activity of NFAT and AP-1. We also observed that tropisetron is a potent inhibitor of PMA plus ionomycin-induced NF-(kappa)B activation but in contrast TNF(alpha)-mediated NF-(kappa)B activation was not affected by this antagonist [2]. Tropisetron prevents the phosphorylation and thus activation of the p38 MAPK, which is involved in post-transcriptional regulation of various cytokines [3].
in vivo: Two different doses of tropisetron (5 and 10 mg/kg) or vehicle were administered intraperitoneally 30 min before pMCAO. Neurological deficit scores, mortality rate and infarct volume were determined 24 h after permanent focal cerebral ischemia [4].</t>
  </si>
  <si>
    <t>O=C(C1=CNC2=C1C=CC=C2)O[C@H]3C[C@H]4CC[C@H](N4C)C3</t>
  </si>
  <si>
    <t>H2O : ≥ 55 mg/mL (193.42 mM); DMSO : ≥ 100 mg/mL (351.68 mM)</t>
  </si>
  <si>
    <t>07755</t>
  </si>
  <si>
    <t>https://www.medchemexpress.com/tropisetron.html</t>
  </si>
  <si>
    <t>HY-B0089</t>
  </si>
  <si>
    <t>Acarbose</t>
  </si>
  <si>
    <t>BAY g 5421</t>
  </si>
  <si>
    <t>56180-94-0</t>
  </si>
  <si>
    <t>645.60</t>
  </si>
  <si>
    <t>Acarbose (BAY g 5421), antihyperglycemic agent, is an orally active alpha-glucosidase inhibitor (IC50=11 nM). Acarbose can potentiate the hypoglycemic effects of sulfonylureas or insulin[1][2][3].</t>
  </si>
  <si>
    <t>C25H43NO18</t>
  </si>
  <si>
    <t>OC[C@H]([C@]1(O[C@@H]2[C@H](O)[C@@H](O)[C@@H]([C@H](O2)C)N[C@]3(C=C(CO)[C@H]([C@@H]([C@H]3O)O)O)[H])[H])O[C@@H]([C@@H]([C@H]1O)O)O[C@@]([H])([C@@H]([C@H](C=O)O)O)[C@@H](CO)O</t>
  </si>
  <si>
    <t>H2O : 125 mg/mL (193.62 mM; Need ultrasonic)</t>
  </si>
  <si>
    <t>48557</t>
  </si>
  <si>
    <t>https://www.medchemexpress.com/Acarbose.html</t>
  </si>
  <si>
    <t>HY-B0033</t>
  </si>
  <si>
    <t>Vigabatrin (hydrochloride)</t>
  </si>
  <si>
    <t>γ-Vinyl-GABA (hydrochloride)</t>
  </si>
  <si>
    <t>1391054-02-6</t>
  </si>
  <si>
    <t>Vigabatrin hydrochloride (γ-Vinyl-GABA hydrochloride), a inhibitory neurotransmitter GABA vinyl-derivative, is an orally active and irreversible GABA transaminase inhibitor. Vigabatrin hydrochloride is an antiepileptic agent, which acts by increasing GABA levels in the brain by inhibiting the catabolism of GABA by GABA transaminase[1][2][3].</t>
  </si>
  <si>
    <t>C6H12ClNO2</t>
  </si>
  <si>
    <t>C=CC(N)CCC(O)=O.Cl</t>
  </si>
  <si>
    <t>DMSO : 27.5 mg/mL (166.04 mM; Need ultrasonic and warming); H2O : 33.33 mg/mL (201.24 mM; Need ultrasonic)</t>
  </si>
  <si>
    <t>51529</t>
  </si>
  <si>
    <t>https://www.medchemexpress.com/Vigabatrin-Hydrochloride.html</t>
  </si>
  <si>
    <t>HY-100500</t>
  </si>
  <si>
    <t>Lenampicillin (hydrochloride)</t>
  </si>
  <si>
    <t>KBT 1585 hydrochloride</t>
  </si>
  <si>
    <t>80734-02-7</t>
  </si>
  <si>
    <t>497.95</t>
  </si>
  <si>
    <t>Lenampicillin hydrochloride (KBT 1585 hydrochloride) is an orally active prodrug of Ampicillin and is an effective beta-lactam antibacterial agent that inhibits bacterial penicillin-binding proteins (transpeptidase). Lenampicillin hydrochloride has improved absorption and decreased side effects compares to Ampicillin and is applied in the investigation of the suppurative skin and soft tissue infection [1] [2] [3].</t>
  </si>
  <si>
    <t>C21H24ClN3O7S</t>
  </si>
  <si>
    <t>O=C([C@@H]1N(C2=O)[C@]([C@@H]2NC([C@@H](C3=CC=CC=C3)N)=O)([H])SC1(C)C)OCC(OC4=O)=C(O4)C.Cl</t>
  </si>
  <si>
    <t>62337</t>
  </si>
  <si>
    <t>https://www.medchemexpress.com/Lenampicillin-hydrochloride.html</t>
  </si>
  <si>
    <t>HY-10119</t>
  </si>
  <si>
    <t>Vorapaxar</t>
  </si>
  <si>
    <t>SCH 530348</t>
  </si>
  <si>
    <t>618385-01-6</t>
  </si>
  <si>
    <t>492.58</t>
  </si>
  <si>
    <t>Protease-Activated Receptor (PAR)</t>
  </si>
  <si>
    <t>Vorapaxar (SCH 530348), an antiplatelet agent, is a selective, orally active, and competitive thrombin receptor protease-activated receptor (PAR-1) antagonist (Ki=8.1 nM). Vorapaxar (SCH 530348) inhibits thrombin receptor-activating peptide (TRAP)-induced platelet aggregation in a dose-dependent manner[1].</t>
  </si>
  <si>
    <t>C29H33FN2O4</t>
  </si>
  <si>
    <t>O=C(O[C@@H]1C)[C@@]2([H])[C@]1([H])[C@@H](/C=C/C3=NC=C(C=C3)C4=CC=CC(F)=C4)[C@]([C@](C5)([H])C2)([H])CC[C@H]5NC(OCC)=O</t>
  </si>
  <si>
    <t>DMSO : ≥ 150 mg/mL (304.52 mM)</t>
  </si>
  <si>
    <t>32674</t>
  </si>
  <si>
    <t>https://www.medchemexpress.com/Vorapaxar.html</t>
  </si>
  <si>
    <t>HY-15206</t>
  </si>
  <si>
    <t>Glibenclamide</t>
  </si>
  <si>
    <t>Glyburide</t>
  </si>
  <si>
    <t>10238-21-8</t>
  </si>
  <si>
    <t>494.00</t>
  </si>
  <si>
    <t>Glibenclamide is a selective inhibitor of ATP-sensitive K+ channel.</t>
  </si>
  <si>
    <t>C23H28ClN3O5S</t>
  </si>
  <si>
    <t>ClC1=CC(C(NCCC2=CC=C(S(NC(NC3CCCCC3)=O)(=O)=O)C=C2)=O)=C(OC)C=C1</t>
  </si>
  <si>
    <t>DMSO : ≥ 60 mg/mL (121.46 mM); H2O : &lt; 0.1 mg/mL (insoluble)</t>
  </si>
  <si>
    <t>11855</t>
  </si>
  <si>
    <t>https://www.medchemexpress.com/glibenclamide.html</t>
  </si>
  <si>
    <t>HY-14751</t>
  </si>
  <si>
    <t>Rolapitant</t>
  </si>
  <si>
    <t>SCH619734</t>
  </si>
  <si>
    <t>552292-08-7</t>
  </si>
  <si>
    <t>500.48</t>
  </si>
  <si>
    <t>Rolapitant (SCH619734) is a potent, selective and orally active neurokinin NK1 receptor antagonist with a Ki of 0.66 nM.</t>
  </si>
  <si>
    <t>C25H26F6N2O2</t>
  </si>
  <si>
    <t>C[C@@](C1=CC(C(F)(F)F)=CC(C(F)(F)F)=C1)([H])OC[C@@]2(C3=CC=CC=C3)CC[C@@](CCC4=O)(N4)CN2</t>
  </si>
  <si>
    <t>DMSO : ≥ 30 mg/mL (59.94 mM)</t>
  </si>
  <si>
    <t>24224</t>
  </si>
  <si>
    <t>https://www.medchemexpress.com/Rolapitant.html</t>
  </si>
  <si>
    <t>HY-B0452</t>
  </si>
  <si>
    <t>Ritodrine (hydrochloride)</t>
  </si>
  <si>
    <t>DU21220 (hydrochloride)</t>
  </si>
  <si>
    <t>23239-51-2</t>
  </si>
  <si>
    <t>323.81</t>
  </si>
  <si>
    <t>Ritodrine hydrochloride (DU21220 hydrochloride) is a β-2 adrenergic receptor agonist.
Target: β-2 Adrenergic Receptor
Ritodrine is a tocolytic drug, used to stop premature labor. Ritodrine can significantly prolong a short interval more quickly but with relatively more side effects than magnesium sulphate. Stratified RCTs for different gestational ages and different labour stages should be designed for further study [1]. Ritodrine is a beta-2 adrenergic receptor agonist - a class of medication used for smooth muscle relaxation. Since ritodrine has a bulky N-substituent, it has high β2-selectivity. Also, the 4'-hydroxy on the benzene ring is important for activity as it is needed to form hydrogen bonds. However, the 4'-hydroxy makes it susceptible to metabolism by COMT. Since it is β2-selective it is used for premature labor [2].</t>
  </si>
  <si>
    <t>C17H22ClNO3</t>
  </si>
  <si>
    <t>OC1=CC=C(CCN[C@H](C)[C@@H](O)C2=CC=C(O)C=C2)C=C1.Cl</t>
  </si>
  <si>
    <t>DMSO : 120 mg/mL (370.59 mM; Need ultrasonic)</t>
  </si>
  <si>
    <t>16820</t>
  </si>
  <si>
    <t>https://www.medchemexpress.com/ritodrine-hydrochloride.html</t>
  </si>
  <si>
    <t>HY-B1232</t>
  </si>
  <si>
    <t>Metyrapone</t>
  </si>
  <si>
    <t>Su-4885</t>
  </si>
  <si>
    <t>54-36-4</t>
  </si>
  <si>
    <t>226.27</t>
  </si>
  <si>
    <t>Metyrapone is an inhibitor of cytochrome P450-mediated ω/ω-1 hydroxylase activity and CYP11B1.
Target: CYP11B1
Metyrapone is a drug used in the diagnosis of adrenal insufficiency and occasionally in the treatment of Cushing's syndrome (hypercortisolism). Metyrapone blocks cortisol synthesis by reversibly inhibiting steroid 11β-hydroxylase. This stimulates ACTH secretion, which in turn increases plasma 11-Deoxycortisol levels.</t>
  </si>
  <si>
    <t>C14H14N2O</t>
  </si>
  <si>
    <t>CC(C1=CC=CN=C1)(C)C(C2=CC=CN=C2)=O</t>
  </si>
  <si>
    <t>H2O : ≥ 38 mg/mL (167.94 mM); DMSO : 250 mg/mL (1104.87 mM; Need ultrasonic)</t>
  </si>
  <si>
    <t>48560</t>
  </si>
  <si>
    <t>https://www.medchemexpress.com/Metyrapone.html</t>
  </si>
  <si>
    <t>HY-B1667</t>
  </si>
  <si>
    <t>Isopropamide (iodide)</t>
  </si>
  <si>
    <t>71-81-8</t>
  </si>
  <si>
    <t>480.43</t>
  </si>
  <si>
    <t>Isopropamide iodide is a long-acting quaternary anticholinergic agent. Isopropamide iodide is used in peptic ulcer and other gastrointestinal disorders marked by hyperacidity and hypermotility[1][2].</t>
  </si>
  <si>
    <t>C23H33IN2O</t>
  </si>
  <si>
    <t>CC([N+](CCC(C1=CC=CC=C1)(C2=CC=CC=C2)C(N)=O)(C(C)C)C)C.[I-]</t>
  </si>
  <si>
    <t>DMSO : 250 mg/mL (520.37 mM; Need ultrasonic)</t>
  </si>
  <si>
    <t>64022</t>
  </si>
  <si>
    <t>https://www.medchemexpress.com/isopropamide-iodide.html</t>
  </si>
  <si>
    <t>HY-A0063</t>
  </si>
  <si>
    <t>Tipiracil (hydrochloride)</t>
  </si>
  <si>
    <t>183204-72-0</t>
  </si>
  <si>
    <t>279.12</t>
  </si>
  <si>
    <t>Tipiracil (hydrochloride) is a thymidine phosphorylase inhibitor (TPI), used for cancer research.</t>
  </si>
  <si>
    <t>C9H12Cl2N4O2</t>
  </si>
  <si>
    <t>[H]Cl.O=C1C(Cl)=C(CN2C(CCC2)=N)NC(N1)=O</t>
  </si>
  <si>
    <t>H2O : 50 mg/mL (179.13 mM; Need ultrasonic); DMF : &lt; 1 mg/mL (insoluble); DMSO : &lt; 1 mg/mL (insoluble or slightly soluble)</t>
  </si>
  <si>
    <t>20037</t>
  </si>
  <si>
    <t>https://www.medchemexpress.com/Tipiracil-hydrochloride.html</t>
  </si>
  <si>
    <t>HY-66009</t>
  </si>
  <si>
    <t>Epalrestat</t>
  </si>
  <si>
    <t>ONO2235</t>
  </si>
  <si>
    <t>82159-09-9</t>
  </si>
  <si>
    <t>Epalrestat is an aldose reductase inhibitor for the treatment of diabetic neuropathy.
Target: Aldose Reductase
Epalrestat may affect or delay progression of the underlying disease process. Data from six clinical trials were evaluated, and it was determined that epalrestat 50 mg 3 times/day may improve motor and sensory nerve conduction velocity and subjective neuropathy symptoms as compared with baseline and placebo. Epalrestat may serve as a new therapeutic option to prevent or slow the progression of diabetic neuropathy [1]. Epalrestat significantly increased the amplitude of 3 cpm waves on EGG and improved the spectral analytical parameters of heart rate variability. These findings suggest that epalrestat is useful for the treatment of diabetic gastroparesis [2]. Epalrestat is a highly effective and safe agent for the treatment of diabetic neuropathy [3].</t>
  </si>
  <si>
    <t>C15H13NO3S2</t>
  </si>
  <si>
    <t>O=C(O)CN(C/1=O)C(SC1=C/C(C)=C/C2=CC=CC=C2)=S</t>
  </si>
  <si>
    <t>DMSO : 20 mg/mL (62.62 mM; Need ultrasonic)</t>
  </si>
  <si>
    <t>15664</t>
  </si>
  <si>
    <t>https://www.medchemexpress.com/Epalrestat.html</t>
  </si>
  <si>
    <t>HY-B1194</t>
  </si>
  <si>
    <t>Tetramisole (hydrochloride)</t>
  </si>
  <si>
    <t>(±)-Tetramisole hydrochloride; DL-Tetramisole hydrochloride; R-829</t>
  </si>
  <si>
    <t>5086-74-8</t>
  </si>
  <si>
    <t>Antibiotic; Parasite; Phosphatase</t>
  </si>
  <si>
    <t>Tetramisole hydrochloride is an inhibitor of alkaline phosphatases, is a high purity antiparasitic.</t>
  </si>
  <si>
    <t>[H]Cl.C12=NC(C3=CC=CC=C3)CN1CCS2</t>
  </si>
  <si>
    <t>DMSO : 10 mg/mL (41.54 mM; Need ultrasonic); H2O : 100 mg/mL (415.37 mM; Need ultrasonic)</t>
  </si>
  <si>
    <t>17531</t>
  </si>
  <si>
    <t>https://www.medchemexpress.com/Tetramisole-hydrochloride.html</t>
  </si>
  <si>
    <t>HY-A0065</t>
  </si>
  <si>
    <t>Palbociclib (isethionate)</t>
  </si>
  <si>
    <t>PD 0332991 isethionate</t>
  </si>
  <si>
    <t>827022-33-3</t>
  </si>
  <si>
    <t>573.66</t>
  </si>
  <si>
    <t>Palbociclib isethionate is a highly selective inhibitor of?CDK4/6?with?IC50s?of 11 nM/16 nM, respectively.</t>
  </si>
  <si>
    <t>C26H35N7O6S</t>
  </si>
  <si>
    <t>CC(C1=C(N2C3CCCC3)N=C(NC4=NC=C(N5CCNCC5)C=C4)N=C1)=C(C(C)=O)C2=O.OCCS(O)(=O)=O</t>
  </si>
  <si>
    <t>H2O : 50 mg/mL (87.16 mM; Need ultrasonic); DMSO : 10 mg/mL (17.43 mM; Need ultrasonic)</t>
  </si>
  <si>
    <t>14498</t>
  </si>
  <si>
    <t>https://www.medchemexpress.com/Palbociclib-isethionate.html</t>
  </si>
  <si>
    <t>HY-B0209</t>
  </si>
  <si>
    <t>Metolazone</t>
  </si>
  <si>
    <t>SR-720-22</t>
  </si>
  <si>
    <t>17560-51-9</t>
  </si>
  <si>
    <t>Metolazone (SR-720-22) is primarily used to treat congestive heart failure and high blood pressure.</t>
  </si>
  <si>
    <t>O=S(C1=CC2=C(NC(C)N(C3=CC=CC=C3C)C2=O)C=C1Cl)(N)=O</t>
  </si>
  <si>
    <t>DMSO : ≥ 100 mg/mL (273.35 mM); H2O : &lt; 0.1 mg/mL (insoluble)</t>
  </si>
  <si>
    <t>16558</t>
  </si>
  <si>
    <t>https://www.medchemexpress.com/metolazone.html</t>
  </si>
  <si>
    <t>HY-A0281</t>
  </si>
  <si>
    <t>4-Phenylbutyric acid</t>
  </si>
  <si>
    <t>4-PBA; Benzenebutyric acid</t>
  </si>
  <si>
    <t>1821-12-1</t>
  </si>
  <si>
    <t>HDAC; Virus Protease</t>
  </si>
  <si>
    <t>4-Phenylbutyric acid (4-PBA) is an inhibitor of HDAC and endoplasmic reticulum (ER) stress, used in cancer and infection research.</t>
  </si>
  <si>
    <t>O=C(O)CCCC1=CC=CC=C1</t>
  </si>
  <si>
    <t>DMSO : ≥ 125 mg/mL (761.27 mM); H2O : 2 mg/mL (12.18 mM; Need ultrasonic)</t>
  </si>
  <si>
    <t>61641</t>
  </si>
  <si>
    <t>https://www.medchemexpress.com/Benzenebutyric_acid.html</t>
  </si>
  <si>
    <t>Anti-infection; Cell Cycle/DNA Damage; Epigenetics</t>
  </si>
  <si>
    <t>HY-B0003</t>
  </si>
  <si>
    <t>Gemcitabine (hydrochloride)</t>
  </si>
  <si>
    <t>LY 188011 (hydrochloride)</t>
  </si>
  <si>
    <t>122111-03-9</t>
  </si>
  <si>
    <t>299.66</t>
  </si>
  <si>
    <t>Autophagy; DNA/RNA Synthesis; Nucleoside Antimetabolite/Analog</t>
  </si>
  <si>
    <t>Gemcitabine Hydrochloride (LY 188011 hydrochloride) is a DNA synthesis inhibitor which inhibits the growth of BxPC-3, Mia Paca-2, PANC-1, PL-45 and AsPC-1 cells with IC50s of 37.6, 42.9, 92.7, 89.3 and 131.4 nM, respectively.</t>
  </si>
  <si>
    <t>C9H12ClF2N3O4</t>
  </si>
  <si>
    <t>OC[C@@H]1[C@H](C(F)(F)[C@H](N2C(N=C(C=C2)N)=O)O1)O.[H]Cl</t>
  </si>
  <si>
    <t>DMF : 2.5 mg/mL (8.34 mM; Need ultrasonic); H2O : ≥ 66.66 mg/mL (222.45 mM); DMSO : 46.67 mg/mL (155.74 mM; Need ultrasonic)</t>
  </si>
  <si>
    <t>51697</t>
  </si>
  <si>
    <t>https://www.medchemexpress.com/Gemcitabine-Hydrochloride.html</t>
  </si>
  <si>
    <t>HY-A0077</t>
  </si>
  <si>
    <t>Perphenazine</t>
  </si>
  <si>
    <t>58-39-9</t>
  </si>
  <si>
    <t>403.97</t>
  </si>
  <si>
    <t>Perphenazine is a typical antipsychotic drug, inhibits 5-HT2Areceptor, Alpha-1A adrenergic receptor, Dopamine receptor D2/D3, D2L receptor, and Histamine H1 receptor, with Ki values of 5.6, 10, 0.765/0.13, 3.4, and 8 nM, respectively.</t>
  </si>
  <si>
    <t>C21H26ClN3OS</t>
  </si>
  <si>
    <t>OCCN1CCN(CCCN2C3=C(C=CC=C3)SC4=CC=C(Cl)C=C24)CC1</t>
  </si>
  <si>
    <t>DMSO : 100 mg/mL (247.54 mM; Need ultrasonic); H2O : &lt; 0.1 mg/mL (insoluble)</t>
  </si>
  <si>
    <t>18576</t>
  </si>
  <si>
    <t>https://www.medchemexpress.com/Perphenazine.html</t>
  </si>
  <si>
    <t>HY-A0130</t>
  </si>
  <si>
    <t>Sulfalene</t>
  </si>
  <si>
    <t>Sulfametopyrazine; AS-18908</t>
  </si>
  <si>
    <t>152-47-6</t>
  </si>
  <si>
    <t>Sulfalene (Sulfametopyrazine) is an antimalarial agent. Sulfalene is also a long-acting sulfonamide antibacterial.</t>
  </si>
  <si>
    <t>O=S(C1=CC=C(N)C=C1)(NC2=NC=CN=C2OC)=O</t>
  </si>
  <si>
    <t>DMSO : 100 mg/mL (356.76 mM; Need ultrasonic and warming)</t>
  </si>
  <si>
    <t>27526</t>
  </si>
  <si>
    <t>https://www.medchemexpress.com/Sulfalene.html</t>
  </si>
  <si>
    <t>HY-B0809</t>
  </si>
  <si>
    <t>Theophylline</t>
  </si>
  <si>
    <t>1,3-Dimethylxanthine; Theo-24</t>
  </si>
  <si>
    <t>58-55-9</t>
  </si>
  <si>
    <t>Adenosine Receptor; Autophagy; Endogenous Metabolite; Phosphodiesterase (PDE)</t>
  </si>
  <si>
    <t>Theophylline is a nonselective phosphodiesterase (PDE) inhibitor, adenosine receptor blocker, and histone deacetylase (HDAC) activator.</t>
  </si>
  <si>
    <t>C7H8N4O2</t>
  </si>
  <si>
    <t>O=C(N1C)N(C)C2=C(N=CN2)C1=O</t>
  </si>
  <si>
    <t>DMSO : 11.11 mg/mL (61.67 mM; Need ultrasonic); H2O : 5 mg/mL (27.75 mM; Need ultrasonic)</t>
  </si>
  <si>
    <t>16324</t>
  </si>
  <si>
    <t>https://www.medchemexpress.com/Theophylline.html</t>
  </si>
  <si>
    <t>Autophagy; GPCR/G Protein; Metabolic Enzyme/Protease</t>
  </si>
  <si>
    <t>HY-B0799</t>
  </si>
  <si>
    <t>Dihydroergotoxine (mesylate)</t>
  </si>
  <si>
    <t>Ergoloid mesylates</t>
  </si>
  <si>
    <t>8067-24-1</t>
  </si>
  <si>
    <t>2314.74</t>
  </si>
  <si>
    <t>Dihydroergotoxine mesylate is a complex of closely related alkaloid salts; Binds with high affinity to the GABAA receptor Cl- channel, producing an allosteric interaction with the benzodiazepine site.
IC50 value:
Target: 
Dihydroergotoxine mesylate also interacts with central dopaminergic, serotonergic and adrenergic (α1) receptors. Dihydroergotoxine mesylate displays antiproliferative activity in vitro (IC50 = 18 - 38 μM in prostate cancer cells) and exhibits cognition-enhancing, anticonvulsant and sedative activity in vivo.</t>
  </si>
  <si>
    <t>C123H156N20O23S</t>
  </si>
  <si>
    <t>CN1C[C@H](C(N[C@@]2(C)C(N([C@@H](CC(C)C)C(N3[C@@]4([H])CCC3)=O)[C@@]4(O)O2)=O)=O)CC([C@@]1([H])C5)C6=CC=CC7=C6C5=CN7.CN8C[C@H](C(N[C@@]9(C)C(N([C@@H](C(C)C)C(N%10[C@@]%11([H])CCC%10)=O)[C@@]%11(O)O9)=O)=O)CC([C@@]8([H])C%12)C%13=CC=CC%14=C%13C%12=CN%14.CN%15C[C@H](C(N[C@@]%16(C)C(N([C@@H]([C@H](CC)C)C(N%17[C@@]%18([H])CCC%17)=O)[C@@]%18(O)O%16)=O)=O)CC([C@@]%15([H])C%19)C%20=CC=CC%21=C%20C%19=CN%21.CN%22C[C@H](C(N[C@@]%23(C)C(N([C@@H](CC%24=CC=CC=C%24)C(N%25[C@@]%26([H])CCC%25)=O)[C@@]%26(O)O%23)=O)=O)CC([C@@]%22([H])C%27)C%28=CC=CC%29=C%28C%27=CN%29.CS(O)(=O)=O</t>
  </si>
  <si>
    <t>DMSO : ≥ 100 mg/mL (43.20 mM); H2O : 2 mg/mL (0.86 mM; Need ultrasonic)</t>
  </si>
  <si>
    <t>15554</t>
  </si>
  <si>
    <t>https://www.medchemexpress.com/Dihydroergotoxine_mesylate.html</t>
  </si>
  <si>
    <t>HY-19930</t>
  </si>
  <si>
    <t>Vaborbactam</t>
  </si>
  <si>
    <t>RPX7009</t>
  </si>
  <si>
    <t>1360457-46-0</t>
  </si>
  <si>
    <t>297.14</t>
  </si>
  <si>
    <t>Vaborbactam (RPX7009) is a cyclic boronic acid pharmacophore β-lactamase inhibitor.</t>
  </si>
  <si>
    <t>C12H16BNO5S</t>
  </si>
  <si>
    <t>O=C(O)C[C@@H]1CC[C@H](NC(CC2=CC=CS2)=O)B(O)O1</t>
  </si>
  <si>
    <t>H2O : 5.26 mg/mL (17.70 mM; Need ultrasonic)</t>
  </si>
  <si>
    <t>61243</t>
  </si>
  <si>
    <t>https://www.medchemexpress.com/Vaborbactam.html</t>
  </si>
  <si>
    <t>HY-B0006</t>
  </si>
  <si>
    <t>Carvedilol</t>
  </si>
  <si>
    <t>BM 14190</t>
  </si>
  <si>
    <t>72956-09-3</t>
  </si>
  <si>
    <t>406.47</t>
  </si>
  <si>
    <t>Carvedilol (BM 14190) is a non-selective β/α-1 blocker[1]. Carvedilol inhibits lipid peroxidation in a dose-dependent manner with an IC50 of 5 μM. Carvedilol is a multiple action antihypertensive agent with potential use in angina and congestive heart failure[2]. Carvedilol is an autophagy inducer that inhibits the NLRP3 inflammasome[3].</t>
  </si>
  <si>
    <t>C24H26N2O4</t>
  </si>
  <si>
    <t>OC(CNCCOC1=CC=CC=C1OC)COC2=CC=CC(N3)=C2C4=C3C=CC=C4</t>
  </si>
  <si>
    <t>DMSO : 100 mg/mL (246.02 mM; Need ultrasonic); H2O : &lt; 0.1 mg/mL (insoluble)</t>
  </si>
  <si>
    <t>11751</t>
  </si>
  <si>
    <t>https://www.medchemexpress.com/carvedilol.html</t>
  </si>
  <si>
    <t>HY-A0129</t>
  </si>
  <si>
    <t>Histamine (phosphate)</t>
  </si>
  <si>
    <t>Histamine diphosphate</t>
  </si>
  <si>
    <t>51-74-1</t>
  </si>
  <si>
    <t>307.14</t>
  </si>
  <si>
    <t>Histamine (phosphate) diphosphate is a potent agonist of histamine receptors and vasodilator. It can activate nitric oxide synthetase.</t>
  </si>
  <si>
    <t>C5H15N3O8P2</t>
  </si>
  <si>
    <t>NCCC1=CNC=N1.O=P(O)(O)O.O=P(O)(O)O</t>
  </si>
  <si>
    <t>DMSO : 1.43 mg/mL (4.66 mM; Need ultrasonic); H2O : 100 mg/mL (325.58 mM; Need ultrasonic)</t>
  </si>
  <si>
    <t>21502</t>
  </si>
  <si>
    <t>https://www.medchemexpress.com/Histamine-phosphate.html</t>
  </si>
  <si>
    <t>HY-B0061</t>
  </si>
  <si>
    <t>Tandospirone (citrate)</t>
  </si>
  <si>
    <t>SM-3997 citrate</t>
  </si>
  <si>
    <t>112457-95-1</t>
  </si>
  <si>
    <t>575.61</t>
  </si>
  <si>
    <t>Tandospirone citrate is a potent and selective 5-HT1A receptor partial agonist (Ki = 27 nM) that displays selectivity over SR-2, SR-1C, α1, α2, D1 and D2 receptors (Ki values ranging from 1300-41000 nM). 
IC50 Value: 27±5 nM(Ki) [1]
Target: 5-HT1A
in vitro: Tandospirone is most potent at the 5-HT1A receptor, displaying a Ki value of 27 +/- 5 nM. The agent is approximately two to three orders of magnitude less potent at 5-HT2, 5-HT1C, alpha 1-adrenergic, alpha 2-adrenergic, and dopamine D1 and D2 receptors (Ki values ranging from 1300 to 41000 nM). Tandospirone is essentially inactive at 5-HT1B receptors; 5-HT uptake sites; beta-adrenergic, muscarinic cholinergic, and benzodiazepine receptors [1].  3H-SM-3997 bound rapidly, reversibly and in a saturable manner with high affinity to rat brain hippocampal membranes (Kd = 9.4 nM, Bmax = 213 fmol/mg protein) [2]. 
in vivo: Chronic treatment with tandospirone, at 0.2 and 1.0mg/kg/day, but not 2.0mg/kg/day, attenuated footshock stress-induced eLAC elevation in the mPFC [3]. Rats were acutely administered tandospirone (0, 0.1, and 1 mg/kg, i.p.). Tandospirone decreased the number of premature responses, an index of impulsive action, in a dose-dependent manner [4].
Toxicity: It is not believed to be addictive but it is known to produce mild withdrawal effects (e.g. anorexia) after abrupt discontinuation.</t>
  </si>
  <si>
    <t>C27H37N5O9</t>
  </si>
  <si>
    <t>O=C1N(CCCCN2CCN(C3=NC=CC=N3)CC2)C([C@@]4([H])[C@](C5)([H])CC[C@]5([H])[C@@]14[H])=O.O=C(CC(C(O)=O)(O)CC(O)=O)O</t>
  </si>
  <si>
    <t>H2O : 10.4 mg/mL (18.07 mM; Need ultrasonic)</t>
  </si>
  <si>
    <t>40375</t>
  </si>
  <si>
    <t>https://www.medchemexpress.com/Tandospirone-citrate.html</t>
  </si>
  <si>
    <t>HY-B0100</t>
  </si>
  <si>
    <t>Etomidate</t>
  </si>
  <si>
    <t>R 16659</t>
  </si>
  <si>
    <t>33125-97-2</t>
  </si>
  <si>
    <t xml:space="preserve">Etomidate(R-16659) is a GABAA receptors agonist, which is a short acting intravenous anaesthetic agent used for the induction of general anaesthesia.
Target: GABA Receptor
Etomidate is a potent inhibitor of the adrenal response to surgery. The absence of clinical consequences associated with the blunted response suggests that a major increase in adrenal hormone production may not be necessary during surgery [1]. Etomidate is an intravenous induction agent that is associated with hemodynamic stability during intubation. The agent is therefore attractive for use in critically ill patients who have a high risk of hemodynamic instability during this procedure [2]. Etomidate use was not associated with all cause 28-day mortality or hospital mortality but was associated with significantly higher ICU mortality (91% vs. 64% for etomidate and controls groups, respectively; p = 0.02). Etomidate patients who received subsequent doses of hydrocortisone required lower doses of vasopressors and had more vasopressor-free days but no improvement in mortality [3].
Clinical indications: 
FDA Approved Date: 1983
Toxicity: Undesirable side effects of etomidate that may limit its use include pain on injection, myoclonus and adrenocortical suppression lasting 4-6 hours following an induction dose.
</t>
  </si>
  <si>
    <t>C14H16N2O2</t>
  </si>
  <si>
    <t>O=C(C1=CN=CN1[C@@H](C2=CC=CC=C2)C)OCC</t>
  </si>
  <si>
    <t>15399</t>
  </si>
  <si>
    <t>https://www.medchemexpress.com/Etomidate.html</t>
  </si>
  <si>
    <t>HY-B0068</t>
  </si>
  <si>
    <t>Azasetron (hydrochloride)</t>
  </si>
  <si>
    <t>Y-25130 hydrochloride</t>
  </si>
  <si>
    <t>123040-16-4</t>
  </si>
  <si>
    <t>386.27</t>
  </si>
  <si>
    <t>Azasetron (hydrochloride) is a selective 5-HT3 receptor antagonist with IC50 of 0.33 nM used in the management of nausea and vomiting induced by cancer chemotherapy. 
Target: 5-HT3 Receptor
Azasetron (hydrochloride) is a 5-HT3 receptor antagonist which is used as an anti-emetic.
Azasetron (hydrochloride)  inhibited the specific binding of [3H]quipazine to 5-HT3 receptors at the synaptic membranes of the rat cerebral cortex with a Ki value of 2.9 nM. 
Azasetron (hydrochloride)  showed low affinity for histamine H1 receptors (IC50 = 4.4 microM) but it could not reveal any affinities for the other receptors (5-HT1A, 5-HT2, dopamine D1, dopamine D2, alpha 1-adrenoceptor, alpha 2-adrenoceptor, muscarine and benzodiazepine) even at a 10 microM concentration [1]. 
Azasetron (hydrochloride)  (0.1-1.0 mg/kg) dose-dependently prolonged the latency to the first vomiting and decreased the number of vomitings induced by cisplatin in dogs. 
Azasetron (hydrochloride)  is an orally active antiemetic compound against cisplatin and doxorubicin/cyclophosphamide-induced emeses; and its the antiemetic potency is similar to those of granisetron and ondansetron, but superior to those of metoclopramide and domperidone [2].</t>
  </si>
  <si>
    <t>C17H21Cl2N3O3</t>
  </si>
  <si>
    <t>O=C(C1=C(OCC(N2C)=O)C2=CC(Cl)=C1)NC3CN4CCC3CC4.[H]Cl</t>
  </si>
  <si>
    <t>H2O : 20 mg/mL (51.78 mM; Need ultrasonic); DMSO : 2.22 mg/mL (5.75 mM; Need ultrasonic)</t>
  </si>
  <si>
    <t>13932</t>
  </si>
  <si>
    <t>https://www.medchemexpress.com/Azasetron-hydrochloride.html</t>
  </si>
  <si>
    <t>HY-A0087</t>
  </si>
  <si>
    <t>Octocrylene</t>
  </si>
  <si>
    <t>6197-30-4</t>
  </si>
  <si>
    <t>361.48</t>
  </si>
  <si>
    <t>Octocrylene is an organic compound used as an ingredient in sunscreens and cosmetics.</t>
  </si>
  <si>
    <t>C24H27NO2</t>
  </si>
  <si>
    <t>O=C(OCC(CC)CCCC)/C(C#N)=C(C1=CC=CC=C1)\C2=CC=CC=C2</t>
  </si>
  <si>
    <t>DMSO : ≥ 100 mg/mL (276.64 mM); Ethanol : 50 mg/mL (138.32 mM; Need ultrasonic); H2O : &lt; 0.1 mg/mL (insoluble)</t>
  </si>
  <si>
    <t>16467</t>
  </si>
  <si>
    <t>https://www.medchemexpress.com/Octocrylene.html</t>
  </si>
  <si>
    <t>HY-B1193</t>
  </si>
  <si>
    <t>Terfenadine</t>
  </si>
  <si>
    <t>(±)-Terfenadine; MDL-991</t>
  </si>
  <si>
    <t>50679-08-8</t>
  </si>
  <si>
    <t>471.67</t>
  </si>
  <si>
    <t>Apoptosis; Caspase; Histamine Receptor; Na+/Ca2+ Exchanger; Potassium Channel</t>
  </si>
  <si>
    <t>Terfenadine ((±)-Terfenadine) is a potent open-channel blocker of hERG with an IC50 of 204 nM[1]. Terfenadine, an H1 histamine receptor antagonist, acts as a potent apoptosis inducer in melanoma cells through modulation of Ca2+ homeostasis. Terfenadine induces ROS-dependent apoptosis, simultaneously activates Caspase-4, -2, -9[2].</t>
  </si>
  <si>
    <t>C32H41NO2</t>
  </si>
  <si>
    <t>OC(C1=CC=C(C(C)(C)C)C=C1)CCCN2CCC(C(C3=CC=CC=C3)(O)C4=CC=CC=C4)CC2</t>
  </si>
  <si>
    <t>DMSO : ≥ 50 mg/mL (106.01 mM); H2O : &lt; 0.1 mg/mL (insoluble)</t>
  </si>
  <si>
    <t>24050</t>
  </si>
  <si>
    <t>https://www.medchemexpress.com/Terfenadine.html</t>
  </si>
  <si>
    <t>Apoptosis; GPCR/G Protein; Immunology/Inflammation; Membrane Transporter/Ion Channel; Neuronal Signaling</t>
  </si>
  <si>
    <t>HY-B0801A</t>
  </si>
  <si>
    <t>Fexofenadine (hydrochloride)</t>
  </si>
  <si>
    <t>MDL-16455 (hydrochloride); Terfenadine carboxylate (hydrochloride)</t>
  </si>
  <si>
    <t>153439-40-8</t>
  </si>
  <si>
    <t>538.12</t>
  </si>
  <si>
    <t>Fexofenadine hydrochloride (MDL-16455 hydrochloride), a H1R antagonist, is  an anti-allergic agent used in seasonal allergic rhinitis and chronic idiopathic urticarial (person aged ≥16 years)[1].</t>
  </si>
  <si>
    <t>C32H40ClNO4</t>
  </si>
  <si>
    <t>O=C(O)C(C)(C)C1=CC=C(C(O)CCCN2CCC(C(C3=CC=CC=C3)(O)C4=CC=CC=C4)CC2)C=C1.[H]Cl</t>
  </si>
  <si>
    <t>DMSO : ≥ 100 mg/mL (185.83 mM)</t>
  </si>
  <si>
    <t>18708</t>
  </si>
  <si>
    <t>https://www.medchemexpress.com/Fexofenadine-hydrochloride.html</t>
  </si>
  <si>
    <t>HY-122975</t>
  </si>
  <si>
    <t>Metronidazole Benzoate</t>
  </si>
  <si>
    <t>Benzoyl metronidazole</t>
  </si>
  <si>
    <t>13182-89-3</t>
  </si>
  <si>
    <t>275.26</t>
  </si>
  <si>
    <t>Metronidazole Benzoate, derives from a metronidazole and a benzoic acid, has a role as an antibacterial, antimicrobial, antiparasitic, and antitrichomonal agent[1].</t>
  </si>
  <si>
    <t>C13H13N3O4</t>
  </si>
  <si>
    <t>O=[N+](C1=CN=C(C)N1CCOC(C2=CC=CC=C2)=O)[O-]</t>
  </si>
  <si>
    <t>DMSO : 250 mg/mL (908.23 mM; Need ultrasonic)</t>
  </si>
  <si>
    <t>63992</t>
  </si>
  <si>
    <t>https://www.medchemexpress.com/metronidazole-benzoate.html</t>
  </si>
  <si>
    <t>HY-14601</t>
  </si>
  <si>
    <t>Pioglitazone (hydrochloride)</t>
  </si>
  <si>
    <t>U 72107A; AD 4833</t>
  </si>
  <si>
    <t>112529-15-4</t>
  </si>
  <si>
    <t>392.90</t>
  </si>
  <si>
    <t>Pioglitazone hydrochloride is a potent and selective PPARγ agonist with EC50s of 0.93 and 0.99 μM for human and mouse PPARγ, respectively.</t>
  </si>
  <si>
    <t>C19H21ClN2O3S</t>
  </si>
  <si>
    <t>CCC1=CN=C(CCOC2=CC=C(CC3C(NC(S3)=O)=O)C=C2)C=C1.Cl</t>
  </si>
  <si>
    <t>DMSO : 100 mg/mL (254.52 mM; Need ultrasonic)</t>
  </si>
  <si>
    <t>10107</t>
  </si>
  <si>
    <t>https://www.medchemexpress.com/pioglitazone-hydrochloride.html</t>
  </si>
  <si>
    <t>HY-10585</t>
  </si>
  <si>
    <t>Valproic acid</t>
  </si>
  <si>
    <t>VPA; 2-Propylpentanoic Acid</t>
  </si>
  <si>
    <t>99-66-1</t>
  </si>
  <si>
    <t>Autophagy; HDAC; HIV; Mitophagy; Notch</t>
  </si>
  <si>
    <t>Valproic acid (VPA; 2-Propylpentanoic Acid) is an HDAC inhibitor, with IC50 in the range of 0.5 and 2 mM, also inhibits HDAC1 (IC50, 400 μM), and induces proteasomal degradation of HDAC2. Valproic acid activates Notch1 signaling and inhibits proliferation in small cell lung cancer (SCLC) cells. Valproic acid sodium salt is used in the treatment of epilepsy, bipolar disorder and prevention of migraine headaches.</t>
  </si>
  <si>
    <t>CCCC(CCC)C(O)=O</t>
  </si>
  <si>
    <t>DMSO : 100 mg/mL (693.43 mM; Need ultrasonic); H2O : 1 mg/mL (6.93 mM; Need ultrasonic and warming)</t>
  </si>
  <si>
    <t>27705</t>
  </si>
  <si>
    <t>https://www.medchemexpress.com/valproic-acid.html</t>
  </si>
  <si>
    <t>Anti-infection; Autophagy; Cell Cycle/DNA Damage; Epigenetics; Neuronal Signaling; Stem Cell/Wnt</t>
  </si>
  <si>
    <t>HY-100375</t>
  </si>
  <si>
    <t>Diroximel fumarate</t>
  </si>
  <si>
    <t>ALKS 8700; BIIB098</t>
  </si>
  <si>
    <t>1577222-14-0</t>
  </si>
  <si>
    <t>255.22</t>
  </si>
  <si>
    <t>Diroximel fumarate (ALKS 8700) is an orally-active and well-tolerated monomethyl fumarate (MMF) prodrug in a controlled-release formulation. Diroximel fumarate is considered as active equivalent to its active metabolite dimethyl fumarate (DMF). Diroximel fumarate has a favorable safety and efficacy profile, has the potential for the study of multiple sclerosis (MS)[1].</t>
  </si>
  <si>
    <t>C11H13NO6</t>
  </si>
  <si>
    <t>O=C(OCCN1C(CCC1=O)=O)/C=C/C(OC)=O</t>
  </si>
  <si>
    <t>DMSO : 125 mg/mL (489.77 mM; Need ultrasonic)</t>
  </si>
  <si>
    <t>42553</t>
  </si>
  <si>
    <t>https://www.medchemexpress.com/diroximel-fumarate.html</t>
  </si>
  <si>
    <t>HY-10585A</t>
  </si>
  <si>
    <t>Valproic acid (sodium salt)</t>
  </si>
  <si>
    <t>Sodium Valproate</t>
  </si>
  <si>
    <t>1069-66-5</t>
  </si>
  <si>
    <t>166.19</t>
  </si>
  <si>
    <t>Valproic acid sodium salt (Sodium Valproate) is an HDAC inhibitor, with IC50 in the range of 0.5 and 2 mM, also inhibits HDAC1 (IC50, 400 μM), and induces proteasomal degradation of HDAC2. Valproic acid sodium salt activates Notch1 signaling and inhibits proliferation in small cell lung cancer (SCLC) cells. Valproic acid sodium salt is used in the treatment of epilepsy, bipolar disorder and prevention of migraine headaches.</t>
  </si>
  <si>
    <t>C8H15NaO2</t>
  </si>
  <si>
    <t>O=C(O[Na])C(CCC)CCC</t>
  </si>
  <si>
    <t>H2O : ≥ 48 mg/mL (288.83 mM)</t>
  </si>
  <si>
    <t>25330</t>
  </si>
  <si>
    <t>https://www.medchemexpress.com/Valproic-acid-sodium-salt.html</t>
  </si>
  <si>
    <t>HY-B0077</t>
  </si>
  <si>
    <t>Bendamustine (hydrochloride)</t>
  </si>
  <si>
    <t>SDX-105</t>
  </si>
  <si>
    <t>3543-75-7</t>
  </si>
  <si>
    <t>394.72</t>
  </si>
  <si>
    <t>Bendamustine hydrochloride (SDX-105), a purine analogue, is a DNA cross-linking agent. Bendamustine hydrochloride activats DNA-damage stress response and apoptosis. Bendamustine hydrochloride has potent alkylating, anticancer and antimetabolite properties[1].</t>
  </si>
  <si>
    <t>C16H22Cl3N3O2</t>
  </si>
  <si>
    <t>CN1C(C=CC(N(CCCl)CCCl)=C2)=C2N=C1CCCC(O)=O.Cl</t>
  </si>
  <si>
    <t>DMSO : 100 mg/mL (253.34 mM; Need ultrasonic)</t>
  </si>
  <si>
    <t>19679</t>
  </si>
  <si>
    <t>https://www.medchemexpress.com/bendamustine-hydrochloride.html</t>
  </si>
  <si>
    <t>HY-A0064</t>
  </si>
  <si>
    <t>Verapamil (hydrochloride)</t>
  </si>
  <si>
    <t>(±)-Verapamil (hydrochloride); CP-16533-1 (hydrochloride)</t>
  </si>
  <si>
    <t>152-11-4</t>
  </si>
  <si>
    <t>Calcium Channel; Cytochrome P450; P-glycoprotein</t>
  </si>
  <si>
    <t>Verapamil hydrochloride ((±)-Verapamil hydrochloride) is a calcium channel blocker and a potent and orally active first-generation P-glycoprotein (P-gp) inhibitor. Verapamil hydrochloride also inhibits CYP3A4. Verapamil hydrochloride has the potential for high blood pressure, heart arrhythmias and angina research[1][2][3].</t>
  </si>
  <si>
    <t>[H]Cl.COC1=CC=C(C(C#N)(C(C)C)CCCN(CCC2=CC=C(OC)C(OC)=C2)C)C=C1OC</t>
  </si>
  <si>
    <t>DMSO : ≥ 31 mg/mL (63.13 mM)</t>
  </si>
  <si>
    <t>45931</t>
  </si>
  <si>
    <t>https://www.medchemexpress.com/Verapamil-hydrochloride.html</t>
  </si>
  <si>
    <t>HY-B0015</t>
  </si>
  <si>
    <t>Paclitaxel</t>
  </si>
  <si>
    <t>33069-62-4</t>
  </si>
  <si>
    <t>853.91</t>
  </si>
  <si>
    <t>ADC Cytotoxin; Apoptosis; Autophagy; Microtubule/Tubulin</t>
  </si>
  <si>
    <t>Paclitaxel (Taxol) is a naturally occurring antineoplastic agent and stabilizes tubulin polymerization. Paclitaxel can cause both mitotic arrest and apoptotic cell death. Paclitaxel also induces autophagy[1][2].</t>
  </si>
  <si>
    <t>C47H51NO14</t>
  </si>
  <si>
    <t>O=C(C1=CC=CC=C1)N[C@@H](C2=CC=CC=C2)[C@H](C(O[C@@H]3C(C)=C([C@@H](OC(C)=O)C([C@@]4(C)[C@]([C@@](CO5)(OC(C)=O)[C@@]5([H])C[C@@H]4O)([H])[C@@H]6OC(C7=CC=CC=C7)=O)=O)C(C)(C)[C@@]6(O)C3)=O)O</t>
  </si>
  <si>
    <t>H2O : &lt; 0.1 mg/mL (insoluble); DMSO : ≥ 50 mg/mL (58.55 mM)</t>
  </si>
  <si>
    <t>48248</t>
  </si>
  <si>
    <t>https://www.medchemexpress.com/Paclitaxel.html</t>
  </si>
  <si>
    <t>Antibody-drug Conjugate/ADC Related; Apoptosis; Autophagy; Cell Cycle/DNA Damage; Cytoskeleton</t>
  </si>
  <si>
    <t>HY-A0069</t>
  </si>
  <si>
    <t>Doxylamine (succinate)</t>
  </si>
  <si>
    <t>562-10-7</t>
  </si>
  <si>
    <t>388.46</t>
  </si>
  <si>
    <t>Doxylamine (succinate) is a first generation antihistamine; can be used by itself as a short-term sedative and in combination with other drugs to provide night-time allergy and cold relief.</t>
  </si>
  <si>
    <t>C21H28N2O5</t>
  </si>
  <si>
    <t>O=C(O)CCC(O)=O.CC(C1=NC=CC=C1)(C2=CC=CC=C2)OCCN(C)C</t>
  </si>
  <si>
    <t>DMSO : ≥ 100 mg/mL (257.43 mM); H2O : 50 mg/mL (128.71 mM; Need ultrasonic)</t>
  </si>
  <si>
    <t>18547</t>
  </si>
  <si>
    <t>https://www.medchemexpress.com/Doxylamine-succinate.html</t>
  </si>
  <si>
    <t>HY-15030</t>
  </si>
  <si>
    <t>Naproxen</t>
  </si>
  <si>
    <t>(S)-Naproxen</t>
  </si>
  <si>
    <t>22204-53-1</t>
  </si>
  <si>
    <t>Naproxen is a COX-1 and COX-2 inhibitor with IC50s of  8.72 and 5.15 μM, respectively in cell assay.</t>
  </si>
  <si>
    <t>C[C@H](C(O)=O)C1=CC2=CC=C(OC)C=C2C=C1</t>
  </si>
  <si>
    <t>H2O : 75 mg/mL (325.72 mM; Need ultrasonic and warming); DMSO : ≥ 100 mg/mL (434.29 mM)</t>
  </si>
  <si>
    <t>24056</t>
  </si>
  <si>
    <t>https://www.medchemexpress.com/Naproxen.html</t>
  </si>
  <si>
    <t>HY-18204</t>
  </si>
  <si>
    <t>Valsartan</t>
  </si>
  <si>
    <t>CGP 48933</t>
  </si>
  <si>
    <t>137862-53-4</t>
  </si>
  <si>
    <t>435.52</t>
  </si>
  <si>
    <t>Valsartan (CGP-48933) is an angiotensin II receptor antagonist for the treatment of high blood pressure and heart failure.</t>
  </si>
  <si>
    <t>C24H29N5O3</t>
  </si>
  <si>
    <t>CC(C)[C@@H](C(O)=O)N(C(CCCC)=O)CC1=CC=C(C2=CC=CC=C2C3=NNN=N3)C=C1</t>
  </si>
  <si>
    <t>DMSO : ≥ 100 mg/mL (229.61 mM)</t>
  </si>
  <si>
    <t>61072</t>
  </si>
  <si>
    <t>https://www.medchemexpress.com/Valsartan.html</t>
  </si>
  <si>
    <t>HY-B0083</t>
  </si>
  <si>
    <t>Leflunomide</t>
  </si>
  <si>
    <t>HWA486; RS-34821; SU101</t>
  </si>
  <si>
    <t>75706-12-6</t>
  </si>
  <si>
    <t>Leflunomide is a pyrimidine synthesis inhibitor, inhibiting dihydroorotate dehydrogenase, and acts as a disease-modifying antirheumatic drug.</t>
  </si>
  <si>
    <t>O=C(C1=C(C)ON=C1)NC2=CC=C(C(F)(F)F)C=C2</t>
  </si>
  <si>
    <t>Methanol : 2 mg/mL (7.40 mM; Need ultrasonic and warming); DMSO : ≥ 50 mg/mL (185.04 mM)</t>
  </si>
  <si>
    <t>11752</t>
  </si>
  <si>
    <t>https://www.medchemexpress.com/leflunomide.html</t>
  </si>
  <si>
    <t>HY-B0104</t>
  </si>
  <si>
    <t>Glimepiride</t>
  </si>
  <si>
    <t>Glimperide; HOE-490</t>
  </si>
  <si>
    <t>93479-97-1</t>
  </si>
  <si>
    <t>490.62</t>
  </si>
  <si>
    <t>Glimepiride (Glimperide) is a medium-to-long acting sulfonylurea anti-diabetic compound with an ED50 of 182 μg/kg.</t>
  </si>
  <si>
    <t>C24H34N4O5S</t>
  </si>
  <si>
    <t>O=C(N1C(C(CC)=C(C)C1)=O)NCCC2=CC=C(S(=O)(NC(N[C@H]3CC[C@H](C)CC3)=O)=O)C=C2</t>
  </si>
  <si>
    <t>DMSO : 33.33 mg/mL (67.93 mM; Need ultrasonic); H2O : &lt; 0.1 mg/mL (insoluble)</t>
  </si>
  <si>
    <t>11790</t>
  </si>
  <si>
    <t>https://www.medchemexpress.com/glimepiride.html</t>
  </si>
  <si>
    <t>HY-B0020</t>
  </si>
  <si>
    <t>Tropisetron (Hydrochloride)</t>
  </si>
  <si>
    <t>SDZ-ICS-930</t>
  </si>
  <si>
    <t>105826-92-4</t>
  </si>
  <si>
    <t>320.81</t>
  </si>
  <si>
    <t>Tropisetron Hydrochloride (SDZ-ICS-930) is a selective 5-HT3 receptor antagonist and α7-nicotinic receptor agonist with an IC50 of 70.1 ± 0.9 nM for 5-HT3 receptor.
IC50 value: 70.1 ± 0.9 nM
Target: 5-HT3 receptor; α7-nicotinic receptor
in vitro: Retinal ganglion cells(RGCs) pretreated with 100 nM tropisetron before glutamate increased cell survival to an average of 105% compared to controls. Inhibition studies using the alpha7 nAChR antagonist, MLA (10 nM), support the hypothesis that tropisetron is an effective neuroprotective agent against glutamate-induced excitotoxicity; mediated by α7 nAChR activation. Tropisetron had no discernible effects on pAkt levels but significantly decreased p38 MAPK levels associated with excitotoxicity from an average of 15 ng/ml to 6 ng/ml [2]. Tropisetron, but not granisetron, significantly inhibits the phosphatase activity of calcineurin, over-expresses the CB(1) receptors at both transcriptional and protein levels, and reduces cAMP content in cerebellar granule neurons (CGNs) [4].
in vivo: Animals were treated intracerebroventricularly with tropisetron, mCPBG (selective 5-HT3 receptor agonist) or mCPBG plus tropisetron on days 1, 3, 5 and 7. Tropisetron significantly diminished the elevated levels of these markers and reversed the cognitive deficit. Interestingly, tropisetron was also found to be a potent inhibitor of calcineurin phosphatase activity [1]. tropisetron (5mg/kg/day) plus mCPBG (10mg/kg/day), and granisetron (5mg/kg/day) intraperitoneally on days 3-35 post-immunization. Treatment with tropisetron and granisetron markedly suppressed the clinical symptoms of EAE (p&lt;0.001) and reduced leukocyte infiltration as well as demyelination in the spinal cord (p&lt;0.05) [3].</t>
  </si>
  <si>
    <t>C17H21ClN2O2</t>
  </si>
  <si>
    <t>O=C(C1=CNC2=C1C=CC=C2)O[C@H]3C[C@H]4CC[C@H](N4C)C3.[H]Cl</t>
  </si>
  <si>
    <t>H2O : ≥ 50 mg/mL (155.86 mM); DMSO : 33.33 mg/mL (103.89 mM; Need ultrasonic)</t>
  </si>
  <si>
    <t>05127</t>
  </si>
  <si>
    <t>https://www.medchemexpress.com/Tropisetron-Hydrochloride.html</t>
  </si>
  <si>
    <t>HY-B0017</t>
  </si>
  <si>
    <t>Telbivudine</t>
  </si>
  <si>
    <t>Epavudine; L-Thymidine; NV 02B</t>
  </si>
  <si>
    <t>3424-98-4</t>
  </si>
  <si>
    <t>Telbivudine (Epavudine), an orally active thymidine nucleoside analog, is a potent antiviral inhibitor of hepatitis B virus (HBV) replication[1].</t>
  </si>
  <si>
    <t>CC1=CN([C@@H]2C[C@@H](O)[C@H](CO)O2)C(NC1=O)=O</t>
  </si>
  <si>
    <t>16565</t>
  </si>
  <si>
    <t>https://www.medchemexpress.com/telbivudine.html</t>
  </si>
  <si>
    <t>HY-A0061</t>
  </si>
  <si>
    <t>Trifluridine</t>
  </si>
  <si>
    <t>Trifluorothymidine; 5-Trifluorothymidine; TFT</t>
  </si>
  <si>
    <t>70-00-8</t>
  </si>
  <si>
    <t>296.20</t>
  </si>
  <si>
    <t>HSV; Nucleoside Antimetabolite/Analog; Thymidylate Synthase</t>
  </si>
  <si>
    <t>Trifluridine (Trifluorothymidine; 5-Trifluorothymidine; TFT) is an irreversible thymidylate synthase inhibitor, and thereby suppresses DNA synthesis. Trifluridine is an antiviral drug for herpes simplex virus (HSV) infection.</t>
  </si>
  <si>
    <t>C10H11F3N2O5</t>
  </si>
  <si>
    <t>O=C1C(C(F)(F)F)=CN([C@@H]2O[C@H](CO)[C@@H](O)C2)C(N1)=O</t>
  </si>
  <si>
    <t>DMSO : ≥ 100 mg/mL (337.61 mM)</t>
  </si>
  <si>
    <t>40199</t>
  </si>
  <si>
    <t>https://www.medchemexpress.com/Trifluorothymidine.html</t>
  </si>
  <si>
    <t>Anti-infection; Apoptosis; Cell Cycle/DNA Damage</t>
  </si>
  <si>
    <t>HY-B1367</t>
  </si>
  <si>
    <t>Carbenoxolone (disodium)</t>
  </si>
  <si>
    <t>7421-40-1</t>
  </si>
  <si>
    <t>614.72</t>
  </si>
  <si>
    <t>Carbenoxolone disodium is the active metabolite of Glycyrrhizic acid (HY-N0184) and the inhibitor of human 11β-HSD and bacterial 3α, 20β-HSD[1]. Carbenoxolone disodium is an uncoupling agent for gap junctions and a potent inhibitor of Vaccinia virus replication[2]. Carbenoxolone disodium is used for the study of peptic, esophageal and oral ulceration and inflammation.</t>
  </si>
  <si>
    <t>C34H48Na2O7</t>
  </si>
  <si>
    <t>CC(C)([C@]1([H])CC[C@@]([C@@]2(CC[C@]3(CC[C@](C[C@@]3([H])C2=C4)(C)C(O[Na])=O)C)C)5C)[C@@H](OC(CCC(O[Na])=O)=O)CC[C@]1(C)[C@@]5([H])C4=O</t>
  </si>
  <si>
    <t>64436</t>
  </si>
  <si>
    <t>https://www.medchemexpress.com/carbenoxolone-disodium.html</t>
  </si>
  <si>
    <t>HY-A0118A</t>
  </si>
  <si>
    <t>Naloxegol (oxalate)</t>
  </si>
  <si>
    <t>NKTR-118 (oxalate); AZ-13337019 (oxalate)</t>
  </si>
  <si>
    <t>1354744-91-4</t>
  </si>
  <si>
    <t>741.82</t>
  </si>
  <si>
    <t>Naloxegol oxalate (NKTR-118 oxalate; AZ-13337019 oxalate) is a μ-opioid-receptor antagonist. Naloxegol oxalate inhibits opioid binding in μ-opioid receptors in the gastrointestinal tract and effective for alleviating opioid-induced constipation[1][2].</t>
  </si>
  <si>
    <t>C36H55NO15</t>
  </si>
  <si>
    <t>O[C@@]1(CC[C@H](OCCOCCOCCOCCOCCOCCOCCOC)[C@]2([H])OC3=C4O)[C@]52C3=C(C=C4)C[C@@]1([H])N(CC=C)CC5.OC(C(O)=O)=O</t>
  </si>
  <si>
    <t>DMSO : ≥ 40 mg/mL (53.92 mM)</t>
  </si>
  <si>
    <t>38897</t>
  </si>
  <si>
    <t>https://www.medchemexpress.com/Naloxegol-oxalate.html</t>
  </si>
  <si>
    <t>HY-B0797</t>
  </si>
  <si>
    <t>Etretinate</t>
  </si>
  <si>
    <t>Ro 10-9359</t>
  </si>
  <si>
    <t>54350-48-0</t>
  </si>
  <si>
    <t>354.48</t>
  </si>
  <si>
    <t>Etretinate(Ro 10-9359) is a second-generation retinoid that has the potential for severe psoriasis treatment.</t>
  </si>
  <si>
    <t>C23H30O3</t>
  </si>
  <si>
    <t>O=C(OCC)/C=C(C)/C=C/C=C(C)/C=C/C1=C(C)C=C(OC)C(C)=C1C</t>
  </si>
  <si>
    <t>DMSO : 25 mg/mL (70.53 mM; Need ultrasonic)</t>
  </si>
  <si>
    <t>15320</t>
  </si>
  <si>
    <t>https://www.medchemexpress.com/Etretinate.html</t>
  </si>
  <si>
    <t>HY-A0067</t>
  </si>
  <si>
    <t>Oxybenzone</t>
  </si>
  <si>
    <t>Benzophenone 3</t>
  </si>
  <si>
    <t>131-57-7</t>
  </si>
  <si>
    <t xml:space="preserve">Oxybenzone(Eusolex 4360; Escalol 567) is an organic compound used in sunscreens; provides broad-spectrum ultraviolet coverage, including UVB and short-wave UVA rays.
</t>
  </si>
  <si>
    <t>O=C(C1=CC=C(OC)C=C1O)C2=CC=CC=C2</t>
  </si>
  <si>
    <t>DMSO : ≥ 100 mg/mL (438.14 mM); H2O : &lt; 0.1 mg/mL (insoluble)</t>
  </si>
  <si>
    <t>16651</t>
  </si>
  <si>
    <t>https://www.medchemexpress.com/Oxybenzone.html</t>
  </si>
  <si>
    <t>HY-15202</t>
  </si>
  <si>
    <t>Binimetinib</t>
  </si>
  <si>
    <t>MEK162; ARRY-162; ARRY-438162</t>
  </si>
  <si>
    <t>606143-89-9</t>
  </si>
  <si>
    <t>441.23</t>
  </si>
  <si>
    <t>Autophagy; MEK</t>
  </si>
  <si>
    <t>Binimetinib (MEK162) is an oral and selective MEK1/2 inhibitor. Binimetinib (MEK162) inhibits MEK with an IC50 of 12 nM.</t>
  </si>
  <si>
    <t>C17H15BrF2N4O3</t>
  </si>
  <si>
    <t>BrC1=CC=C(C(F)=C1)NC2=C(C3=C(C=C2C(NOCCO)=O)N(C=N3)C)F</t>
  </si>
  <si>
    <t>DMSO : 50 mg/mL (113.32 mM; Need ultrasonic)</t>
  </si>
  <si>
    <t>06247</t>
  </si>
  <si>
    <t>https://www.medchemexpress.com/MEK162.html</t>
  </si>
  <si>
    <t>11998</t>
  </si>
  <si>
    <t>HY-B0517</t>
  </si>
  <si>
    <t>Mepivacaine</t>
  </si>
  <si>
    <t>96-88-8</t>
  </si>
  <si>
    <t>246.35</t>
  </si>
  <si>
    <t>Mepivacaine is an amide-type local anesthetic agent. Mepivacaine binds to specific voltage-gated sodium ion channels in neuronal cell membranes, which inhibits both sodium influx and membrane depolarization[1][2].</t>
  </si>
  <si>
    <t>C15H22N2O</t>
  </si>
  <si>
    <t>O=C(C(CCCC1)N1C)NC(C(C)=CC=C2)=C2C</t>
  </si>
  <si>
    <t>DMSO : 33.33 mg/mL (135.30 mM; Need ultrasonic)</t>
  </si>
  <si>
    <t>78987</t>
  </si>
  <si>
    <t>https://www.medchemexpress.com/mepivacaine.html</t>
  </si>
  <si>
    <t>HY-N0550</t>
  </si>
  <si>
    <t>β-Pinene</t>
  </si>
  <si>
    <t>(-)-β-Pinene</t>
  </si>
  <si>
    <t>18172-67-3</t>
  </si>
  <si>
    <t>β-Pinene ((-)-β-Pinene), a major component of turpentine, inhibit infectious bronchitis virus (IBV) with an IC50 of 1.32 mM. β-Pinene presents antimicrobial activity[1][2].</t>
  </si>
  <si>
    <t>C=C1[C@@](C2)([H])C(C)(C)[C@@]2([H])CC1</t>
  </si>
  <si>
    <t>DMSO : ≥ 250 mg/mL (1835.13 mM)</t>
  </si>
  <si>
    <t>64130</t>
  </si>
  <si>
    <t>https://www.medchemexpress.com/β-pinene.html</t>
  </si>
  <si>
    <t>HY-B0744D</t>
  </si>
  <si>
    <t>L-Eflornithine (monohydrochloride)</t>
  </si>
  <si>
    <t>L-DFMO (monohydrochloride); ; L-RMI71782 (monohydrochloride); L-α-difluoromethylornithine (monohydrochloride)</t>
  </si>
  <si>
    <t>69955-42-6</t>
  </si>
  <si>
    <t>218.63</t>
  </si>
  <si>
    <t>L-Eflornithine monohydrochloride (L-DFMO monohydrochloride) is an enantiomer of Eflornithine. L-Eflornithine is an irreversible ornithine decarboxylase (ODC) inhibitor with a KD of 1.3±0.3 μM, and a Kinact of 0.15±0.03 min-1[1].</t>
  </si>
  <si>
    <t>C6H13ClF2N2O2</t>
  </si>
  <si>
    <t>N[C@](CCCN)(C(F)F)C(O)=O.Cl</t>
  </si>
  <si>
    <t>DMSO : 200 mg/mL (914.79 mM; Need ultrasonic)</t>
  </si>
  <si>
    <t>81038</t>
  </si>
  <si>
    <t>https://www.medchemexpress.com/L-Eflornithine_monohydrochloride.html</t>
  </si>
  <si>
    <t>HY-A0167</t>
  </si>
  <si>
    <t>Gadopentetate (dimeglumine)</t>
  </si>
  <si>
    <t>SH-L-451A; Gadopentetic acid dimeglumine salt</t>
  </si>
  <si>
    <t>86050-77-3</t>
  </si>
  <si>
    <t>938.00</t>
  </si>
  <si>
    <t>Gadopentetate dimeglumine (SH-L-451A) is used in combination with magnetic resonance imaging (MRI) to allow blood vessels, organs, and other non-bony tissues to be seen more clearly on the MRI.</t>
  </si>
  <si>
    <t>C28H54GdN5O20</t>
  </si>
  <si>
    <t>O=C1[O-][Gd+3]([N]2(C3)CC4=O)([N]5(C6)CC7=O)([O-]C6=O)([O-]7)([O-]C3=O)([O-]4)[N](CC5)(CC2)C1.O[C@H]([C@@H](O)CNC)[C@H](O)[C@H](O)CO.O[C@H]([C@@H](O)CNC)[C@H](O)[C@H](O)CO.[2H+]</t>
  </si>
  <si>
    <t>DMSO : 100 mg/mL (106.61 mM; Need ultrasonic)</t>
  </si>
  <si>
    <t>25825</t>
  </si>
  <si>
    <t>https://www.medchemexpress.com/Gadopentetate_dimeglumine.html</t>
  </si>
  <si>
    <t>HY-N0361</t>
  </si>
  <si>
    <t>Dihydrocapsaicin</t>
  </si>
  <si>
    <t>19408-84-5</t>
  </si>
  <si>
    <t>Dihydrocapsaicin is a natural capsaicin, acts as a selective TRPV1 agonist, and also increases p-Akt levels. Dihydrocapsaicin enhances the hypothermia-induced neuroprotection[1][2].</t>
  </si>
  <si>
    <t>CC(C)CCCCCCC(NCC1=CC=C(O)C(OC)=C1)=O</t>
  </si>
  <si>
    <t>DMSO : 250 mg/mL (813.19 mM; Need ultrasonic)</t>
  </si>
  <si>
    <t>66949</t>
  </si>
  <si>
    <t>https://www.medchemexpress.com/dihydrocapsaicin.html</t>
  </si>
  <si>
    <t>HY-B2099A</t>
  </si>
  <si>
    <t>Buformin (hydrochloride)</t>
  </si>
  <si>
    <t>1-Butylbiguanide (hydrochloride)</t>
  </si>
  <si>
    <t>1190-53-0</t>
  </si>
  <si>
    <t>193.68</t>
  </si>
  <si>
    <t>AMPK</t>
  </si>
  <si>
    <t>Buformin hydrochloride (1-Butylbiguanide hydrochloride) is a potent and orally active biguanide antidiabetic agent, an?AMPK?activator. Buformin hydrochloride decreases hepatic gluconeogenesis and lowers blood glucose production in vivo. Buformin hydrochloride also has anti-cancer activities and is applied in cancer study (such as, cervical cancer and breast cancer, et al)[1].</t>
  </si>
  <si>
    <t>C6H16ClN5</t>
  </si>
  <si>
    <t>NC(NC(NCCCC)=N)=N.[H]Cl</t>
  </si>
  <si>
    <t>DMSO : 125 mg/mL (645.39 mM; Need ultrasonic)</t>
  </si>
  <si>
    <t>79425</t>
  </si>
  <si>
    <t>https://www.medchemexpress.com/buformin-hydrochloride.html</t>
  </si>
  <si>
    <t>Epigenetics; PI3K/Akt/mTOR</t>
  </si>
  <si>
    <t>HY-D0162</t>
  </si>
  <si>
    <t>Malachite green (oxalate)</t>
  </si>
  <si>
    <t>2437-29-8</t>
  </si>
  <si>
    <t>463.50</t>
  </si>
  <si>
    <t>Apoptosis; IKK; NF-κB</t>
  </si>
  <si>
    <t>Malachite green oxalate is a triphenylmethane dye which can be used to detect the release of phosphate in enzymatic reactions. Malachite green oxalate is also a potent and selective inhibitor of IKBKE, and inhibits its downstream targets such as IκBα, p65 and IRF3. Malachite green oxalate exhibits antitumor activity in vitro and in vivo[1][2][3].</t>
  </si>
  <si>
    <t>C23H25N2.1/2C2H2O4.C2HO4</t>
  </si>
  <si>
    <t>C/[N+](C)=C1C=C/C(C=C/1)=C(C2=CC=C(N(C)C)C=C2)\C3=CC=CC=C3.O=C(O)C([O-])=O.O=C(O)C(O)=O.[1/2]</t>
  </si>
  <si>
    <t>DMSO : 25 mg/mL (53.94 mM; Need ultrasonic)</t>
  </si>
  <si>
    <t>78867</t>
  </si>
  <si>
    <t>https://www.medchemexpress.com/malachite-green-oxalate.html</t>
  </si>
  <si>
    <t>HY-W004520</t>
  </si>
  <si>
    <t>Phenazine (methylsulfate)</t>
  </si>
  <si>
    <t>5-Methylphenazinium (methylsulfate)</t>
  </si>
  <si>
    <t>299-11-6</t>
  </si>
  <si>
    <t>306.34</t>
  </si>
  <si>
    <t>Phenazine methylsulfate is a free radical generator. Phenazine methylsulfate has been used as an electron transfer reactant in cell viability assays. Phenazine methylsulfate induces ssDNA break formation in the presence of the reducing agent NADPH. Phenazine methylsulfate induces oxidative DNA damage in an alkaline comet assay and apoptosis.</t>
  </si>
  <si>
    <t>C14H14N2O4S</t>
  </si>
  <si>
    <t>C[N+]1=C2C=CC=CC2=NC3=C1C=CC=C3.O=S(OC)([O-])=O</t>
  </si>
  <si>
    <t>DMSO : 62.5 mg/mL (204.02 mM; Need ultrasonic)</t>
  </si>
  <si>
    <t>81448</t>
  </si>
  <si>
    <t>https://www.medchemexpress.com/phenazine-methylsulfate.html</t>
  </si>
  <si>
    <t>HY-D0227A</t>
  </si>
  <si>
    <t>Trometamol (hydrochloride)</t>
  </si>
  <si>
    <t>Tromethamine (hydrochloride)</t>
  </si>
  <si>
    <t>1185-53-1</t>
  </si>
  <si>
    <t>157.60</t>
  </si>
  <si>
    <t>Trometamol hydrochloride (Tromethamine hydrochloride) is a biologically inert amino alcohol of low toxicity, which buffers carbon dioxide and acids in vitro and in vivo. Trometamol hydrochloride is an effective amine compound for pH control in the physiological range[1].</t>
  </si>
  <si>
    <t>C4H12ClNO3</t>
  </si>
  <si>
    <t>OCC(CO)(N)CO.[H]Cl</t>
  </si>
  <si>
    <t>DMSO : 250 mg/mL (1586.29 mM; Need ultrasonic)</t>
  </si>
  <si>
    <t>67940</t>
  </si>
  <si>
    <t>https://www.medchemexpress.com/trometamol-hydrochloride.html</t>
  </si>
  <si>
    <t>HY-N0676</t>
  </si>
  <si>
    <t>Dehydroandrographolide</t>
  </si>
  <si>
    <t>134418-28-3</t>
  </si>
  <si>
    <t>332.43</t>
  </si>
  <si>
    <t>Dehydroandrographolide is extracted from herbal medicine Andrographis paniculata Nees. Dehydroandrographolide reduces oxidative stress in LPS-induced acute lung injury by inactivating iNOS. Dehydroandrographolide has anti-infective activity[1][2][3].</t>
  </si>
  <si>
    <t>C20H28O4</t>
  </si>
  <si>
    <t>C[C@@]([C@H]1C/C=C(C=CO2)/C2=O)(CC[C@H]3O)[C@@](CCC1=C)([H])[C@]3(C)CO</t>
  </si>
  <si>
    <t>DMSO : 250 mg/mL (752.04 mM; Need ultrasonic)</t>
  </si>
  <si>
    <t>79167</t>
  </si>
  <si>
    <t>https://www.medchemexpress.com/Dehydroandrographolide.html</t>
  </si>
  <si>
    <t>HY-B1184</t>
  </si>
  <si>
    <t>Mephenytoin</t>
  </si>
  <si>
    <t>50-12-4</t>
  </si>
  <si>
    <t>Mephenytoin, an anticonvulsant, is the CYP2C19 and CYP2B6 substrate[1].</t>
  </si>
  <si>
    <t>O=C1N(C)C(C(C2=CC=CC=C2)(CC)N1)=O</t>
  </si>
  <si>
    <t>DMSO : 50 mg/mL (229.10 mM; Need ultrasonic and warming)</t>
  </si>
  <si>
    <t>67844</t>
  </si>
  <si>
    <t>https://www.medchemexpress.com/mephenytoin.html</t>
  </si>
  <si>
    <t>HY-13570</t>
  </si>
  <si>
    <t>Betamethasone</t>
  </si>
  <si>
    <t>378-44-9</t>
  </si>
  <si>
    <t>Betamethasone is a synthetic glucocorticoid with anti-inflammatory and immunosuppressive activities. Betamethasone accelerates fetal lung maturation and induces gene expression and apoptosis[1][2][3][4].</t>
  </si>
  <si>
    <t>C[C@@]12[C@](C[C@H](C)[C@]2(O)C(CO)=O)([H])[C@]3([H])CCC4=CC(C=C[C@]4(C)[C@@]3(F)[C@@H](O)C1)=O</t>
  </si>
  <si>
    <t>DMSO : ≥ 50 mg/mL (127.40 mM)</t>
  </si>
  <si>
    <t>11797</t>
  </si>
  <si>
    <t>https://www.medchemexpress.com/betamethasone.html</t>
  </si>
  <si>
    <t>HY-N1481</t>
  </si>
  <si>
    <t>Methyl linoleate</t>
  </si>
  <si>
    <t>112-63-0</t>
  </si>
  <si>
    <t>294.47</t>
  </si>
  <si>
    <t>Methyl linoleate, a major active constituent of Sageretia thea?fruit (HFSF), is a major anti-melanogenic compound. Methyl linoleate downregulates microphthalmia-associated transcription factor (MITF)?and tyrosinase-related proteins[1].</t>
  </si>
  <si>
    <t>C19H34O2</t>
  </si>
  <si>
    <t>CCCCC/C=C\C/C=C\CCCCCCCC(OC)=O</t>
  </si>
  <si>
    <t>H2O : &lt; 0.1 mg/mL (insoluble); DMSO : 83.33 mg/mL (282.98 mM; Need ultrasonic)</t>
  </si>
  <si>
    <t>66587</t>
  </si>
  <si>
    <t>https://www.medchemexpress.com/methyl-linoleate.html</t>
  </si>
  <si>
    <t>HY-A0195</t>
  </si>
  <si>
    <t>Carboprost (tromethamine)</t>
  </si>
  <si>
    <t>58551-69-2</t>
  </si>
  <si>
    <t>489.64</t>
  </si>
  <si>
    <t>Carboprost tromethamine is the synthetic 15-methyl analogue of prostaglandin F2α. Carboprost tromethamine can effectively promote law contraction of the uterus and significantly reduce the amount of bleeding during and after delivery[1][2].</t>
  </si>
  <si>
    <t>C25H47NO8</t>
  </si>
  <si>
    <t>CCCCC[C@](C)(O)/C=C/[C@@H]1[C@H]([C@@H](O)C[C@H]1O)C/C=C\CCCC(O)=O.OCC(CO)(N)CO</t>
  </si>
  <si>
    <t>H2O : 125 mg/mL (255.29 mM; Need ultrasonic); DMSO : 100 mg/mL (204.23 mM; Need ultrasonic)</t>
  </si>
  <si>
    <t>64423</t>
  </si>
  <si>
    <t>https://www.medchemexpress.com/carboprost-tromethamine.html</t>
  </si>
  <si>
    <t>HY-B1825</t>
  </si>
  <si>
    <t>Cefoxitin</t>
  </si>
  <si>
    <t>35607-66-0</t>
  </si>
  <si>
    <t>427.45</t>
  </si>
  <si>
    <t>Cefoxitin is a broad-spectrum, second-generation cephalosporin with antibacterial activity. Cefoxitin is effective against a wide variety of infections caused by gram-positive or gram-negative aerobes as well as by anaerobic bacteria[1][2].</t>
  </si>
  <si>
    <t>C16H17N3O7S2</t>
  </si>
  <si>
    <t>O=C(C(N12)=C(COC(N)=O)CS[C@]2([H])[C@@](NC(CC3=CC=CS3)=O)(OC)C1=O)O</t>
  </si>
  <si>
    <t>DMSO : 100 mg/mL (233.95 mM; Need ultrasonic)</t>
  </si>
  <si>
    <t>68239</t>
  </si>
  <si>
    <t>https://www.medchemexpress.com/cefoxitin.html</t>
  </si>
  <si>
    <t>HY-B1662</t>
  </si>
  <si>
    <t>Hexestrol</t>
  </si>
  <si>
    <t>84-16-2</t>
  </si>
  <si>
    <t>Hexestrol is a nonsteroidal synthetic estrogen, with a Ki of 0.06 and 0.06 nM for estrogen receptor alpha (ERα) and ERβ. Hexestrol can be used for the research of the diseases caused by estrogen deficiencym, and it also can increase the weight of cattle[1][2][3].</t>
  </si>
  <si>
    <t>CC[C@H](C1=CC=C(O)C=C1)[C@H](C2=CC=C(O)C=C2)CC</t>
  </si>
  <si>
    <t>DMSO : 100 mg/mL (369.86 mM; Need ultrasonic); 氘代氯仿 : 5 mg/mL (18.49 mM; Need ultrasonic)</t>
  </si>
  <si>
    <t>79093</t>
  </si>
  <si>
    <t>https://www.medchemexpress.com/hexestrol.html</t>
  </si>
  <si>
    <t>HY-D0237</t>
  </si>
  <si>
    <t>Betahistine (mesylate)</t>
  </si>
  <si>
    <t>54856-23-4</t>
  </si>
  <si>
    <t>328.41</t>
  </si>
  <si>
    <t>Betahistine mesylate is an orally active histamine H1 receptor agonist and a H3 receptor antagonist[1]. Betahistine mesylate is used for the study of rheumatoid arthritis (RA)[3].</t>
  </si>
  <si>
    <t>C10H20N2O6S2</t>
  </si>
  <si>
    <t>CNCCC1=NC=CC=C1.CS(=O)(O)=O.CS(=O)(O)=O</t>
  </si>
  <si>
    <t>78844</t>
  </si>
  <si>
    <t>https://www.medchemexpress.com/betahistine-mesylate.html</t>
  </si>
  <si>
    <t>HY-B0589</t>
  </si>
  <si>
    <t>Atorvastatin</t>
  </si>
  <si>
    <t>134523-00-5</t>
  </si>
  <si>
    <t>558.64</t>
  </si>
  <si>
    <t>Atorvastatin is an orally active HMG-CoA reductase inhibitor, has the ability to effectively decrease blood lipids. Atorvastatin inhibits human SV-SMC proliferation and invasion with IC50s of 0.39 μM and 2.39 μM, respectively[1][2][3].</t>
  </si>
  <si>
    <t>C33H35FN2O5</t>
  </si>
  <si>
    <t>O=C(C(C(C1=CC=CC=C1)=C(C2=CC=C(F)C=C2)N3CC[C@@H](O)C[C@@H](O)CC(O)=O)=C3C(C)C)NC4=CC=CC=C4</t>
  </si>
  <si>
    <t>DMSO : 100 mg/mL (179.01 mM; Need ultrasonic)</t>
  </si>
  <si>
    <t>79961</t>
  </si>
  <si>
    <t>https://www.medchemexpress.com/atorvastatin.html</t>
  </si>
  <si>
    <t>HY-B0886A</t>
  </si>
  <si>
    <t>Iproniazid</t>
  </si>
  <si>
    <t>54-92-2</t>
  </si>
  <si>
    <t>Iproniazid is a non-selective, irreversible monoamine oxidase (MAO) inhibitor of the hydrazine class. Iproniazid has antidepressive activity[1].</t>
  </si>
  <si>
    <t>C9H13N3O</t>
  </si>
  <si>
    <t>O=C(C1=CC=NC=C1)NNC(C)C</t>
  </si>
  <si>
    <t>DMSO : 100 mg/mL (557.97 mM; Need ultrasonic)</t>
  </si>
  <si>
    <t>78800</t>
  </si>
  <si>
    <t>https://www.medchemexpress.com/iproniazid.html</t>
  </si>
  <si>
    <t>HY-10219</t>
  </si>
  <si>
    <t>Rapamycin</t>
  </si>
  <si>
    <t>Sirolimus; AY-22989</t>
  </si>
  <si>
    <t>53123-88-9</t>
  </si>
  <si>
    <t>914.17</t>
  </si>
  <si>
    <t>Antibiotic; Autophagy; Endogenous Metabolite; FKBP; Fungal; mTOR</t>
  </si>
  <si>
    <t>Rapamycin (Sirolimus; AY 22989) is a potent and specific mTOR inhibitor with an IC50 of 0.1 nM in HEK293 cells. Rapamycin binds to FKBP12 and specifically acts as an allosteric inhibitor of mTORC1[1]. Rapamycin is an autophagy activator, an immunosuppressant[2].</t>
  </si>
  <si>
    <t>C51H79NO13</t>
  </si>
  <si>
    <t>O=C([C@@]1(O)[C@@H](CC[C@@H](C[C@@H](/C(C)=C/C=C/C=C/[C@H](C[C@@H](C)C([C@@H]([C@@H](/C(C)=C/[C@H]2C)O)OC)=O)C)OC)O1)C)C(N3CCCC[C@H]3C(O[C@@H](CC2=O)[C@@H](C[C@H]4C[C@H]([C@H](O)CC4)OC)C)=O)=O</t>
  </si>
  <si>
    <t>H2O : &lt; 0.1 mg/mL (insoluble); DMSO : 125 mg/mL (136.74 mM; Need ultrasonic); Ethanol : 50 mg/mL (54.69 mM; Need ultrasonic)</t>
  </si>
  <si>
    <t>58194</t>
  </si>
  <si>
    <t>https://www.medchemexpress.com/Rapamycin.html</t>
  </si>
  <si>
    <t>Anti-infection; Apoptosis; Autophagy; Immunology/Inflammation; Metabolic Enzyme/Protease; PI3K/Akt/mTOR</t>
  </si>
  <si>
    <t>HY-15311</t>
  </si>
  <si>
    <t>Avermectin B1</t>
  </si>
  <si>
    <t>Abamectin; Avermectin B1a-Avermectin B1b mixt.</t>
  </si>
  <si>
    <t>71751-41-2</t>
  </si>
  <si>
    <t>1732.13</t>
  </si>
  <si>
    <t>Antibiotic; Autophagy; Parasite</t>
  </si>
  <si>
    <t>Avermectin B1 (Abamectin) is a widely used insecticide and anthelmintic. 
IC50 Value: N/A
Target: Antiparasitic
Avermectin B1 is a mixture of avermectins containing more than 80% avermectin B1a and less than 20% avermectin B1b. These two components, B1a and B1b have very similar biological and toxicological properties. The avermectins are insecticidal and antihelmintic compounds derived from various laboratory broths fermented by the soil bacterium Streptomyces avermitilis. Avermectin B1 is a natural fermentation product of this bacterium.</t>
  </si>
  <si>
    <t>C95H142O28</t>
  </si>
  <si>
    <t>C[C@@H](CC)[C@]1([H])[C@@H](C)C=C[C@@]2(O[C@@]3([H])C[C@]([H])(OC([C@@]4([H])[C@@](/C(CO5)=C/C=C/[C@H](C)[C@H](O[C@@]6([H])C[C@H](OC)[C@@H](O[C@]7([H])O[C@@H](C)[C@H](O)[C@@H](OC)C7)[C@H](C)O6)/C(C)=C/C3)(O)[C@@]5([H])[C@H](O)C(C)=C4)=O)C2)O1.C[C@H]8C=C[C@@]9(O[C@@]%10([H])C[C@]([H])(OC([C@@]%11([H])[C@@](/C(CO%12)=C/C=C/[C@H](C)[C@H](O[C@@]%13([H])C[C@H](OC)[C@@H](O[C@]%14([H])O[C@@H](C)[C@H](O)[C@@H](OC)C%14)[C@H](C)O%13)/C(C)=C/C%10)(O)[C@@]%12([H])[C@H](O)C(C)=C%11)=O)C9)O[C@@H]8C(C)C</t>
  </si>
  <si>
    <t>DMSO : ≥ 247 mg/mL (142.60 mM); H2O : &lt; 0.1 mg/mL (insoluble)</t>
  </si>
  <si>
    <t>67574</t>
  </si>
  <si>
    <t>https://www.medchemexpress.com/Avermectin-B1.html</t>
  </si>
  <si>
    <t>HY-10064</t>
  </si>
  <si>
    <t>Ticagrelor</t>
  </si>
  <si>
    <t>AZD6140; AR-C 126532XX</t>
  </si>
  <si>
    <t>274693-27-5</t>
  </si>
  <si>
    <t>522.57</t>
  </si>
  <si>
    <t>Ticagrelor (AZD6140) is a reversible oral P2Y12 receptor antagonist for the treatment of platelet aggregation.</t>
  </si>
  <si>
    <t>C23H28F2N6O4S</t>
  </si>
  <si>
    <t>O[C@H]1[C@@H](O)[C@H](N2N=NC3=C(N[C@H]4[C@H](C5=CC=C(F)C(F)=C5)C4)N=C(SCCC)N=C32)C[C@@H]1OCCO</t>
  </si>
  <si>
    <t>DMSO : ≥ 50 mg/mL (95.68 mM)</t>
  </si>
  <si>
    <t>10705</t>
  </si>
  <si>
    <t>https://www.medchemexpress.com/Ticagrelor.html</t>
  </si>
  <si>
    <t>HY-I0301</t>
  </si>
  <si>
    <t>D-(+)-Glucono-1,5-lactone</t>
  </si>
  <si>
    <t>Gluconic acid lactone</t>
  </si>
  <si>
    <t>90-80-2</t>
  </si>
  <si>
    <t>D-(+)-Glucono-1,5-lactone is a polyhydroxy (PHA) that is capable of metal chelating, moisturizing and antioxidant activity.</t>
  </si>
  <si>
    <t>C6H10O6</t>
  </si>
  <si>
    <t>O=C1[C@H](O)[C@@H](O)[C@H](O)[C@@H](CO)O1</t>
  </si>
  <si>
    <t>H2O : ≥ 100 mg/mL (561.36 mM); DMSO : 100 mg/mL (561.36 mM; Need ultrasonic)</t>
  </si>
  <si>
    <t>10316</t>
  </si>
  <si>
    <t>https://www.medchemexpress.com/E_575.html</t>
  </si>
  <si>
    <t>HY-Y0055</t>
  </si>
  <si>
    <t>Phenothiazine</t>
  </si>
  <si>
    <t>92-84-2</t>
  </si>
  <si>
    <t>199.27</t>
  </si>
  <si>
    <t>Phenothiazine is an antibiotic which has insecticidal, fungicidal, antibacterial and anthelmintic activities. Phenothiazine also can be used for the research of neurological diseases[1][2].</t>
  </si>
  <si>
    <t>C12H9NS</t>
  </si>
  <si>
    <t>C12=CC=CC=C1NC3=C(C=CC=C3)S2</t>
  </si>
  <si>
    <t>27511</t>
  </si>
  <si>
    <t>https://www.medchemexpress.com/phenothiazine.html</t>
  </si>
  <si>
    <t>HY-N5132</t>
  </si>
  <si>
    <t>(-)-Fenchone</t>
  </si>
  <si>
    <t>7787-20-4</t>
  </si>
  <si>
    <t>(-)-Fenchone, a bicyclic monoterpene, is widely distributed in plants and found in essential oils from Thuja occidentalis. (-)-Fenchone is oxidized to 6-endo-hydroxyfenchone, 6-exo-hydroxyfenchone and 10-hydroxyfenchone derivatives by CYP2A6 and CYP2B6 in human liver microsomes with CYP2A6 playing a more important role than CYP2B6[1].</t>
  </si>
  <si>
    <t>O=C1[C@](C2)(C)CC[C@]2([H])C1(C)C</t>
  </si>
  <si>
    <t>DMSO : 100 mg/mL (656.90 mM; Need ultrasonic)</t>
  </si>
  <si>
    <t>78877</t>
  </si>
  <si>
    <t>https://www.medchemexpress.com/minus-fenchone.html</t>
  </si>
  <si>
    <t>HY-B0901</t>
  </si>
  <si>
    <t>Bromperidol</t>
  </si>
  <si>
    <t>R-11333</t>
  </si>
  <si>
    <t>10457-90-6</t>
  </si>
  <si>
    <t>420.32</t>
  </si>
  <si>
    <t>Bromperidol is a butyrophenone derivative, is a potent and long-acting neuroleptic, used as an antipsychotic in the treatment of schizophrenia.</t>
  </si>
  <si>
    <t>C21H23BrFNO2</t>
  </si>
  <si>
    <t>O=C(C1=CC=C(F)C=C1)CCCN2CCC(O)(C3=CC=C(Br)C=C3)CC2</t>
  </si>
  <si>
    <t>DMSO : ≥ 100 mg/mL (237.91 mM)</t>
  </si>
  <si>
    <t>67916</t>
  </si>
  <si>
    <t>https://www.medchemexpress.com/Bromperidol.html</t>
  </si>
  <si>
    <t>HY-B1799</t>
  </si>
  <si>
    <t>Tolmetin</t>
  </si>
  <si>
    <t>26171-23-3</t>
  </si>
  <si>
    <t>257.28</t>
  </si>
  <si>
    <t>Tolmetin is an orally active and potent COX inhibitor with IC50s of 0.35 μM and 0.82 μM human COX-1 and COX-2, respectively. Tolmetin is a non-steroidal anti-inflammatory drug (NSAID)[1][2].</t>
  </si>
  <si>
    <t>C15H15NO3</t>
  </si>
  <si>
    <t>O=C(O)CC1=CC=C(C(C2=CC=C(C)C=C2)=O)N1C</t>
  </si>
  <si>
    <t>DMSO : 100 mg/mL (388.68 mM; Need ultrasonic)</t>
  </si>
  <si>
    <t>78775</t>
  </si>
  <si>
    <t>https://www.medchemexpress.com/tolmetin.html</t>
  </si>
  <si>
    <t>HY-N0569</t>
  </si>
  <si>
    <t>Madecassic acid</t>
  </si>
  <si>
    <t>18449-41-7</t>
  </si>
  <si>
    <t>504.70</t>
  </si>
  <si>
    <t>COX; Interleukin Related; NO Synthase; TNF Receptor</t>
  </si>
  <si>
    <t>Madecassic acid is isolated from Centella asiatica (Umbelliferae). Madecassic acid has anti-inflammatory properties caused by iNOS, COX-2, TNF-alpha, IL-1beta, and IL-6 inhibition via the downregulation of NF-κB activation in RAW 264.7 macrophage cells[1].</t>
  </si>
  <si>
    <t>C30H48O6</t>
  </si>
  <si>
    <t>C[C@@]([C@]([C@H](O)C1)([H])[C@]2(C)CO)(C[C@@H](O)[C@@H]2O)[C@](CC=C3[C@]4(CC[C@@](C(O)=O)(CC[C@H]5C)[C@@]3([H])[C@H]5C)C)([H])[C@]41C</t>
  </si>
  <si>
    <t>DMSO : 62.5 mg/mL (123.84 mM; Need ultrasonic)</t>
  </si>
  <si>
    <t>67273</t>
  </si>
  <si>
    <t>https://www.medchemexpress.com/madecassic-acid.html</t>
  </si>
  <si>
    <t>HY-B0750B</t>
  </si>
  <si>
    <t>Dolasetron (Mesylate hydrate)</t>
  </si>
  <si>
    <t>MDL-73147EF (hydrate)</t>
  </si>
  <si>
    <t>878143-33-0</t>
  </si>
  <si>
    <t>438.49</t>
  </si>
  <si>
    <t>Dolasetron Mesylate hydrate (MDL-73147EF hydrate) is a serotonin 5-HT3 receptor antagonist used to treat nausea and vomiting following chemotherapy.</t>
  </si>
  <si>
    <t>C20H26N2O7S</t>
  </si>
  <si>
    <t>O=C(C1=CNC2=C1C=CC=C2)O[C@@H]3C[C@@](CC4C5)([H])[N@](CC4=O)[C@@]5([H])C3.O=S(C)(O)=O.O</t>
  </si>
  <si>
    <t>DMSO : ≥ 39 mg/mL (88.94 mM)</t>
  </si>
  <si>
    <t>14869</t>
  </si>
  <si>
    <t>https://www.medchemexpress.com/Dalasetron-Mesylate-hydrate.html</t>
  </si>
  <si>
    <t>HY-N6709</t>
  </si>
  <si>
    <t>Zeranol</t>
  </si>
  <si>
    <t>α-Zearalanol</t>
  </si>
  <si>
    <t>26538-44-3</t>
  </si>
  <si>
    <t>Zeranol, a metabolite of the mycoestrogen zearalenone, is an estrogen receptor agonist. Zeranol is used as a growth promoter of livestock due to its strong estrogenic activity[1][2].</t>
  </si>
  <si>
    <t>C18H26O5</t>
  </si>
  <si>
    <t>OC1=CC(O)=CC(CCCCC[C@@H](O)CCC[C@H](C)O2)=C1C2=O</t>
  </si>
  <si>
    <t>DMSO : 100 mg/mL (310.17 mM; Need ultrasonic)</t>
  </si>
  <si>
    <t>83712</t>
  </si>
  <si>
    <t>https://www.medchemexpress.com/zeranol.html</t>
  </si>
  <si>
    <t>HY-B1587</t>
  </si>
  <si>
    <t>Carbazochrome</t>
  </si>
  <si>
    <t>69-81-8</t>
  </si>
  <si>
    <t>Carbazochrome is a capillary stabiliser and used for the research of haemorrhage. Carbazochrome is an antihemorrhagic agent[1].</t>
  </si>
  <si>
    <t>O=C1/C(C=C2C(O)CN(C)C2=C1)=N\NC(N)=O</t>
  </si>
  <si>
    <t>H2O : 5 mg/mL (21.17 mM; ultrasonic and adjust pH to 12 with NaOH); DMSO : &lt; 1 mg/mL (insoluble or slightly soluble)</t>
  </si>
  <si>
    <t>80416</t>
  </si>
  <si>
    <t>https://www.medchemexpress.com/carbazochrome.html</t>
  </si>
  <si>
    <t>HY-B1204</t>
  </si>
  <si>
    <t>Histamine</t>
  </si>
  <si>
    <t>Ergamine</t>
  </si>
  <si>
    <t>51-45-6</t>
  </si>
  <si>
    <t>111.15</t>
  </si>
  <si>
    <t>Histamine is an organic nitrogenous compound involved in local immune responses as well as regulating physiological function in the gut and acting as a neurotransmitter.</t>
  </si>
  <si>
    <t>C5H9N3</t>
  </si>
  <si>
    <t>NCCC1=CN=CN1</t>
  </si>
  <si>
    <t>H2O : ≥ 34 mg/mL (305.89 mM)</t>
  </si>
  <si>
    <t>68451</t>
  </si>
  <si>
    <t>https://www.medchemexpress.com/Histamine.html</t>
  </si>
  <si>
    <t>HY-B0769</t>
  </si>
  <si>
    <t>Phenylephrine</t>
  </si>
  <si>
    <t>(R)-(-)-Phenylephrine; L-Phenylephrine</t>
  </si>
  <si>
    <t>59-42-7</t>
  </si>
  <si>
    <t>167.21</t>
  </si>
  <si>
    <t>(R)-(-)-Phenylephrine is a selective α1-adrenoceptor agonist primarily used as a decongestant.</t>
  </si>
  <si>
    <t>C9H13NO2</t>
  </si>
  <si>
    <t>O[C@H](C1=CC(O)=CC=C1)CNC</t>
  </si>
  <si>
    <t>H2O : 5 mg/mL (29.90 mM; Need ultrasonic)</t>
  </si>
  <si>
    <t>78522</t>
  </si>
  <si>
    <t>https://www.medchemexpress.com/_R_-_-_-Phenylephrine.html</t>
  </si>
  <si>
    <t>HY-B1888A</t>
  </si>
  <si>
    <t>Bromfenac (sodium)</t>
  </si>
  <si>
    <t>91714-93-1</t>
  </si>
  <si>
    <t>356.15</t>
  </si>
  <si>
    <t>Bromfenac sodium is a potent and orally active inhibitor of COX, with IC50s of 5.56 and 7.45 nM for COX-1 and COX-2, respectively. Bromfenac sodium is a brominated non-steroidal anti-inflammatory/analgesic drug (NSAID), and it is commonly used for the research of postoperative inflammation and pain following cataract surgery, and pseudophakic cystoid macular edema (CME)[1][2].</t>
  </si>
  <si>
    <t>C15H11BrNNaO3</t>
  </si>
  <si>
    <t>O=C(O[Na])CC1=CC=CC(C(C2=CC=C(Br)C=C2)=O)=C1N</t>
  </si>
  <si>
    <t>DMSO : 11.36 mg/mL (31.90 mM; Need ultrasonic)</t>
  </si>
  <si>
    <t>78713</t>
  </si>
  <si>
    <t>https://www.medchemexpress.com/bromfenac-sodium.html</t>
  </si>
  <si>
    <t>HY-B1798A</t>
  </si>
  <si>
    <t>Tocainide (hydrochloride)</t>
  </si>
  <si>
    <t>71395-14-7</t>
  </si>
  <si>
    <t>228.72</t>
  </si>
  <si>
    <t>Tocainide hydrochloride is a sodium channel blocker, it blocks the sodium channels in the pain-producing foci in the nerve membranes. Tocainide hydrochloride is a primary amine analog of lidocaine, can be used for the treatment of tinnitus[1][2].</t>
  </si>
  <si>
    <t>C11H17ClN2O</t>
  </si>
  <si>
    <t>CC(N)C(NC1=C(C)C=CC=C1C)=O.[H]Cl</t>
  </si>
  <si>
    <t>80109</t>
  </si>
  <si>
    <t>https://www.medchemexpress.com/tocainide-hydrochloride.html</t>
  </si>
  <si>
    <t>HY-N0750</t>
  </si>
  <si>
    <t>Monocrotaline</t>
  </si>
  <si>
    <t>Crotaline</t>
  </si>
  <si>
    <t>315-22-0</t>
  </si>
  <si>
    <t>325.36</t>
  </si>
  <si>
    <t>Monocrotaline is an pyrrolizidine alkaloid extracted from the seeds of the Crotalaria spectabilis plant to induce pulmonary hypertension in rodents.</t>
  </si>
  <si>
    <t>C16H23NO6</t>
  </si>
  <si>
    <t>O=C(O[C@]1([H])CCN2[C@]1([H])C(CO3)=CC2)[C@H](C)[C@@](C)(O)[C@@](C)(O)C3=O</t>
  </si>
  <si>
    <t>DMSO : 27.78 mg/mL (85.38 mM; Need ultrasonic); H2O : 2 mg/mL (6.15 mM; Need ultrasonic)</t>
  </si>
  <si>
    <t>32673</t>
  </si>
  <si>
    <t>https://www.medchemexpress.com/Monocrotaline.html</t>
  </si>
  <si>
    <t>HY-109513</t>
  </si>
  <si>
    <t>Ioxilan</t>
  </si>
  <si>
    <t>107793-72-6</t>
  </si>
  <si>
    <t>Ioxilan is a low-osmolar, nonionic and tri-iodinated diagnostic contrast agent. Ioxilan is also an X-ray contrast agent for excretory urography and contrast enhanced computed tomographic (CECT) imaging of the head and body. Intravascular injection results in opacification of vessels in the path of flow of the contrast medium, permitting radiographic visualization of the internal structures of the human body until significant hemodilution occurs[1][2][3].</t>
  </si>
  <si>
    <t>O=C(C1=C(I)C(N(C(C)=O)CC(O)CO)=C(I)C(C(NCCO)=O)=C1I)NCC(O)CO</t>
  </si>
  <si>
    <t>DMSO : ≥ 250 mg/mL (316.01 mM)</t>
  </si>
  <si>
    <t>63919</t>
  </si>
  <si>
    <t>https://www.medchemexpress.com/ioxilan.html</t>
  </si>
  <si>
    <t>HY-135336</t>
  </si>
  <si>
    <t>(R)-Verapamil (hydrochloride)</t>
  </si>
  <si>
    <t>(R)-(+)-Verapamil (hydrochloride)</t>
  </si>
  <si>
    <t>38176-02-2</t>
  </si>
  <si>
    <t>Apoptosis; P-glycoprotein</t>
  </si>
  <si>
    <t>(R)-Verapamil hydrochloride ((R)-(+)-Verapamil hydrochloride) is a P-Glycoprotein inhibitor. (R)-Verapamil hydrochloride blocks MRP1 mediated transport, resulting in chemosensitization of MRP1-overexpressing cells to anticancer drugs[1][2].</t>
  </si>
  <si>
    <t>COC1=C(OC)C=CC(CCN(C)CCC[C@](C#N)(C2=CC(OC)=C(OC)C=C2)C(C)C)=C1.Cl</t>
  </si>
  <si>
    <t>DMSO : 100 mg/mL (203.64 mM; Need ultrasonic)</t>
  </si>
  <si>
    <t>81503</t>
  </si>
  <si>
    <t>https://www.medchemexpress.com/r-verapamil-hydrochloride.html</t>
  </si>
  <si>
    <t>HY-B0428B</t>
  </si>
  <si>
    <t>Ozagrel (hydrochloride)</t>
  </si>
  <si>
    <t>OKY-046 (hydrochloride)</t>
  </si>
  <si>
    <t>78712-43-3</t>
  </si>
  <si>
    <t>264.71</t>
  </si>
  <si>
    <t>Ozagrel hydrochloride (OKY-046 hydrochloride) is a thromboxane A2 (TXA2) synthase inhibitor. Ozagrel hydrochloride is an antiplatelet agent, which selectively inhibits human platelet aggregationwith an IC50 of 53.12 μM[1].</t>
  </si>
  <si>
    <t>C13H13ClN2O2</t>
  </si>
  <si>
    <t>[H]Cl.O=C(O)/C=C/C1=CC=C(CN2C=CN=C2)C=C1</t>
  </si>
  <si>
    <t>DMSO : 250 mg/mL (944.43 mM; Need ultrasonic)</t>
  </si>
  <si>
    <t>79087</t>
  </si>
  <si>
    <t>https://www.medchemexpress.com/ozagrel-hydrochloride.html</t>
  </si>
  <si>
    <t>HY-B1640</t>
  </si>
  <si>
    <t>Ethacrynic acid</t>
  </si>
  <si>
    <t>58-54-8</t>
  </si>
  <si>
    <t>303.14</t>
  </si>
  <si>
    <t>Calcium Channel; Gutathione S-transferase; NF-κB</t>
  </si>
  <si>
    <t>Ethacrynic acid is a diuretic. Ethacrynic acid is an inhibitor of glutathione S-transferases (GSTs). Ethacrynic acid is a potent inhibitor of NF-kB-signaling pathway, and also modulates leukotriene formation. Ethacrynic acid also inhibits L-type voltage-dependent and store-operated calcium channel, leading to relaxation of airway smooth muscle (ASM) cells. Ethacrynic acid has anti-inflammatory properties that reduces the retinoid-induced ear edema in mice[1][2][3][4].</t>
  </si>
  <si>
    <t>C13H12Cl2O4</t>
  </si>
  <si>
    <t>O=C(O)COC1=CC=C(C(C(CC)=C)=O)C(Cl)=C1Cl</t>
  </si>
  <si>
    <t>H2O : 27.5 mg/mL (90.72 mM; Need ultrasonic); DMSO : 100 mg/mL (329.88 mM; Need ultrasonic)</t>
  </si>
  <si>
    <t>68470</t>
  </si>
  <si>
    <t>https://www.medchemexpress.com/ethacrynic-acid.html</t>
  </si>
  <si>
    <t>Membrane Transporter/Ion Channel; Metabolic Enzyme/Protease; Neuronal Signaling; NF-κB</t>
  </si>
  <si>
    <t>HY-G0014A</t>
  </si>
  <si>
    <t>Quetiapine sulfoxide (dihydrochloride)</t>
  </si>
  <si>
    <t>Quetiapine S-oxide dihydrochloride</t>
  </si>
  <si>
    <t>329218-11-3</t>
  </si>
  <si>
    <t>472.43</t>
  </si>
  <si>
    <t>Quetiapine sulfoxide dihydrochloride (Quetiapine S-oxide dihydrochloride) is a main metabolite of Quetiapinem. Quetiapine is a second-generation antipsychotic[1]. Quetiapine is a 5-HT receptors agonist and a dopamine receptor antagonist[2].</t>
  </si>
  <si>
    <t>C21H27Cl2N3O3S</t>
  </si>
  <si>
    <t>OCCOCCN(CC1)CCN1C2=NC(C=CC=C3)=C3S(C4=C2C=CC=C4)=O.Cl[H].Cl[H]</t>
  </si>
  <si>
    <t>H2O : 250 mg/mL (529.18 mM; Need ultrasonic)</t>
  </si>
  <si>
    <t>65513</t>
  </si>
  <si>
    <t>https://www.medchemexpress.com/Quetiapine-sulfoxide-dihydrochloride.html</t>
  </si>
  <si>
    <t>HY-U00124B</t>
  </si>
  <si>
    <t>Tromantadine (hydrochloride)</t>
  </si>
  <si>
    <t>41544-24-5</t>
  </si>
  <si>
    <t>Tromantadine hydrochloride, an Amantadine derivative with antiherpetic activity, inhibits herpes simplex virus type 1 (HSV-1) and HSV-2 replication[1].</t>
  </si>
  <si>
    <t>C16H29ClN2O2</t>
  </si>
  <si>
    <t>[H]Cl.O=C(COCCN(C)C)NC1(C[C@H](C2)C3)C[C@H]3C[C@H]2C1</t>
  </si>
  <si>
    <t>DMSO : 62.5 mg/mL (197.24 mM; Need ultrasonic)</t>
  </si>
  <si>
    <t>78882</t>
  </si>
  <si>
    <t>https://www.medchemexpress.com/tromantadine-hydrochloride.html</t>
  </si>
  <si>
    <t>HY-100988</t>
  </si>
  <si>
    <t>Methylergometrine (maleate)</t>
  </si>
  <si>
    <t>Methylergonovine maleate; Ryegonovin; Spametrin F</t>
  </si>
  <si>
    <t>57432-61-8</t>
  </si>
  <si>
    <t>455.50</t>
  </si>
  <si>
    <t>Methylergometrine maleate (Methylergonovine maleate) is an ergot alkaloid and an active metabolite of Methysergide with vasoconstrictive and uterotonic activity. Methylergometrine maleate is a potent, selective and orally active 5-HT receptors antagonist with a pA2 value of 9.6. Methylergometrine maleate has antimigraine and dopaminergic activity. Methylergometrine maleate can used for the prevention and control of postpartum hemorrhage[1][2][3].</t>
  </si>
  <si>
    <t>C24H29N3O6</t>
  </si>
  <si>
    <t>[H][C@]1(C2=C[C@@H](C(N[C@H](CO)CC)=O)CN1C)CC3=CNC4=C3C2=CC=C4.OC(/C=C\C(O)=O)=O</t>
  </si>
  <si>
    <t>DMSO : 100 mg/mL (219.54 mM; Need ultrasonic)</t>
  </si>
  <si>
    <t>78939</t>
  </si>
  <si>
    <t>https://www.medchemexpress.com/methylergometrine-maleate.html</t>
  </si>
  <si>
    <t>HY-N1429</t>
  </si>
  <si>
    <t>Taurochenodeoxycholic acid (sodium salt)</t>
  </si>
  <si>
    <t>12-Deoxycholyltaurine (sodium salt)</t>
  </si>
  <si>
    <t>6009-98-9</t>
  </si>
  <si>
    <t>521.69</t>
  </si>
  <si>
    <t>Taurochenodeoxycholic acid sodium salt (12-Deoxycholyltaurine sodium salt) is one of the main bioactive substances of animals' bile acid. Taurochenodeoxycholic acid induces apoptosis and shows obvious anti-inflammatory and immune regulation properties[1][2].</t>
  </si>
  <si>
    <t>C26H44NNaO6S</t>
  </si>
  <si>
    <t>C[C@H](CCC(NCCS(=O)(O[Na])=O)=O)[C@H]1CC[C@@]2([H])[C@]3([H])[C@H](O)C[C@]4([H])C[C@H](O)CC[C@]4(C)[C@@]3([H])CC[C@]12C</t>
  </si>
  <si>
    <t>DMSO : 100 mg/mL (191.68 mM; Need ultrasonic)</t>
  </si>
  <si>
    <t>80678</t>
  </si>
  <si>
    <t>https://www.medchemexpress.com/taurochenodeoxycholic-acid-sodium-salt.html</t>
  </si>
  <si>
    <t>HY-A0133</t>
  </si>
  <si>
    <t>Chlorphenesin</t>
  </si>
  <si>
    <t>104-29-0</t>
  </si>
  <si>
    <t>202.63</t>
  </si>
  <si>
    <t>Chlorphenesin is a reversible antigen-associated immunosuppressant. Chlorphenesin is an antibacterial and antifungal agent used in numerous eye care cosmetics[1].</t>
  </si>
  <si>
    <t>C9H11ClO3</t>
  </si>
  <si>
    <t>OCC(O)COC1=CC=C(Cl)C=C1</t>
  </si>
  <si>
    <t>DMSO : 100 mg/mL (493.51 mM; Need ultrasonic)</t>
  </si>
  <si>
    <t>78649</t>
  </si>
  <si>
    <t>https://www.medchemexpress.com/chlorphenesin.html</t>
  </si>
  <si>
    <t>HY-B1273</t>
  </si>
  <si>
    <t>Fenipentol</t>
  </si>
  <si>
    <t>1-Phenyl-1-pentanol</t>
  </si>
  <si>
    <t>583-03-9</t>
  </si>
  <si>
    <t>164.24</t>
  </si>
  <si>
    <t>Fenipentol (1-Phenyl-1-pentanol), a synthetic derivative of an ingredient of Curcuma longa that is used as a condiment and dye. Fenipentol is also an orally active choleretic agent that plays an important role in release of secretin, gastrin, and pancreatic secretion of bicarbonate and protein[1][2][3].</t>
  </si>
  <si>
    <t>C11H16O</t>
  </si>
  <si>
    <t>OC(CCCC)C1=CC=CC=C1</t>
  </si>
  <si>
    <t>氘代氯仿 : 125 mg/mL (761.08 mM; Need ultrasonic); DMSO : 100 mg/mL (608.87 mM; Need ultrasonic)</t>
  </si>
  <si>
    <t>78795</t>
  </si>
  <si>
    <t>https://www.medchemexpress.com/fenipentol.html</t>
  </si>
  <si>
    <t>HY-B1123</t>
  </si>
  <si>
    <t>Auranofin</t>
  </si>
  <si>
    <t>SKF-39162</t>
  </si>
  <si>
    <t>34031-32-8</t>
  </si>
  <si>
    <t>680.50</t>
  </si>
  <si>
    <t>Bacterial; SARS-CoV</t>
  </si>
  <si>
    <t>Auranofin (SKF-39162) is a thioredoxin reductase (TrxR) inhibitor with an IC50 of 0.2 μM. Auranofin exhibits antiviral activity against SARS-CoV21, with a CC50 of 4.2?μM for monkey kidney Vero E6 cells.</t>
  </si>
  <si>
    <t>C20H36AuO9PS</t>
  </si>
  <si>
    <t>CC(O[C@@H]1[C@@H](OC(C)=O)[C@H]([SH-][Au+]P(CC)(CC)CC)O[C@H](COC(C)=O)[C@H]1OC(C)=O)=O</t>
  </si>
  <si>
    <t>DMSO : 50 mg/mL (73.48 mM; Need ultrasonic); H2O : &lt; 0.1 mg/mL (insoluble)</t>
  </si>
  <si>
    <t>33658</t>
  </si>
  <si>
    <t>https://www.medchemexpress.com/Auranofin.html</t>
  </si>
  <si>
    <t>HY-70057A</t>
  </si>
  <si>
    <t>Safinamide (mesylate)</t>
  </si>
  <si>
    <t>FCE 26743 (mesylate); EMD 1195686 (mesylate)</t>
  </si>
  <si>
    <t>202825-46-5</t>
  </si>
  <si>
    <t>398.45</t>
  </si>
  <si>
    <t>Safinamide (FCE 26743; EMD 1195686) mesylate is a potent, selective, and reversible monoamine oxidase B (MAO-B) inhibitor (IC50=0.098 μM) over MAO-A (IC50=580 nM)[1]. Safinamide mesylate also blocks sodium channels and modulates glutamate (Glu) release, showing a greater affinity at depolarized (IC50=8?μM) than at resting (IC50=262?μM) potentials. Safinamide mesylate has neuroprotective and neurorescuing effects and can be used for the study of parkinson disease, ischemia stroke et.al[2][3].</t>
  </si>
  <si>
    <t>C18H23FN2O5S</t>
  </si>
  <si>
    <t>C[C@H](NCC1=CC=C(OCC2=CC=CC(F)=C2)C=C1)C(N)=O.CS(=O)(O)=O</t>
  </si>
  <si>
    <t>79206</t>
  </si>
  <si>
    <t>https://www.medchemexpress.com/safinamide-mesylate.html</t>
  </si>
  <si>
    <t>HY-B0273A</t>
  </si>
  <si>
    <t>Sulfadiazine (sodium)</t>
  </si>
  <si>
    <t>547-32-0</t>
  </si>
  <si>
    <t>272.26</t>
  </si>
  <si>
    <t>Sulfadiazine sodium is a sulfonamide?antibiotic with antimalarial activity. Sulfadiazine can be used for toxoplasmosis research[1][2].</t>
  </si>
  <si>
    <t>C10H9N4NaO2S</t>
  </si>
  <si>
    <t>O=S(C1=CC=C(N)C=C1)(N([Na])C2=NC=CC=N2)=O</t>
  </si>
  <si>
    <t>DMSO : 125 mg/mL (459.12 mM; Need ultrasonic)</t>
  </si>
  <si>
    <t>78648</t>
  </si>
  <si>
    <t>https://www.medchemexpress.com/sulfadiazine-sodium.html</t>
  </si>
  <si>
    <t>HY-14590</t>
  </si>
  <si>
    <t>Kaempferol</t>
  </si>
  <si>
    <t>Kempferol; Robigenin</t>
  </si>
  <si>
    <t>520-18-3</t>
  </si>
  <si>
    <t>286.24</t>
  </si>
  <si>
    <t>Apoptosis; Autophagy; Endogenous Metabolite; Estrogen Receptor/ERR; HIV; Mitophagy; Parasite</t>
  </si>
  <si>
    <t>Kaempferol (Kempferol), a flavonoid found in many edible plants, inhibits estrogen receptor α expression in breast cancer cells and induces apoptosis in glioblastoma cells and lung cancer cells by activation of MEK-MAPK. Kaempferol can be uesd for the research of breast cancer[1][2][3][4].</t>
  </si>
  <si>
    <t>C15H10O6</t>
  </si>
  <si>
    <t>OC1=C2C(OC(C3=CC=C(O)C=C3)=C(O)C2=O)=CC(O)=C1</t>
  </si>
  <si>
    <t>DMSO : ≥ 32 mg/mL (111.79 mM)</t>
  </si>
  <si>
    <t>22807</t>
  </si>
  <si>
    <t>https://www.medchemexpress.com/Kaempferol.html</t>
  </si>
  <si>
    <t>Anti-infection; Apoptosis; Autophagy; Metabolic Enzyme/Protease; Others</t>
  </si>
  <si>
    <t>HY-N0396</t>
  </si>
  <si>
    <t>Harpagoside</t>
  </si>
  <si>
    <t>19210-12-9</t>
  </si>
  <si>
    <t>494.49</t>
  </si>
  <si>
    <t>COX; NO Synthase</t>
  </si>
  <si>
    <t>Harpagoside is isolated from Harpagophytum procumbens (Hp). Harpagoside has inhibitory effects on COX-1 and COX-2  activity and inhibits NO production[1].</t>
  </si>
  <si>
    <t>C24H30O11</t>
  </si>
  <si>
    <t>O[C@H]1[C@H](O)[C@@H](O)[C@]([H])(O[C@@H]2OC=C[C@]3(O)[C@@]2([H])[C@@](C)(OC(/C=C/C4=CC=CC=C4)=O)C[C@H]3O)O[C@@H]1CO</t>
  </si>
  <si>
    <t>DMSO : 62.5 mg/mL (126.39 mM; Need ultrasonic)</t>
  </si>
  <si>
    <t>66548</t>
  </si>
  <si>
    <t>https://www.medchemexpress.com/harpagoside.html</t>
  </si>
  <si>
    <t>HY-B1892</t>
  </si>
  <si>
    <t>Cefazolin</t>
  </si>
  <si>
    <t>25953-19-9</t>
  </si>
  <si>
    <t>454.51</t>
  </si>
  <si>
    <t>Cefazolin is an antibiotic used for the research of a number of anti-bacterial infections. Cefazolin can be used for the prophylaxis of surgical antimicrobial.  Cefazolin has anti-inflammatory effect and can attenuate post-operative cognitive dysfunction (POCD)[1].</t>
  </si>
  <si>
    <t>C14H14N8O4S3</t>
  </si>
  <si>
    <t>O=C(C(N12)=C(CSC3=NN=C(C)S3)CS[C@]2([H])[C@H](NC(CN4N=NN=C4)=O)C1=O)O</t>
  </si>
  <si>
    <t>DMSO : 250 mg/mL (550.04 mM; Need ultrasonic)</t>
  </si>
  <si>
    <t>79609</t>
  </si>
  <si>
    <t>https://www.medchemexpress.com/cefazolin.html</t>
  </si>
  <si>
    <t>HY-N0719</t>
  </si>
  <si>
    <t>Fargesin</t>
  </si>
  <si>
    <t>31008-19-2</t>
  </si>
  <si>
    <t>370.40</t>
  </si>
  <si>
    <t>Fargesin is a bioactive neolignan isolated from magnolia plants，with antihypertensive and anti-inflammatory effects[1][2][3].</t>
  </si>
  <si>
    <t>C21H22O6</t>
  </si>
  <si>
    <t>COC1=CC=C([C@H]2OC[C@@]3([H])[C@H](C4=CC=C(OCO5)C5=C4)OC[C@]32[H])C=C1OC</t>
  </si>
  <si>
    <t>DMSO : 125 mg/mL (337.47 mM; Need ultrasonic)</t>
  </si>
  <si>
    <t>65571</t>
  </si>
  <si>
    <t>https://www.medchemexpress.com/fargesin.html</t>
  </si>
  <si>
    <t>HY-B0751</t>
  </si>
  <si>
    <t>Fumagillin</t>
  </si>
  <si>
    <t>Amebacilin; NSC9168</t>
  </si>
  <si>
    <t>23110-15-8</t>
  </si>
  <si>
    <t>Fumagillin(NSC9168) is a complex biomolecule and used as an antimicrobial agent. Fumagillin can inhibits HIV‐1 infection through the inhibition of HIV-1 viral protein R (Vpr) activity.</t>
  </si>
  <si>
    <t>C[C@]1([C@@H](CC=C(C)C)O1)[C@]([C@@H]2OC)([H])[C@]3(CC[C@H]2OC(/C=C/C=C/C=C/C=C/C(O)=O)=O)CO3</t>
  </si>
  <si>
    <t>DMSO : 50 mg/mL (109.04 mM; Need ultrasonic); H2O : &lt; 0.1 mg/mL (insoluble)</t>
  </si>
  <si>
    <t>65828</t>
  </si>
  <si>
    <t>https://www.medchemexpress.com/fumagillin.html</t>
  </si>
  <si>
    <t>HY-B0804</t>
  </si>
  <si>
    <t>Nadolol</t>
  </si>
  <si>
    <t>SQ-11725</t>
  </si>
  <si>
    <t>42200-33-9</t>
  </si>
  <si>
    <t>309.40</t>
  </si>
  <si>
    <t>Nadolol (SQ-11725) is a non-selective and orally active β-adrenergic receptors blocker and is a substrate of organic anion transporting polypeptide 1A2 (OATP1A2). Nadolol has the the potential for high blood pressure, angina pectoris and vascular headaches research[1][2][3].</t>
  </si>
  <si>
    <t>C17H27NO4</t>
  </si>
  <si>
    <t>OC1CC2=C(C(OCC(O)CNC(C)(C)C)=CC=C2)CC1O</t>
  </si>
  <si>
    <t>Methanol : 250 mg/mL (808.02 mM; Need ultrasonic)</t>
  </si>
  <si>
    <t>65153</t>
  </si>
  <si>
    <t>https://www.medchemexpress.com/nadolol.html</t>
  </si>
  <si>
    <t>HY-N0440</t>
  </si>
  <si>
    <t>Germacrone</t>
  </si>
  <si>
    <t>6902-91-6</t>
  </si>
  <si>
    <t>218.33</t>
  </si>
  <si>
    <t>Germacrone is extracted from Rhizoma Curcuma. Germacrone inhibits influenza virus infection[1].</t>
  </si>
  <si>
    <t>C15H22O</t>
  </si>
  <si>
    <t>O=C1C/C(C)=C/CC/C(C)=C/C/C1=C(C)\C</t>
  </si>
  <si>
    <t>79942</t>
  </si>
  <si>
    <t>https://www.medchemexpress.com/germacrone.html</t>
  </si>
  <si>
    <t>HY-N0301</t>
  </si>
  <si>
    <t>Thiocolchicoside</t>
  </si>
  <si>
    <t>602-41-5</t>
  </si>
  <si>
    <t>563.62</t>
  </si>
  <si>
    <t>Thiocolchicoside is a competitive γ-aminobutyric acid type A (GABAA) receptor antagonist and glycine receptor agonist in the central nervous system. Thiocolchicoside is a semisynthetic sulfur derivative of colchicoside. Thiocolchicoside is a muscle relaxant and has anti-inflammatory, and analgesic properties[1].</t>
  </si>
  <si>
    <t>C27H33NO10S</t>
  </si>
  <si>
    <t>CSC1=CC=C2C3=C(OC)C(OC)=C(O[C@@H]4O[C@H](CO)[C@@H](O)[C@H](O)[C@H]4O)C=C3CC[C@H](NC(C)=O)C2=CC1=O</t>
  </si>
  <si>
    <t>DMSO : 250 mg/mL (443.56 mM; Need ultrasonic)</t>
  </si>
  <si>
    <t>79360</t>
  </si>
  <si>
    <t>https://www.medchemexpress.com/thiocolchicoside.html</t>
  </si>
  <si>
    <t>HY-N0344</t>
  </si>
  <si>
    <t>Farrerol</t>
  </si>
  <si>
    <t>24211-30-1</t>
  </si>
  <si>
    <t>300.31</t>
  </si>
  <si>
    <t>Farrerol is a bioactive constituent of Rhododendron, with broad activities such as anti-oxidative, anti-inflammatory, anti-tumor, neuroprotective and hepatoprotective effects[1][2][3][4][5][6].</t>
  </si>
  <si>
    <t>C17H16O5</t>
  </si>
  <si>
    <t>O=C1C[C@@H](C2=CC=C(O)C=C2)OC3=C(C)C(O)=C(C)C(O)=C13</t>
  </si>
  <si>
    <t>DMSO : 250 mg/mL (832.47 mM; Need ultrasonic)</t>
  </si>
  <si>
    <t>68030</t>
  </si>
  <si>
    <t>https://www.medchemexpress.com/farrerol.html</t>
  </si>
  <si>
    <t>HY-D0169A</t>
  </si>
  <si>
    <t>Phenol Red (sodium salt)</t>
  </si>
  <si>
    <t>Phenolsulfonephthalein sodium salt</t>
  </si>
  <si>
    <t>34487-61-1</t>
  </si>
  <si>
    <t>376.36</t>
  </si>
  <si>
    <t>Phenol Red sodium salt is a water soluble pH indicator used in the 6.8 (yellow) to 8.2 (red) range.</t>
  </si>
  <si>
    <t>C19H13NaO5S</t>
  </si>
  <si>
    <t>O=S1(OC(C2=CC=C(O[Na])C=C2)(C3=CC=C(O)C=C3)C4=CC=CC=C41)=O</t>
  </si>
  <si>
    <t>H2O : 10 mg/mL (26.57 mM; Need ultrasonic); DMSO : 33.33 mg/mL (88.56 mM; Need ultrasonic)</t>
  </si>
  <si>
    <t>65540</t>
  </si>
  <si>
    <t>https://www.medchemexpress.com/Phenol_Red_sodium_salt.html</t>
  </si>
  <si>
    <t>HY-P0205B</t>
  </si>
  <si>
    <t>Saralasin (TFA)</t>
  </si>
  <si>
    <t>[Sar1,Ala8] Angiotensin II (TFA)</t>
  </si>
  <si>
    <t>1026.07</t>
  </si>
  <si>
    <t>Saralasin ([Sar1,Ala8] Angiotensin II) TFA is a competitive angiotensin II antagonist. Saralasin TFA is used to identify renin-dependent (angiotensinogenic) hypertension[1].</t>
  </si>
  <si>
    <t>C44H66F3N13O12</t>
  </si>
  <si>
    <t>C[C@@H](C(O)=O)NC([C@H]1N(C([C@H](CC2=CNC=N2)NC([C@H](C(C)C)NC([C@H](CC3=CC=C(C=C3)O)NC([C@H](C(C)C)NC([C@H](CCCNC(N)=N)NC(CNC)=O)=O)=O)=O)=O)=O)CCC1)=O.OC(C(F)(F)F)=O</t>
  </si>
  <si>
    <t>64182</t>
  </si>
  <si>
    <t>https://www.medchemexpress.com/saralasin-tfa.html</t>
  </si>
  <si>
    <t>HY-100795A</t>
  </si>
  <si>
    <t>Pirmenol (hydrochloride)</t>
  </si>
  <si>
    <t>Cl-845; (±)-Pirmenol hydrochlorid</t>
  </si>
  <si>
    <t>61477-94-9</t>
  </si>
  <si>
    <t>374.95</t>
  </si>
  <si>
    <t>Pirmenol hydrochloride inhibits IK.ACh by blocking muscarinic receptors. The IC50 of Pirmenol for inhibition of Carbachol-induced IK.ACh is 0.1 μM.</t>
  </si>
  <si>
    <t>C22H31ClN2O</t>
  </si>
  <si>
    <t>OC(C1=CC=CC=C1)(CCCN2[C@@H](C)CCC[C@H]2C)C3=CC=CC=N3.Cl[H]</t>
  </si>
  <si>
    <t>DMSO : ≥ 28 mg/mL (74.68 mM)</t>
  </si>
  <si>
    <t>67739</t>
  </si>
  <si>
    <t>https://www.medchemexpress.com/Pirmenol-hydrochloride.html</t>
  </si>
  <si>
    <t>HY-108896</t>
  </si>
  <si>
    <t>Icatibant (acetate)</t>
  </si>
  <si>
    <t>HOE 140 (acetate)</t>
  </si>
  <si>
    <t>138614-30-9</t>
  </si>
  <si>
    <t>1364.57</t>
  </si>
  <si>
    <t>Bradykinin Receptor</t>
  </si>
  <si>
    <t>Icatibant acetate (HOE-140 acetate) is a potent and specific peptide antagonist of bradykinin B2 receptor with an IC50 and Ki of 1.07 nM and 0.798 nM respectively[1][2][3].</t>
  </si>
  <si>
    <t>C61H93N19O15S</t>
  </si>
  <si>
    <t>CC(O)=O.O=C([C@@H]1N(CC2=CC=CC=C2C1)C([C@H](CO)NC([C@@H](NC(CNC([C@H]3N(C[C@H](O)C3)C([C@H]4N(CCC4)C([C@H](CCCNC(N)=N)NC([C@H](N)CCCNC(N)=N)=O)=O)=O)=O)=O)CC5=CC=CS5)=O)=O)N6[C@]7([H])[C@](CCCC7)([H])C[C@H]6C(N[C@H](C(O)=O)CCCNC(N)=N)=O</t>
  </si>
  <si>
    <t>DMSO : 100 mg/mL (73.28 mM; Need ultrasonic)</t>
  </si>
  <si>
    <t>81711</t>
  </si>
  <si>
    <t>https://www.medchemexpress.com/icatibant-acetate.html</t>
  </si>
  <si>
    <t>HY-Y0293</t>
  </si>
  <si>
    <t>L-Tartaric acid</t>
  </si>
  <si>
    <t>L-(+)-Tartaric acid</t>
  </si>
  <si>
    <t>87-69-4</t>
  </si>
  <si>
    <t>150.09</t>
  </si>
  <si>
    <t>L-Tartaric acid (L-(+)-Tartaric acid) is an endogenous metabolite.</t>
  </si>
  <si>
    <t>C4H6O6</t>
  </si>
  <si>
    <t>O=C(O)[C@H](O)[C@@H](O)C(O)=O</t>
  </si>
  <si>
    <t>67130</t>
  </si>
  <si>
    <t>https://www.medchemexpress.com/2r-3r-2-3-dihydroxysuccinic-acid.html</t>
  </si>
  <si>
    <t>HY-108402</t>
  </si>
  <si>
    <t>Cefodizime</t>
  </si>
  <si>
    <t>69739-16-8</t>
  </si>
  <si>
    <t>584.67</t>
  </si>
  <si>
    <t>Cefodizime is a third generation cephalosporin antibiotic with a broad spectrum of antibacterial activity. Cefodizime has no renal toxic effect, good tolerance and immune regulation activity, and has the potential for severe infections of the respiratory and urinary tracts[1][2].</t>
  </si>
  <si>
    <t>C20H20N6O7S4</t>
  </si>
  <si>
    <t>O=C(C(N12)=C(CSC3=NC(C)=C(CC(O)=O)S3)CS[C@]2([H])[C@H](NC(/C(C4=CSC(N)=N4)=N\OC)=O)C1=O)O</t>
  </si>
  <si>
    <t>DMSO : 20.83 mg/mL (35.63 mM; Need ultrasonic)</t>
  </si>
  <si>
    <t>58170</t>
  </si>
  <si>
    <t>https://www.medchemexpress.com/cefodizime.html</t>
  </si>
  <si>
    <t>HY-15232B</t>
  </si>
  <si>
    <t>Tenofovir alafenamide hemifumarate</t>
  </si>
  <si>
    <t>GS-7340 (hemifumarate)</t>
  </si>
  <si>
    <t>1392275-56-7</t>
  </si>
  <si>
    <t>534.50</t>
  </si>
  <si>
    <t>Tenofovir alafenamide hemifumarate (GS-7340 hemifumarate) is an investigational oral prodrug of Tenofovir. Tenofovir is a HIV-1 nucleotide reverse transcriptase inhibitor.</t>
  </si>
  <si>
    <t>C21H29N6O5P.1/2 C4H4O4</t>
  </si>
  <si>
    <t>O=C(O)/C=C/C(O)=O.NC1=NC=NC2=C1N=CN2C[C@@H](C)OC[P@](OC3=CC=CC=C3)(N[C@@H](C)C(OC(C)C)=O)=O.[0.5]</t>
  </si>
  <si>
    <t>DMSO : 50 mg/mL (93.55 mM; Need ultrasonic)</t>
  </si>
  <si>
    <t>42424</t>
  </si>
  <si>
    <t>https://www.medchemexpress.com/GS-7340-hemifumarate.html</t>
  </si>
  <si>
    <t>HY-D0021</t>
  </si>
  <si>
    <t>Ethidium (bromide)</t>
  </si>
  <si>
    <t>EtBr; Homidium (bromide)</t>
  </si>
  <si>
    <t>1239-45-8</t>
  </si>
  <si>
    <t>394.31</t>
  </si>
  <si>
    <t>Ethidium bromide is an intercalating agent commonly used as a fluorescent tag (nucleic acid stain) in molecular biology laboratories for techniques such as agarose gel electrophoresis.</t>
  </si>
  <si>
    <t>C21H20BrN3</t>
  </si>
  <si>
    <t>CC[N+]1=C(C2=CC=CC=C2)C3=CC(N)=CC=C3C4=C1C=C(N)C=C4.[Br-]</t>
  </si>
  <si>
    <t>DMSO : 83.33 mg/mL (211.33 mM; Need ultrasonic);  H2O : ≥ 100 mg/mL (253.61 mM)</t>
  </si>
  <si>
    <t>81221</t>
  </si>
  <si>
    <t>https://www.medchemexpress.com/ethidium-bromide.html</t>
  </si>
  <si>
    <t>HY-B1460</t>
  </si>
  <si>
    <t>Sulconazole (mononitrate)</t>
  </si>
  <si>
    <t>(±)-Sulconazole (mononitrate)</t>
  </si>
  <si>
    <t>61318-91-0</t>
  </si>
  <si>
    <t>460.76</t>
  </si>
  <si>
    <t>Sulconazole mononitrate ((±)-Sulconazole mononitrate), an imidazole derivative, is a broad-spectrum fungicide and is inhibitory to certain gram-positive anaerobes. Sulconazole mononitrate can be used for the research of dermatomycoses, pityriasis versicolor, and cutaneous candidiasis[1][2].</t>
  </si>
  <si>
    <t>C18H16Cl3N3O3S</t>
  </si>
  <si>
    <t>[O-][N+](O)=O.ClC1=CC=C(C(SCC2=CC=C(Cl)C=C2)CN3C=CN=C3)C(Cl)=C1</t>
  </si>
  <si>
    <t>78686</t>
  </si>
  <si>
    <t>https://www.medchemexpress.com/sulconazole-mononitrate.html</t>
  </si>
  <si>
    <t>HY-18341B</t>
  </si>
  <si>
    <t>L-Thyroxine (sodium)</t>
  </si>
  <si>
    <t>Levothyroxine (sodium); T4 (sodium)</t>
  </si>
  <si>
    <t>55-03-8</t>
  </si>
  <si>
    <t>798.85</t>
  </si>
  <si>
    <t>L-Thyroxine sodium (Levothyroxine sodium) is a synthetic hormone for the research of hypothyroidism. DIO enzymes convert biologically active thyroid hormone (Triiodothyronine,T3) from L-Thyroxine (T4)[1].</t>
  </si>
  <si>
    <t>C15H10I4NNaO4</t>
  </si>
  <si>
    <t>N[C@@H](CC1=CC(I)=C(OC2=CC(I)=C(O)C(I)=C2)C(I)=C1)C(O[Na])=O</t>
  </si>
  <si>
    <t>H2O : 14 mg/mL (17.53 mM; ultrasonic and adjust pH to 12 with NaOH); DMSO : 250 mg/mL (312.95 mM; Need ultrasonic)</t>
  </si>
  <si>
    <t>79207</t>
  </si>
  <si>
    <t>https://www.medchemexpress.com/l-thyroxine-sodium.html</t>
  </si>
  <si>
    <t>HY-B0141</t>
  </si>
  <si>
    <t>Estradiol</t>
  </si>
  <si>
    <t>β-Estradiol; E2; 17β-Estradiol; 17β-Oestradiol</t>
  </si>
  <si>
    <t>50-28-2</t>
  </si>
  <si>
    <t>272.38</t>
  </si>
  <si>
    <t>Estradiol is a steroid sex hormone vital to the maintenance of fertility and secondary sexual characteristics in females. Estradiol upregulates IL-6 expression through the estrogen receptor β (ERβ) pathway[1][2][3].</t>
  </si>
  <si>
    <t>C18H24O2</t>
  </si>
  <si>
    <t>C[C@@]1([C@H]2O)[C@](CC2)([H])[C@@](CCC3=C4C=CC(O)=C3)([H])[C@]4([H])CC1</t>
  </si>
  <si>
    <t>DMSO : ≥ 50 mg/mL (183.57 mM); Ethanol : 20 mg/mL (73.43 mM; Need ultrasonic); H2O : &lt; 0.1 mg/mL (insoluble)</t>
  </si>
  <si>
    <t>34153</t>
  </si>
  <si>
    <t>https://www.medchemexpress.com/Estradiol.html</t>
  </si>
  <si>
    <t>HY-14397A</t>
  </si>
  <si>
    <t>Indomethacin (sodium hydrate)</t>
  </si>
  <si>
    <t>Indometacin (sodium hydrate)</t>
  </si>
  <si>
    <t>74252-25-8</t>
  </si>
  <si>
    <t>433.82</t>
  </si>
  <si>
    <t>Indomethacin sodium hydrate (Indometacin sodium hydrate) is a potent, blood-brain permeable and nonselective inhibitor of COX1 and COX2, with IC50s of 18 nM and 26 nM for human COX-1 and COX-2, respectively, in CHO cells[1]. Indomethacin sodium hydrate disrupts autophagic flux by disturbing the normal functioning of lysosomes[2].</t>
  </si>
  <si>
    <t>C19H21ClNNaO7</t>
  </si>
  <si>
    <t>O=C(O[Na])CC1=C(C)N(C(C2=CC=C(Cl)C=C2)=O)C3=C1C=C(OC)C=C3.O.O.O</t>
  </si>
  <si>
    <t>H2O : 33.33 mg/mL (76.83 mM; Need ultrasonic); DMSO : 5 mg/mL (11.53 mM; Need ultrasonic)</t>
  </si>
  <si>
    <t>78834</t>
  </si>
  <si>
    <t>https://www.medchemexpress.com/indomethacin-sodium-hydrate.html</t>
  </si>
  <si>
    <t>HY-15209</t>
  </si>
  <si>
    <t>Repaglinide</t>
  </si>
  <si>
    <t>AG-EE 623ZW</t>
  </si>
  <si>
    <t>135062-02-1</t>
  </si>
  <si>
    <t>Repaglinide is an insulin secretagogue for the treatment of type-2 diabetes mellitus[1].</t>
  </si>
  <si>
    <t>CC(C)C[C@H](NC(CC1=CC(OCC)=C(C(O)=O)C=C1)=O)C2=CC=CC=C2N3CCCCC3</t>
  </si>
  <si>
    <t>DMSO : ≥ 50 mg/mL (110.48 mM)</t>
  </si>
  <si>
    <t>08958</t>
  </si>
  <si>
    <t>https://www.medchemexpress.com/Repaglinide.html</t>
  </si>
  <si>
    <t>HY-N1369</t>
  </si>
  <si>
    <t>Menthol</t>
  </si>
  <si>
    <t>1490-04-6</t>
  </si>
  <si>
    <t>Menthol is a natural analgesic compound. Menthol could cause a feeling of coolness due to stimulation of ‘cold’ receptors by inhibiting Ca++ currents of neuronal membranes[1].</t>
  </si>
  <si>
    <t>OC1C(C(C)C)CCC(C)C1</t>
  </si>
  <si>
    <t>DMSO : 250 mg/mL (1599.80 mM; Need ultrasonic)</t>
  </si>
  <si>
    <t>81187</t>
  </si>
  <si>
    <t>https://www.medchemexpress.com/menthol.html</t>
  </si>
  <si>
    <t>HY-B0822</t>
  </si>
  <si>
    <t>Fipronil</t>
  </si>
  <si>
    <t>120068-37-3</t>
  </si>
  <si>
    <t>437.15</t>
  </si>
  <si>
    <t>Cytochrome P450; GABA Receptor</t>
  </si>
  <si>
    <t>Fipronil is an insecticide that acts as a selective antagonist of insect GABA receptors (IC50s = 30 nM and 1,600 nM for cockroach and rat receptors, respectively). Fipronil also inhibits desensitizing and non-desensitizing glutamate-induced chloride currents in cockroach neurons (IC500s = 800 nM and 10 nM, respectively). Fipronil induces activity of the cytochrome P450 (CYP) isoforms CYP1A1/2, CYP2B1/2, and CYP3A1/2 in isolated rat liver microsomes.</t>
  </si>
  <si>
    <t>C12H4Cl2F6N4OS</t>
  </si>
  <si>
    <t>N#CC1=NN(C2=C(Cl)C=C(C(F)(F)F)C=C2Cl)C(N)=C1S(C(F)(F)F)=O</t>
  </si>
  <si>
    <t>DMSO : 250 mg/mL (571.89 mM; Need ultrasonic)</t>
  </si>
  <si>
    <t>68311</t>
  </si>
  <si>
    <t>https://www.medchemexpress.com/fipronil.html</t>
  </si>
  <si>
    <t>HY-B0617A</t>
  </si>
  <si>
    <t>S-Adenosyl-L-methionine (tosylate)</t>
  </si>
  <si>
    <t>S-Adenosyl methionine (tosylate); Ademetionine (tosylate); AdoMet (tosylate)</t>
  </si>
  <si>
    <t>S-Adenosyl-L-methionine tosylate (S-Adenosyl methionine tosylate) is produced endogenously from methionine and ATP by action of the enzyme methionine adenosyltransferase and is an important orally active methyl group donor. S-Adenosyl-L-methionine tosylate is a dietary supplement with potent antidepressant and analgesic effects, and has the potential for liver disease and osteoarthritis research[1][2][3].</t>
  </si>
  <si>
    <t>C22H30N6O8S2</t>
  </si>
  <si>
    <t>O[C@@H]([C@H]([C@H](N1C=NC2=C1N=CN=C2N)O3)O)[C@H]3C[S+](CC[C@H](N)C([O-])=O)C.CC4=CC=C(S(=O)(O)=O)C=C4</t>
  </si>
  <si>
    <t>H2O : 250 mg/mL (438.10 mM; Need ultrasonic)</t>
  </si>
  <si>
    <t>79928</t>
  </si>
  <si>
    <t>https://www.medchemexpress.com/s-adenosyl-l-methionine-tosylate.html</t>
  </si>
  <si>
    <t>HY-B0779</t>
  </si>
  <si>
    <t>Teprenone</t>
  </si>
  <si>
    <t>Geranylgeranylacetone</t>
  </si>
  <si>
    <t>6809-52-5</t>
  </si>
  <si>
    <t>330.55</t>
  </si>
  <si>
    <t>HSP</t>
  </si>
  <si>
    <t>Teprenone is an anti-ulcer drug, and works as an inducer of heat shock proteins (HSPs).</t>
  </si>
  <si>
    <t>C23H38O</t>
  </si>
  <si>
    <t>CC(CC/C=C(C)/CC/C=C(C)/CC/C=C(C)/CC/C=C(C)\C)=O</t>
  </si>
  <si>
    <t>DMSO : 5 mg/mL (15.13 mM; Need ultrasonic); Ethanol : 50 mg/mL (151.26 mM; Need ultrasonic); H2O : &lt; 0.1 mg/mL (insoluble)</t>
  </si>
  <si>
    <t>67198</t>
  </si>
  <si>
    <t>https://www.medchemexpress.com/Teprenone.html</t>
  </si>
  <si>
    <t>HY-W015883</t>
  </si>
  <si>
    <t>Fumaric acid</t>
  </si>
  <si>
    <t>110-17-8</t>
  </si>
  <si>
    <t>Fumaric acid, associated with fumarase deficiency, is identified as an oncometabolite or an endogenous, cancer causing metabolite.</t>
  </si>
  <si>
    <t>O=C(O)/C=C/C(O)=O</t>
  </si>
  <si>
    <t>DMSO : 25 mg/mL (215.39 mM; Need ultrasonic); H2O : 11.11 mg/mL (95.72 mM; Need ultrasonic)</t>
  </si>
  <si>
    <t>65502</t>
  </si>
  <si>
    <t>https://www.medchemexpress.com/Fumaric_acid.html</t>
  </si>
  <si>
    <t>HY-P0052A</t>
  </si>
  <si>
    <t>Enfuvirtide (acetate)</t>
  </si>
  <si>
    <t>4551.93</t>
  </si>
  <si>
    <t>Enfuvirtide acetate is an anti-HIV-1 fusion inhibitor peptide.</t>
  </si>
  <si>
    <t>C206H305N51O66</t>
  </si>
  <si>
    <t>CC(O)=O.[Ac-YTSLIHSLIEESQNQQEKNEQELLELDKWASLWNWF-NH2]</t>
  </si>
  <si>
    <t>H2O : &lt; 0.1 mg/mL (insoluble); DMSO : 100 mg/mL (21.97 mM; Need ultrasonic)</t>
  </si>
  <si>
    <t>55544</t>
  </si>
  <si>
    <t>https://www.medchemexpress.com/enfuvirtide-acetate.html</t>
  </si>
  <si>
    <t>HY-N2024</t>
  </si>
  <si>
    <t>Maltose</t>
  </si>
  <si>
    <t>69-79-4</t>
  </si>
  <si>
    <t>Maltose is a disaccharide formed from two units of glucose joined with an α(1→4) bond. Maltose is a reducing sugar.</t>
  </si>
  <si>
    <t>O[C@H]1[C@H](O)[C@@H](O)[C@@H](O[C@H]2[C@H](O)[C@@H](O)[C@@H](O)O[C@@H]2CO)O[C@@H]1CO</t>
  </si>
  <si>
    <t>82425</t>
  </si>
  <si>
    <t>https://www.medchemexpress.com/Maltose.html</t>
  </si>
  <si>
    <t>HY-B2145</t>
  </si>
  <si>
    <t>Ilaprazole (sodium)</t>
  </si>
  <si>
    <t>IY-81149 (sodium)</t>
  </si>
  <si>
    <t>172152-50-0</t>
  </si>
  <si>
    <t>388.42</t>
  </si>
  <si>
    <t>Ilaprazole (IY-81149) sodium is an orally active proton pump inhibitor. Ilaprazole sodium irreversibly inhibits H+/K+-ATPase in a dose-dependent manner with an IC50 of 6 μM in rabbit parietal cell preparation. Ilaprazole sodium is used for the research of gastric ulcers. Ilaprazole sodium is also a potent TOPK (T-lymphokine-activated killer cell-originated protein kinase) inhibitor[1][2].</t>
  </si>
  <si>
    <t>C19H17N4NaO2S</t>
  </si>
  <si>
    <t>O=S(C1=NC2=CC=C(N3C=CC=C3)C=C2[N-]1)CC4=NC=CC(OC)=C4C.[Na+]</t>
  </si>
  <si>
    <t>79263</t>
  </si>
  <si>
    <t>https://www.medchemexpress.com/ilaprazole-sodium.html</t>
  </si>
  <si>
    <t>HY-B0563</t>
  </si>
  <si>
    <t>Ropivacaine</t>
  </si>
  <si>
    <t>84057-95-4</t>
  </si>
  <si>
    <t>274.40</t>
  </si>
  <si>
    <t>Ropivacain is a potent?sodium channel?blocker and acts as a local anesthetic agent. Ropivacain blocks impulse conduction via reversible inhibition of?sodium ion influx?in nerve fibrese[1][2]. Ropivacaine is also an inhibitor of K2P (two-pore domain potassium channel) TREK-1 with an IC50 of 402.7 μM in COS-7 cell's membrane[3]. Ropivacaine is used for the research of regional anesthesia and neuropathic pain?management[1].</t>
  </si>
  <si>
    <t>C17H26N2O</t>
  </si>
  <si>
    <t>O=C([C@H]1N(CCC)CCCC1)NC2=C(C)C=CC=C2C</t>
  </si>
  <si>
    <t>DMSO : 12.5 mg/mL (45.55 mM; Need ultrasonic)</t>
  </si>
  <si>
    <t>78889</t>
  </si>
  <si>
    <t>https://www.medchemexpress.com/ropivacaine.html</t>
  </si>
  <si>
    <t>11999</t>
  </si>
  <si>
    <t>HY-18706</t>
  </si>
  <si>
    <t>trans-Tranilast</t>
  </si>
  <si>
    <t>trans-MK-341; trans-SB 252218</t>
  </si>
  <si>
    <t>70806-55-2</t>
  </si>
  <si>
    <t>trans-Tranilast (trans-MK-341) is an antiallergic drug, used to treat bronchial asthma, allergic rhinitis and atopic dermatitis.
Target: Angiotensin Receptor
Tranilast has been approved in Japan and South Korea, since 1982, for the treatment of bronchial asthma, with indications for keloids and hypertrophic scar added in 1993. Tranilast is also used to treat asthma, autoimmune diseases, atopic and fibrotic pathologies, and can also inhibit angiogenesis. The antiproliferative properties of tranilast were found that tranilast elicited an inhibitory effect on fibroblast proliferation in vitro and also suppressed collagen production both in vitro and in vivo . Tranilast also reduced the release of chemical mediators from mast cells and suppressed hypersensitivity reactions. [1]
Three-week-old C57Bl/10 and mdx mice received tranilast (~300 mg/kg) in their food for 9 weeks, after which fibrosis was assessed through histological analyses, and functional properties of tibialis anterior muscles were assessed in situ and diaphragm muscle strips in vitro. Tranilast administration did not significantly alter the mass of any muscles in control or mdx mice, but it decreased fibrosis in the severely affected diaphragm muscle by 31% compared with untreated mdx mice (P&lt; 0.05) [2].</t>
  </si>
  <si>
    <t>O=C(O)C1=CC=CC=C1NC(/C=C/C2=CC(OC)=C(OC)C=C2)=O.[(E)]</t>
  </si>
  <si>
    <t>DMSO : 100 mg/mL (305.50 mM; Need ultrasonic)</t>
  </si>
  <si>
    <t>17754</t>
  </si>
  <si>
    <t>https://www.medchemexpress.com/Tranilast-trans-.html</t>
  </si>
  <si>
    <t>HY-N0504</t>
  </si>
  <si>
    <t>Lovastatin</t>
  </si>
  <si>
    <t>Mevinolin</t>
  </si>
  <si>
    <t>75330-75-5</t>
  </si>
  <si>
    <t>Lovastatin is a cell-permeable HMG-CoA reductase inhibitor used to lower cholesterol.</t>
  </si>
  <si>
    <t>C24H36O5</t>
  </si>
  <si>
    <t>O=C([C@@H](C)CC)O[C@@H]1[C@@]([C@H]2CC[C@@H](OC3=O)C[C@H](C3)O)([H])C(C=C[C@@H]2C)=C[C@H](C)C1</t>
  </si>
  <si>
    <t>DMSO : ≥ 100 mg/mL (247.19 mM)</t>
  </si>
  <si>
    <t>27139</t>
  </si>
  <si>
    <t>https://www.medchemexpress.com/Lovastatin.html</t>
  </si>
  <si>
    <t>HY-B0313</t>
  </si>
  <si>
    <t>Hydroxyurea</t>
  </si>
  <si>
    <t>Hydroxycarbamide</t>
  </si>
  <si>
    <t>127-07-1</t>
  </si>
  <si>
    <t>Apoptosis; Autophagy; DNA/RNA Synthesis; HIV</t>
  </si>
  <si>
    <t>Hydroxyurea is a cell apoptosis inducer that inhibit DNA synthesis through inhibition of ribonucleotide reductase.</t>
  </si>
  <si>
    <t>CH4N2O2</t>
  </si>
  <si>
    <t>O=C(N)NO</t>
  </si>
  <si>
    <t>H2O : 50 mg/mL (657.46 mM; Need ultrasonic); DMSO : 100 mg/mL (1314.92 mM; Need ultrasonic)</t>
  </si>
  <si>
    <t>11938</t>
  </si>
  <si>
    <t>https://www.medchemexpress.com/hydroxyurea.html</t>
  </si>
  <si>
    <t>HY-B1540</t>
  </si>
  <si>
    <t>Beclometasone</t>
  </si>
  <si>
    <t>Beclomethasone</t>
  </si>
  <si>
    <t>4419-39-0</t>
  </si>
  <si>
    <t>408.92</t>
  </si>
  <si>
    <t xml:space="preserve">Beclometasone (Beclomethasone) is a prototype glucocorticoid receptor agonist. 
</t>
  </si>
  <si>
    <t>C22H29ClO5</t>
  </si>
  <si>
    <t>C[C@@]12[C@](C(CO)=O)(O)[C@@H](C)C[C@@]1([H])[C@]3([H])CCC4=CC(C=C[C@]4(C)[C@@]3(Cl)[C@@H](O)C2)=O</t>
  </si>
  <si>
    <t>DMSO : ≥ 32 mg/mL (78.25 mM)</t>
  </si>
  <si>
    <t>46397</t>
  </si>
  <si>
    <t>https://www.medchemexpress.com/Beclometasone.html</t>
  </si>
  <si>
    <t>HY-B1231</t>
  </si>
  <si>
    <t>Heptaminol (hydrochloride)</t>
  </si>
  <si>
    <t>RP-2831 hydrochloride</t>
  </si>
  <si>
    <t>543-15-7</t>
  </si>
  <si>
    <t>181.70</t>
  </si>
  <si>
    <t>Heptaminol hydrochloride is a vasoconstrictor, used in the treatment of low blood pressure, particularly orthostatic hypotension.
in vivo: In the rat, Heptaminol hydrochloride prevents orthostatic hypotension, and increases the noradrenaline plasma concentration. In bovine chromaffin cells maintained in primary cultures, Heptaminol hydrochloride is found to be a competitive inhibitor of noradrenaline uptake.[1]</t>
  </si>
  <si>
    <t>C8H20ClNO</t>
  </si>
  <si>
    <t>CC(O)(C)CCCC(N)C.[H]Cl</t>
  </si>
  <si>
    <t>DMSO : ≥ 100 mg/mL (550.36 mM)</t>
  </si>
  <si>
    <t>27564</t>
  </si>
  <si>
    <t>https://www.medchemexpress.com/Heptaminol-hydrochloride.html</t>
  </si>
  <si>
    <t>HY-B0732</t>
  </si>
  <si>
    <t>Itopride (hydrochloride)</t>
  </si>
  <si>
    <t>HSR803</t>
  </si>
  <si>
    <t>122892-31-3</t>
  </si>
  <si>
    <t>394.89</t>
  </si>
  <si>
    <t>Itopride hydrochloride is an AChE inhibitor (acetylcholinesterase) and D2DR inhibitor.
Target: AChE
Itopride is a gastroprokinetic benzamide derivative. The IC50 of itopride with AChE (2.04 +/- 0.27 microM) was, however, 100-fold less than that with BuChE, whereas in the case of neostigmine with AChE (11.3 +/- 3.4 nM), it was 10-fold less. The inhibitory effect of itopride on cholinesterase (ChE) activity in guinea pig gastrointestine was much weaker than that on pure AChE. the IC50s of itopride against ChE activities were found to be about 0.5 microM. The IC50 of itopride for electric eel and guinea pig gastrointestinal AChE inhibition was 200 times and 50 times as large as that of neostigmine, respectively [1].</t>
  </si>
  <si>
    <t>C20H27ClN2O4</t>
  </si>
  <si>
    <t>O=C(NCC1=CC=C(OCCN(C)C)C=C1)C2=CC=C(OC)C(OC)=C2.Cl</t>
  </si>
  <si>
    <t>DMSO : 100 mg/mL (253.24 mM; Need ultrasonic)</t>
  </si>
  <si>
    <t>16839</t>
  </si>
  <si>
    <t>https://www.medchemexpress.com/itopride-hydrochloride.html</t>
  </si>
  <si>
    <t>HY-N0480A</t>
  </si>
  <si>
    <t>Reserpine (hydrochloride)</t>
  </si>
  <si>
    <t>16994-56-2</t>
  </si>
  <si>
    <t>645.14</t>
  </si>
  <si>
    <t>Reserpine hydrochloride is an inhibitor of the vesicular monoamine transporter 2 (VMAT2).</t>
  </si>
  <si>
    <t>C33H41ClN2O9</t>
  </si>
  <si>
    <t>O=C([C@H]([C@@H](OC)[C@H](OC(C1=CC(OC)=C(OC)C(OC)=C1)=O)C[C@]2([H])CN3CC4)[C@@]2([H])C[C@]3([H])C5=C4C(C=CC(OC)=C6)=C6N5)OC.Cl</t>
  </si>
  <si>
    <t>DMSO : ≥ 100 mg/mL (155.01 mM); H2O : &lt; 0.1 mg/mL (insoluble)</t>
  </si>
  <si>
    <t>27682</t>
  </si>
  <si>
    <t>https://www.medchemexpress.com/reserpine-hydrochloride.html</t>
  </si>
  <si>
    <t>HY-B1366</t>
  </si>
  <si>
    <t>Meclocycline (Sulfosalicylate Salt)</t>
  </si>
  <si>
    <t>73816-42-9</t>
  </si>
  <si>
    <t>695.05</t>
  </si>
  <si>
    <t>sulfosalicylate</t>
  </si>
  <si>
    <t>Meclocycline Sulfosalicylate Salt is a tetracycline antibiotic with broad-spectrum antibacterial activities, preventing skin bacterial infections such as acne vulgaris[1].</t>
  </si>
  <si>
    <t>C29H27ClN2O14S</t>
  </si>
  <si>
    <t>O=C(O)C1=CC(S(=O)(O)=O)=CC=C1O.O=C(C(C2=O)=C(O)[C@@H](N(C)C)[C@]3([H])[C@@H](O)[C@]4([H])C(C5=C(C(C4=C(O)[C@@]32O)=O)C(O)=CC=C5Cl)=C)N</t>
  </si>
  <si>
    <t>DMSO : 250 mg/mL (359.69 mM; Need ultrasonic)</t>
  </si>
  <si>
    <t>64650</t>
  </si>
  <si>
    <t>https://www.medchemexpress.com/meclocycline-sulfosalicylate-salt.html</t>
  </si>
  <si>
    <t>HY-N0297</t>
  </si>
  <si>
    <t>Sinensetin</t>
  </si>
  <si>
    <t>Pedalitin permethyl ether</t>
  </si>
  <si>
    <t>2306-27-6</t>
  </si>
  <si>
    <t>372.37</t>
  </si>
  <si>
    <t>PGE synthase; TNF Receptor</t>
  </si>
  <si>
    <t xml:space="preserve">Sinensetin is a methylated flavone found in certain citrus fruits. pocess potent antiangiogenesis and anti-inflammatory, sinensetin enhances adipogenesis and lipolysis.
In vitro:  Sinensetin promots adipogenesis in 3T3-L1 preadipocytes growing in incomplete differentiation medium, sinensetin enhances adipogenesis and lipolysis by increasing cAMP levels. [1] Sinensetin shows anti-inflammatory activity by regulating the protein level of inhibitor κB-α (IκB-α). [2]
In vivo: Sinensetin has the most potent antiangiogenesis activity and the lowest toxicity, inhibits angiogenesis by inducing cell cycle arrest in the G0/G1 phase in HUVEC culture and downregulating the mRNA expressions of angiogenesis genes flt1, kdrl, and hras in zebrafish. [3]
</t>
  </si>
  <si>
    <t>C20H20O7</t>
  </si>
  <si>
    <t>O=C1C=C(C2=CC=C(OC)C(OC)=C2)OC3=CC(OC)=C(OC)C(OC)=C13</t>
  </si>
  <si>
    <t>DMSO : 12.5 mg/mL (33.57 mM; Need ultrasonic)</t>
  </si>
  <si>
    <t>22014</t>
  </si>
  <si>
    <t>https://www.medchemexpress.com/Sinensetin.html</t>
  </si>
  <si>
    <t>HY-I0960</t>
  </si>
  <si>
    <t>Uracil</t>
  </si>
  <si>
    <t>66-22-8</t>
  </si>
  <si>
    <t>112.09</t>
  </si>
  <si>
    <t>Uracil is a common and naturally occurring pyrimidine derivative and one of the four nucleobases in the nucleic acid of RNA.</t>
  </si>
  <si>
    <t>C4H4N2O2</t>
  </si>
  <si>
    <t>O=C1NC(C=CN1)=O</t>
  </si>
  <si>
    <t>DMSO : 33.33 mg/mL (297.35 mM; Need ultrasonic)</t>
  </si>
  <si>
    <t>29930</t>
  </si>
  <si>
    <t>https://www.medchemexpress.com/2,4_1H,3H_-Pyrimidinedione.html</t>
  </si>
  <si>
    <t>HY-30235A</t>
  </si>
  <si>
    <t>Benzydamine (hydrochloride)</t>
  </si>
  <si>
    <t>132-69-4</t>
  </si>
  <si>
    <t>345.87</t>
  </si>
  <si>
    <t>Bacterial; PGE synthase</t>
  </si>
  <si>
    <t>Benzydamine hydrochloride is a locally-acting nonsteroidal anti-inflammatory drug with local anaesthetic and analgesic properties; selectively binds to prostaglandin synthetase and has notable in vitro antibacterial activity.</t>
  </si>
  <si>
    <t>C19H24ClN3O</t>
  </si>
  <si>
    <t>CN(C)CCCOC1=NN(CC2=CC=CC=C2)C3=C1C=CC=C3.[H]Cl</t>
  </si>
  <si>
    <t>H2O : ≥ 41 mg/mL (118.54 mM)</t>
  </si>
  <si>
    <t>17500</t>
  </si>
  <si>
    <t>https://www.medchemexpress.com/Benzydamine-hydrochloride.html</t>
  </si>
  <si>
    <t>HY-B0158</t>
  </si>
  <si>
    <t>Cytidine</t>
  </si>
  <si>
    <t>Cytosine β-D-riboside; Cytosine-1-β-D-ribofuranoside</t>
  </si>
  <si>
    <t>65-46-3</t>
  </si>
  <si>
    <t>Cytidine is a nucleoside molecule that is formed when cytosine is attached to a ribose ring, cytidine is a component of RNA.
Target: Nucleoside antimetabolite/analog
Cytidine is a nucleoside molecule that is formed when cytosine is attached to a ribose ring (also known as a ribofuranose) via a β-N1-glycosidic bond. Cytidine is a component of RNA. If cytosine is attached to a deoxyribose ring, it is known as a deoxycytidine. Dietary sources of cytidine include foods with high RNA (ribonucleic acid) content, such as organ meats, Brewer's yeast, as well as pyrimidine-rich foods such as beer. During digestion, RNA-rich foods are broken-down into ribosyl pyrimidines (cytidine and uridine), which are absorbed intact. In humans, dietary cytidine is converted into uridine, which is probably the compound behind cytidine's metabolic effects.
There are a variety of cytidine analogs with potentially useful pharmacology. For example, KP-1461 is an anti-HIV agent that works as a viral mutagen, and zebularine exists in E. coli and is being examined for chemotherapy. Low doses of azacitidine and its analog decitabine have shown results against cancer through epigenetic demethylation.</t>
  </si>
  <si>
    <t>OC[C@@H]1[C@H]([C@H]([C@H](N2C(N=C(C=C2)N)=O)O1)O)O</t>
  </si>
  <si>
    <t>H2O : ≥ 50 mg/mL (205.58 mM); DMSO : 50 mg/mL (205.58 mM; Need ultrasonic)</t>
  </si>
  <si>
    <t>15967</t>
  </si>
  <si>
    <t>https://www.medchemexpress.com/Cytidine.html</t>
  </si>
  <si>
    <t>HY-N0283</t>
  </si>
  <si>
    <t>Diacerein</t>
  </si>
  <si>
    <t>Diacerhein; Diacetylrhein</t>
  </si>
  <si>
    <t>13739-02-1</t>
  </si>
  <si>
    <t>368.29</t>
  </si>
  <si>
    <t>Diacerein (Diacerhein), a interleukin-1 beta inhibitor, is a slow-acting medicine of the class anthraquinone used to treat joint diseases.</t>
  </si>
  <si>
    <t>C19H12O8</t>
  </si>
  <si>
    <t>O=C(C(C=C1C2=O)=CC(OC(C)=O)=C1C(C3=C2C=CC=C3OC(C)=O)=O)O</t>
  </si>
  <si>
    <t>DMSO : 12.5 mg/mL (33.94 mM; Need ultrasonic); H2O : &lt; 0.1 mg/mL (insoluble)</t>
  </si>
  <si>
    <t>40927</t>
  </si>
  <si>
    <t>https://www.medchemexpress.com/diacerein.html</t>
  </si>
  <si>
    <t>HY-N7137</t>
  </si>
  <si>
    <t>Norgestrel</t>
  </si>
  <si>
    <t>6533-00-2</t>
  </si>
  <si>
    <t>Norgestrel is a synthetic analog of progesterone, a compound commonly found in oral contraceptive pill, and a powerful neuroprotective antioxidant, preventing light-induced ROS in photoreceptor cells, and cell death[1][2].</t>
  </si>
  <si>
    <t>C#C[C@@]1(O)CC[C@@]2([H])[C@]3([H])CCC4=CC(CC[C@]4([H])[C@@]3([H])CC[C@]12CC)=O</t>
  </si>
  <si>
    <t>DMSO : 125 mg/mL (400.06 mM; Need ultrasonic)</t>
  </si>
  <si>
    <t>64313</t>
  </si>
  <si>
    <t>https://www.medchemexpress.com/norgestrel.html</t>
  </si>
  <si>
    <t>HY-B1360</t>
  </si>
  <si>
    <t>Chlorquinaldol</t>
  </si>
  <si>
    <t>Chloquinan</t>
  </si>
  <si>
    <t>72-80-0</t>
  </si>
  <si>
    <t>228.07</t>
  </si>
  <si>
    <t>Chlorquinaldol (Chloquinan) is a mono-hydroxyquinoline, is an antifungal and antibacterial, used for topical treatment of skin conditions and vaginal infections.</t>
  </si>
  <si>
    <t>C10H7Cl2NO</t>
  </si>
  <si>
    <t>OC1=C2N=C(C)C=CC2=C(Cl)C=C1Cl</t>
  </si>
  <si>
    <t>DMSO : 50 mg/mL (219.23 mM; Need ultrasonic); H2O : &lt; 0.1 mg/mL (insoluble)</t>
  </si>
  <si>
    <t>33029</t>
  </si>
  <si>
    <t>https://www.medchemexpress.com/Chlorquinaldol.html</t>
  </si>
  <si>
    <t>HY-B0429</t>
  </si>
  <si>
    <t>Pancuronium (dibromide)</t>
  </si>
  <si>
    <t>15500-66-0</t>
  </si>
  <si>
    <t>732.67</t>
  </si>
  <si>
    <t>Pancuronium Dibromide is a bis-quaternary steroid that is a competitive nicotinic antagonist.
Target: nAChR
Pancuronium Dibromide is a competitive AChR antagonist (IC50 = 5.5 nM) and acts as a skeletal muscle relaxant. 
Pancuronium Dibromide interrupts neuromuscular transmission by competing with acetylcholine for receptor sites on the motor end-plate. Pancuronium dibromide is a non-depolarizing agent. 
Pancuronium is a typical non-depolarizing curare-mimetic muscle relaxant. It acts as a competitive acetylcholine antagonist on neuromuscular junctions, displacing acetylcholine (hence competitive) from its post-synaptic nicotinic acetylcholine receptors. It is (unlike suxamethonium) a non-depolarizing agent, which means that it causes no spontaneous depolarizations upon association with the nicotinic receptor in neuromuscular junction, thus producing no muscle fasciculations upon administration [1-3].</t>
  </si>
  <si>
    <t>C35H60Br2N2O4</t>
  </si>
  <si>
    <t>C[N+]1([C@@H]2[C@@H](OC(C)=O)C[C@@](CC[C@]3([H])[C@]4([H])CC[C@@]5(C)[C@@]3([H])C[C@H]([N+]6(C)CCCCC6)[C@@H]5OC(C)=O)([H])[C@]4(C)C2)CCCCC1.[Br-].[Br-]</t>
  </si>
  <si>
    <t>H2O : 100 mg/mL (136.49 mM; Need ultrasonic); DMSO : ≥ 100 mg/mL (136.49 mM)</t>
  </si>
  <si>
    <t>15897</t>
  </si>
  <si>
    <t>https://www.medchemexpress.com/Pancuronium-dibromide.html</t>
  </si>
  <si>
    <t>HY-17577</t>
  </si>
  <si>
    <t>Berberine (chloride hydrate)</t>
  </si>
  <si>
    <t>Natural Yellow 18 (chloride hydrate)</t>
  </si>
  <si>
    <t>68030-18-2</t>
  </si>
  <si>
    <t>389.83</t>
  </si>
  <si>
    <t>Berberine chloride hydrate (Natural Yellow 18 chloride hydrate) is an alkaloid isolated from the Chinese herbal medicine Huanglian, as an antibiotic. Berberine chloride hydrate induces reactive oxygen species (ROS) generation and inhibits DNA topoisomerase. Antineoplastic properties[1].</t>
  </si>
  <si>
    <t>C20H20ClNO5</t>
  </si>
  <si>
    <t>COC1=C(OC)C2=C[N+]3=C(C(C(CC3)=C4)=CC5=C4OCO5)C=C2C=C1.[Cl-].O</t>
  </si>
  <si>
    <t>DMSO : ≥ 3.9 mg/mL (10.00 mM); H2O : 1.25 mg/mL (3.21 mM; Need ultrasonic)</t>
  </si>
  <si>
    <t>27260</t>
  </si>
  <si>
    <t>https://www.medchemexpress.com/Berberine-chloride-hydrate.html</t>
  </si>
  <si>
    <t>HY-B0166</t>
  </si>
  <si>
    <t>L-Ascorbic acid</t>
  </si>
  <si>
    <t>L-Ascorbate; Vitamin C</t>
  </si>
  <si>
    <t>50-81-7</t>
  </si>
  <si>
    <t>L-Ascorbic acid (L-Ascorbate), an electron donor, is an endogenous antioxidant agent. L-Ascorbic acid inhibits selectively Cav3.2 channels with an IC50 of 6.5 μM. L-Ascorbic acid is also a collagen deposition enhancer and an elastogenesis inhibitor[1][2][3].</t>
  </si>
  <si>
    <t>C6H8O6</t>
  </si>
  <si>
    <t>OC([C@@]1([H])[C@H](CO)O)=C(O)C(O1)=O</t>
  </si>
  <si>
    <t>DMSO : 100 mg/mL (567.79 mM; Need ultrasonic); H2O : ≥ 100 mg/mL (567.79 mM)</t>
  </si>
  <si>
    <t>63881</t>
  </si>
  <si>
    <t>https://www.medchemexpress.com/L-Ascorbic-acid.html</t>
  </si>
  <si>
    <t>HY-B0740</t>
  </si>
  <si>
    <t>Cyclobenzaprine (hydrochloride)</t>
  </si>
  <si>
    <t>MK130 hydrochloride</t>
  </si>
  <si>
    <t>6202-23-9</t>
  </si>
  <si>
    <t>311.85</t>
  </si>
  <si>
    <t>Cyclobenzaprine hydrochloride (MK130 hydrochloride) is a skeletal muscle relaxant and a central nervous system (CNS) depressant.
Target: 5-HT Receptor 2A
Cyclobenzaprine hydrochloride is a skeletal muscle relaxant and a central nervous system (CNS) depressant. Cyclobenzaprine hydrochloride was thought to be an alpha 2-adrenoceptor agonist that reduced muscle tone by decreasing the activity of descending noradrenergic neurons. Cyclobenzaprine hydrochloride reduced the monosynaptic reflex amplitude dose dependently and this effect was not inhibited by the alpha 2-adrenoceptor antagonists idazoxan and yohimbine. Cyclobenzaprine-induced monosynaptic reflex depression was not attenuated by noradrenergic neuronal lesions produced by 6-hydroxydopamine. Cyclobenzaprine hydrochloride is a 5-HT2 receptor antagonist and that its muscle relaxant effect is due to inhibition of serotonergic, not noradrenergic, descending systems in the spinal cord [1]. The inhibitory effects of Cyclobenzaprine hydrochloride on mono- and polysynaptic reflex potentials are due to the inhibition of descending serotonergic systems through 5-HT(2) receptors in the spinal cord [2].</t>
  </si>
  <si>
    <t>C20H22ClN</t>
  </si>
  <si>
    <t>CN(C)CC/C=C1C2=CC=CC=C2C=CC3=CC=CC=C\13.Cl</t>
  </si>
  <si>
    <t>DMSO : 50 mg/mL (160.33 mM; Need ultrasonic); H2O : ≥ 100 mg/mL (320.67 mM)</t>
  </si>
  <si>
    <t>16883</t>
  </si>
  <si>
    <t>https://www.medchemexpress.com/Cyclobenzaprine-hydrochloride.html</t>
  </si>
  <si>
    <t>HY-B1374</t>
  </si>
  <si>
    <t>Florfenicol</t>
  </si>
  <si>
    <t>(-)-Florfenicol; SCH-25298</t>
  </si>
  <si>
    <t>73231-34-2</t>
  </si>
  <si>
    <t>358.21</t>
  </si>
  <si>
    <t>Florfenicol, a commonly used veterinary antibiotic, is currently indicated for the treatment of bovine respiratory disease, and also used in aquaculture for the control of enteric septicemia in catfish. Florfenicol can induce early embryonic death in eggs, with an LC50 of 1.07 μg/g.</t>
  </si>
  <si>
    <t>C12H14Cl2FNO4S</t>
  </si>
  <si>
    <t>O=C(N[C@H](CF)[C@H](O)C1=CC=C(S(=O)(C)=O)C=C1)C(Cl)Cl</t>
  </si>
  <si>
    <t>DMSO : 100 mg/mL (279.17 mM; Need ultrasonic)</t>
  </si>
  <si>
    <t>17598</t>
  </si>
  <si>
    <t>https://www.medchemexpress.com/Florfenicol.html</t>
  </si>
  <si>
    <t>HY-N0482</t>
  </si>
  <si>
    <t>Phillyrin</t>
  </si>
  <si>
    <t>487-41-2</t>
  </si>
  <si>
    <t>534.55</t>
  </si>
  <si>
    <t>Bacterial; Cytochrome P450; Influenza Virus</t>
  </si>
  <si>
    <t>Phillyrin is isolated from Forsythia suspensa Vahl (Oleaceae), has antibacterial and anti-inflammatory activities. Phillyrin has potential inductive effects on rat CYP1A2 and CYP2D1 activities, without affecting CYP2C11 and CYP3A1/2 activities[1]. Phillyrin has anti-influenza A virus activities[2].</t>
  </si>
  <si>
    <t>C27H34O11</t>
  </si>
  <si>
    <t>COC(C=C1[C@@H]2[C@](CO[C@H]3C4=CC(OC)=C(OC)C=C4)([H])[C@]3([H])CO2)=C(C=C1)O[C@@H]([C@@H]([C@@H](O)[C@@H]5O)O)O[C@@H]5CO</t>
  </si>
  <si>
    <t>DMSO : 260 mg/mL (486.39 mM; Need ultrasonic)</t>
  </si>
  <si>
    <t>57149</t>
  </si>
  <si>
    <t>https://www.medchemexpress.com/phillyrin.html</t>
  </si>
  <si>
    <t>HY-W017316</t>
  </si>
  <si>
    <t>Terpinen-4-ol</t>
  </si>
  <si>
    <t>4-Carvomenthenol</t>
  </si>
  <si>
    <t>562-74-3</t>
  </si>
  <si>
    <t>Terpinen-4-ol (4-Carvomenthenol), a naturally occurring monoterpene, is the main bioactive component of tea-tree oil. Terpinen-4-ol suppresses inflammatory mediator production by activated human monocytes. Terpinen-4-ol significantly enhances the effect of several chemotherapeutic and biological agents[1][2][3].</t>
  </si>
  <si>
    <t>CC1=CCC(C(C)C)(O)CC1</t>
  </si>
  <si>
    <t>H2O : 4.69 mg/mL (30.41 mM; Need ultrasonic); DMSO : 130 mg/mL (842.79 mM; Need ultrasonic)</t>
  </si>
  <si>
    <t>46154</t>
  </si>
  <si>
    <t>https://www.medchemexpress.com/terpinen-4-ol.html</t>
  </si>
  <si>
    <t>HY-B0361</t>
  </si>
  <si>
    <t>Aspartame</t>
  </si>
  <si>
    <t>SC-18862</t>
  </si>
  <si>
    <t>22839-47-0</t>
  </si>
  <si>
    <t>294.30</t>
  </si>
  <si>
    <t>Aspartame (SC-18862) is an artificial, non-saccharide sweetener used as a sugar substitute in some foods and beverages.</t>
  </si>
  <si>
    <t>C14H18N2O5</t>
  </si>
  <si>
    <t>O=C(OC)[C@@H](NC([C@@H](N)CC(O)=O)=O)CC1=CC=CC=C1</t>
  </si>
  <si>
    <t>DMSO : 25 mg/mL (84.95 mM; Need ultrasonic); H2O : 5 mg/mL (16.99 mM; Need ultrasonic)</t>
  </si>
  <si>
    <t>29551</t>
  </si>
  <si>
    <t>https://www.medchemexpress.com/aspartame.html</t>
  </si>
  <si>
    <t>HY-N0120</t>
  </si>
  <si>
    <t>(E/Z)-Polydatin</t>
  </si>
  <si>
    <t>(E/Z)-Piceid</t>
  </si>
  <si>
    <t>65914-17-2</t>
  </si>
  <si>
    <t>390.38</t>
  </si>
  <si>
    <t>(E/Z)-Polydatin ((E/Z)-Piceid) is a monocrystalline compound originally isolated from the root and rhizome of Polygonum cuspidatum. (E/Z)-Polydatin has anti-platelet aggregation, anti-oxidative action of low-density lipoprotein (LDL), cardioprotective activity, anti-inflammatory and immune-regulating functions[1].</t>
  </si>
  <si>
    <t>C20H22O8</t>
  </si>
  <si>
    <t>O[C@H]([C@H]([C@@H]([C@@H](CO)O1)O)O)[C@@H]1OC2=CC(/C=C/C3=CC=C(O)C=C3)=CC(O)=C2</t>
  </si>
  <si>
    <t>DMSO : 150 mg/mL (384.24 mM; Need ultrasonic)</t>
  </si>
  <si>
    <t>37676</t>
  </si>
  <si>
    <t>https://www.medchemexpress.com/glucopyranoside-3-hydroxy-5-p-hydroxystyryl-phenyl-beta-d.html</t>
  </si>
  <si>
    <t>HY-B1215</t>
  </si>
  <si>
    <t>Dimenhydrinate</t>
  </si>
  <si>
    <t>523-87-5</t>
  </si>
  <si>
    <t>Dimenhydrinate is an anti-emetic and anti-histamine commonly available over-the-counter as a motion sickness remedy.</t>
  </si>
  <si>
    <t>C24H28ClN5O3</t>
  </si>
  <si>
    <t>O=C(N1C)N(C)C2=C(NC(Cl)=N2)C1=O.CN(C)CCOC(C3=CC=CC=C3)C4=CC=CC=C4</t>
  </si>
  <si>
    <t>DMSO : ≥ 37 mg/mL (78.73 mM)</t>
  </si>
  <si>
    <t>64007</t>
  </si>
  <si>
    <t>https://www.medchemexpress.com/Dimenhydrinate.html</t>
  </si>
  <si>
    <t>HY-B0365A</t>
  </si>
  <si>
    <t>Memantine (hydrochloride)</t>
  </si>
  <si>
    <t>D-145 (hydrochloride)</t>
  </si>
  <si>
    <t>41100-52-1</t>
  </si>
  <si>
    <t>Autophagy; Cytochrome P450; iGluR</t>
  </si>
  <si>
    <t>Memantine (hydrochloride) (D-145 (hydrochloride)) is a moderate affinity, uncompetitive NMDA receptor antagonist, inhibit CYP2B6 and CYP2D6 with Ki of 0.51 nM and 94.9 μM, respectively.</t>
  </si>
  <si>
    <t>N[C@@]1(C2)C[C@]3(C)C[C@@]2(C)C[C@@H](C3)C1.Cl</t>
  </si>
  <si>
    <t>H2O : ≥ 33.33 mg/mL (154.48 mM)</t>
  </si>
  <si>
    <t>13243</t>
  </si>
  <si>
    <t>https://www.medchemexpress.com/Memantine-hydrochloride.html</t>
  </si>
  <si>
    <t>HY-B0738</t>
  </si>
  <si>
    <t>Dithranol</t>
  </si>
  <si>
    <t>Anthralin</t>
  </si>
  <si>
    <t>1143-38-0</t>
  </si>
  <si>
    <t>Dithranol is an anthracene derivative?that impairs?DNA replication and decreases cell division. Dithranol is effective for healing psoriatic plaques in vivo and can be used for psoriasis research[1].</t>
  </si>
  <si>
    <t>C14H10O3</t>
  </si>
  <si>
    <t>O=C1C2=C(C=CC=C2O)CC3=CC=CC(O)=C13</t>
  </si>
  <si>
    <t>DMSO : ≥ 10 mg/mL (44.20 mM); H2O : &lt; 0.1 mg/mL (insoluble)</t>
  </si>
  <si>
    <t>16876</t>
  </si>
  <si>
    <t>https://www.medchemexpress.com/Dithranol.html</t>
  </si>
  <si>
    <t>HY-B0151</t>
  </si>
  <si>
    <t>Pregnenolone</t>
  </si>
  <si>
    <t>3β-Hydroxy-5-pregnen-20-one</t>
  </si>
  <si>
    <t>145-13-1</t>
  </si>
  <si>
    <t>316.48</t>
  </si>
  <si>
    <t>Pregnenolone (3β-Hydroxy-5-pregnen-20-one) is a powerful neurosteroid, the main precursor of various steroid hormones including steroid ketones. Pregnenolone acts as a signaling-specific inhibitor of cannabinoid CB1 receptor, inhibits the effects of tetrahydrocannabinol (THC) that are mediated by the CB1 receptors. Pregnenolone can protect the brain from cannabis intoxication[1][2].</t>
  </si>
  <si>
    <t>C21H32O2</t>
  </si>
  <si>
    <t>C[C@@](C1=CC2)(CC[C@H](O)C1)[C@]3([H])[C@]2([H])[C@@](CC[C@@H]4C(C)=O)([H])[C@]4(C)CC3</t>
  </si>
  <si>
    <t>DMSO : 12.5 mg/mL (39.50 mM; Need ultrasonic); H2O : &lt; 0.1 mg/mL (insoluble)</t>
  </si>
  <si>
    <t>13391</t>
  </si>
  <si>
    <t>https://www.medchemexpress.com/Pregnenolone.html</t>
  </si>
  <si>
    <t>HY-B2155</t>
  </si>
  <si>
    <t>Acotiamide (monohydrochloride trihydrate)</t>
  </si>
  <si>
    <t>773092-05-0</t>
  </si>
  <si>
    <t>541.06</t>
  </si>
  <si>
    <t>Acotiamide monohydrochloride trihydrate is an orally active and first-in-class gastroprokinetic agent for the treatment of functional dyspepsia. Acotiamide monohydrochloride trihydrate enhances acetylcholine released by enteric neurons through muscarinic receptor antagonism and acetylcholinesterase (AChE) inhibition, thereby enhancing gastric emptying and gastric accommodation[1][2].</t>
  </si>
  <si>
    <t>C21H37ClN4O8S</t>
  </si>
  <si>
    <t>O=C(C1=CSC(NC(C2=CC(OC)=C(OC)C=C2O)=O)=N1)NCCN(C(C)C)C(C)C.[H]Cl.O.O.O</t>
  </si>
  <si>
    <t>DMSO : 125 mg/mL (231.03 mM; Need ultrasonic)</t>
  </si>
  <si>
    <t>57180</t>
  </si>
  <si>
    <t>https://www.medchemexpress.com/acotiamide-monohydrochloride-trihydrate.html</t>
  </si>
  <si>
    <t>HY-A0015</t>
  </si>
  <si>
    <t>Bepotastine (Beslilate)</t>
  </si>
  <si>
    <t>190786-44-8</t>
  </si>
  <si>
    <t>547.06</t>
  </si>
  <si>
    <t>Bepotastine Beslilate is an orally active second-generation histamine H1 receptor antagonist. Bepotastine Beslilate has the potential for allergic rhinitis and urticaria/pruritus treatment[1][2].</t>
  </si>
  <si>
    <t>C27H31ClN2O6S</t>
  </si>
  <si>
    <t>O=C(CCCN1CCC(CC1)O[C@H](C2=NC=CC=C2)C3=CC=C(C=C3)Cl)O.O=S(C4=CC=CC=C4)(O)=O</t>
  </si>
  <si>
    <t>DMSO : ≥ 100 mg/mL (182.80 mM)</t>
  </si>
  <si>
    <t>05659</t>
  </si>
  <si>
    <t>https://www.medchemexpress.com/Bepotastine-Beslilate.html</t>
  </si>
  <si>
    <t>HY-N0512</t>
  </si>
  <si>
    <t>Loganin</t>
  </si>
  <si>
    <t>Loganoside</t>
  </si>
  <si>
    <t>18524-94-2</t>
  </si>
  <si>
    <t>Loganin, a major iridoid glycoside obtained from Corni fructus, has been shown to have anti-inflammatory and anti-shock effects. Loganin exhibits an anti-inflammatory effect in cases of AP and its pulmonary complications through inhibition of NF-κB activation.</t>
  </si>
  <si>
    <t>C17H26O10</t>
  </si>
  <si>
    <t>O[C@H]([C@@H](O)[C@@H]1O)[C@](O[C@@H]1CO)([H])O[C@H]2[C@@]([C@H]3C)([H])[C@@](C[C@@H]3O)([H])C(C(OC)=O)=CO2</t>
  </si>
  <si>
    <t>DMSO : ≥ 100 mg/mL (256.16 mM)</t>
  </si>
  <si>
    <t>18487</t>
  </si>
  <si>
    <t>https://www.medchemexpress.com/Loganin.html</t>
  </si>
  <si>
    <t>HY-B0763</t>
  </si>
  <si>
    <t>Ibudilast</t>
  </si>
  <si>
    <t>KC-404; AV-411; MN-166</t>
  </si>
  <si>
    <t>50847-11-5</t>
  </si>
  <si>
    <t>Ibudilast (KC-404; AV-411; MN-166) is a relatively nonselective phosphodiesterase inhibitor which has been marketed for treating asthma.
Target: PDE
Ibudilast (3-isobutyryl-2-isopropylpyrazolo[1,5-a]pyridine) is a nonselective inhibitor of cyclic nucleotide phosphodiesterase (PDE). The inhibition of platelet aggregation and vasodilatation by ibudilast may be due to synergistic elevation of intracellular cyclic nucleotides and release of nitric oxide (NO) or prostacyclin from endothelium, rather than direct inhibition of PDE5 or PDE3. Another important property of ibudilast is its antiinflammatory activity possibly associated with potent inhibition of PDE4. Combined with its relaxing effects on bronchial smooth muscle, antiinflammatory actvity of ibudilast could favorably influence pathophysiology of asthma by antagonizing chemical mediators triggering asthmatic attacks [1, 2]. Ibudilast (AV-411) is a non-selective phosphodiesterase inhibitor that is also known to suppress glial cell activation. Preclinical data indicate that ibudilast crosses the blood-brain barrier, is well tolerated, is active on oral administration, reduces glial activation and attenuates pain symptoms in diverse rat models of neuropathic pain[3].</t>
  </si>
  <si>
    <t>CC(C)C(C1=C2C=CC=CN2N=C1C(C)C)=O</t>
  </si>
  <si>
    <t>DMSO : ≥ 140 mg/mL (607.88 mM)</t>
  </si>
  <si>
    <t>38849</t>
  </si>
  <si>
    <t>https://www.medchemexpress.com/Ibudilast.html</t>
  </si>
  <si>
    <t>HY-A0023</t>
  </si>
  <si>
    <t>Alogliptin (Benzoate)</t>
  </si>
  <si>
    <t>SYR 322</t>
  </si>
  <si>
    <t>850649-62-6</t>
  </si>
  <si>
    <t>461.51</t>
  </si>
  <si>
    <t>Dipeptidyl Peptidase; Ferroptosis</t>
  </si>
  <si>
    <t>Alogliptin Benzoate (SYR-322) is a potent, selective and orally active inhibitor of DPP-4 with an IC50 of &lt;10 nM, and exhibits greater than 10,000-fold selectivity over DPP-8 and DPP-9. Alogliptin Benzoate can be used for the research of type 2 diabetes[1][2][3].</t>
  </si>
  <si>
    <t>C25H27N5O4</t>
  </si>
  <si>
    <t>O=C(C=C(N1C[C@H](N)CCC1)N(C2=O)CC3=C(C#N)C=CC=C3)N2C.O=C(O)C4=CC=CC=C4</t>
  </si>
  <si>
    <t>DMSO : 50 mg/mL (108.34 mM; Need ultrasonic)</t>
  </si>
  <si>
    <t>09699</t>
  </si>
  <si>
    <t>https://www.medchemexpress.com/alogliptin-benzoate.html</t>
  </si>
  <si>
    <t>Metabolic Disease; Inflammation/Immunology; Cardiovascular Disease</t>
  </si>
  <si>
    <t>HY-Y0262</t>
  </si>
  <si>
    <t>Oxalic Acid</t>
  </si>
  <si>
    <t>Ethanedioic acid</t>
  </si>
  <si>
    <t>144-62-7</t>
  </si>
  <si>
    <t>90.03</t>
  </si>
  <si>
    <t>Oxalic Acid is a strong dicarboxylic acid occurring in many plants and vegetables and can be used as an analytical reagent and general reducing agent.</t>
  </si>
  <si>
    <t>C2H2O4</t>
  </si>
  <si>
    <t>OC(C(O)=O)=O</t>
  </si>
  <si>
    <t>61068</t>
  </si>
  <si>
    <t>https://www.medchemexpress.com/Oxalic_Acid.html</t>
  </si>
  <si>
    <t>HY-B0167</t>
  </si>
  <si>
    <t>Salicylic acid</t>
  </si>
  <si>
    <t>2-Hydroxybenzoic acid</t>
  </si>
  <si>
    <t>69-72-7</t>
  </si>
  <si>
    <t>138.12</t>
  </si>
  <si>
    <t>Apoptosis; Autophagy; COX; Endogenous Metabolite; Mitophagy</t>
  </si>
  <si>
    <t>Salicylic acid (2-Hydroxybenzoic acid) inhibits cyclo-oxygenase-2 (COX-2) activity independently of transcription factor (NF-κB) activation[1].</t>
  </si>
  <si>
    <t>C7H6O3</t>
  </si>
  <si>
    <t>O=C(O)C1=CC=CC=C1O</t>
  </si>
  <si>
    <t>DMSO : 100 mg/mL (724.01 mM; Need ultrasonic); H2O : 1 mg/mL (7.24 mM; Need ultrasonic)</t>
  </si>
  <si>
    <t>15731</t>
  </si>
  <si>
    <t>https://www.medchemexpress.com/Salicylic-acid.html</t>
  </si>
  <si>
    <t>Apoptosis; Autophagy; Immunology/Inflammation; Metabolic Enzyme/Protease</t>
  </si>
  <si>
    <t>HY-B0258</t>
  </si>
  <si>
    <t>Gemfibrozil</t>
  </si>
  <si>
    <t>CI-719</t>
  </si>
  <si>
    <t>25812-30-0</t>
  </si>
  <si>
    <t>Cytochrome P450; PPAR</t>
  </si>
  <si>
    <t>Gemfibrozil is an activator of PPAR-α, used as a lipid-lowering drug; Gemfibrozil is also a nonselective inhibitor of several P450 isoforms, with Ki values for CYP2C9, 2C19, 2C8, and 1A2 of 5.8, 24, 69, and 82 μM, respectively.</t>
  </si>
  <si>
    <t>O=C(O)C(C)(C)CCCOC1=CC(C)=CC=C1C</t>
  </si>
  <si>
    <t>24575</t>
  </si>
  <si>
    <t>https://www.medchemexpress.com/Gemfibrozil.html</t>
  </si>
  <si>
    <t>HY-B0157A</t>
  </si>
  <si>
    <t>Ketotifen (fumarate)</t>
  </si>
  <si>
    <t>HC 20511 fumarate</t>
  </si>
  <si>
    <t>34580-14-8</t>
  </si>
  <si>
    <t>425.50</t>
  </si>
  <si>
    <t>Ketotifen (HC 20511) fumarate is a second-generation noncompetitive H1-antihistamine and mast cell stabilizer, which is used to prevent asthma attacks[1][2].</t>
  </si>
  <si>
    <t>C23H23NO5S</t>
  </si>
  <si>
    <t>O=C(C1=C/2C=CS1)CC3=CC=CC=C3C2=C4CCN(C)CC/4.O=C(O)/C=C/C(O)=O</t>
  </si>
  <si>
    <t>DMSO : ≥ 100 mg/mL (235.02 mM); H2O : 16.67 mg/mL (39.18 mM; Need ultrasonic)</t>
  </si>
  <si>
    <t>15876</t>
  </si>
  <si>
    <t>https://www.medchemexpress.com/Ketotifen-fumarate.html</t>
  </si>
  <si>
    <t>HY-B0160</t>
  </si>
  <si>
    <t>Lafutidine</t>
  </si>
  <si>
    <t>FRG-8813</t>
  </si>
  <si>
    <t>118288-08-7</t>
  </si>
  <si>
    <t>431.55</t>
  </si>
  <si>
    <t xml:space="preserve">Lafutidine, a newly developed histamine H(2)-receptor antagonist, inhibits gastric acid secretion.
Target: histamine H(2)-receptor
Lafutidine, a newly developed histamine H(2)-receptor antagonist, inhibits gastric acid secretion.It is currently marketed in Japan (Stogar) China (Lemeiting) and India (Lafaxid). It not only suppresses gastric acid secretion, but also has cytoprotective properties by the virtue of its property to induce the collagen synthesis in the gastric mucosa. It has a novel mechanism of action in addition to blocking the H2 receptors, it decreases inflammation by modulating calcitonin gene-related peptide (CGRP) and vanilloid receptors. It is also found to stimulate mucin biosynthesis and promote the restitution of damaged mucosa.
Lafutidine is absorbed in the small intestine, reaches gastric cells via the systemic circulation, and then directly and rapidly binds to gastric cell histamine H2 receptors, thereby inhibiting the stimulation of cAMP and a resultant decrease in acid production (antisecretory action). It causes a sustained increase in intracellular Ca2+ ion concentration in endothelial cells resulting in the release of Calcitonin Gene Related Peptide (CGRP), which causes acid suppression by decreasing the vagal tone. Lafutidine also increases plasma somatostatin levels which decreases secretion of gastrin from G cells. This decrease in gastrin causes inhibition of parietal cells, resulting in decrease in gastric acid secretion.
</t>
  </si>
  <si>
    <t>C22H29N3O4S</t>
  </si>
  <si>
    <t>O=C(NC/C=C\COC1=NC=CC(CN2CCCCC2)=C1)CS(CC3=CC=CO3)=O</t>
  </si>
  <si>
    <t>DMSO : ≥ 50 mg/mL (115.86 mM)</t>
  </si>
  <si>
    <t>11964</t>
  </si>
  <si>
    <t>https://www.medchemexpress.com/lafutidine.html</t>
  </si>
  <si>
    <t>HY-B0276</t>
  </si>
  <si>
    <t>Ethionamide</t>
  </si>
  <si>
    <t>2-ethylthioisonicotinamide</t>
  </si>
  <si>
    <t>536-33-4</t>
  </si>
  <si>
    <t>166.24</t>
  </si>
  <si>
    <t>Ethionamide(2-ethylthioisonicotinamide) is an antibiotic used in the treatment of tuberculosis.
Target: Antibacterial
Ethionamide is a second-line antitubercular agent that inhibits mycolic acid synthesis. It also may be used for treatment of leprosy. Ethionamide is a prodrug. It is activated by the enzyme EthA, a mono-oxygenase in Mycobacterium tuberculosis, and binds NAD+ to form an adduct which inhibits InhA in the same way as isoniazid. Expression of the ethA gene is controlled by EthR, a transcriptional repressor. It is understood that improving ethA expression will increase the efficacy of ethionamide and so EthR inhibitors are of great interest to co-drug developers. The action may be through disruption of mycolic acid [1, 2].</t>
  </si>
  <si>
    <t>C8H10N2S</t>
  </si>
  <si>
    <t>S=C(C1=CC(CC)=NC=C1)N</t>
  </si>
  <si>
    <t>DMSO : ≥ 100 mg/mL (601.54 mM); H2O : &lt; 0.1 mg/mL (insoluble)</t>
  </si>
  <si>
    <t>16401</t>
  </si>
  <si>
    <t>https://www.medchemexpress.com/Ethionamide.html</t>
  </si>
  <si>
    <t>HY-B0284</t>
  </si>
  <si>
    <t>Nifedipine</t>
  </si>
  <si>
    <t>BAY-a-1040</t>
  </si>
  <si>
    <t>21829-25-4</t>
  </si>
  <si>
    <t>Nifedipine (BAY-a-1040) is a potent calcium channel blocker and drug of choice for cardiac insufficiencies.</t>
  </si>
  <si>
    <t>C17H18N2O6</t>
  </si>
  <si>
    <t>O=C(C1=C(C)NC(C)=C(C(OC)=O)C1C2=CC=CC=C2[N+]([O-])=O)OC</t>
  </si>
  <si>
    <t>DMSO : 100 mg/mL (288.74 mM; Need ultrasonic); H2O : &lt; 0.1 mg/mL (insoluble)</t>
  </si>
  <si>
    <t>15280</t>
  </si>
  <si>
    <t>https://www.medchemexpress.com/Nifedipine.html</t>
  </si>
  <si>
    <t>HY-B1033</t>
  </si>
  <si>
    <t>Metergoline</t>
  </si>
  <si>
    <t>17692-51-2</t>
  </si>
  <si>
    <t>403.52</t>
  </si>
  <si>
    <t>Metergoline is a psychoactive drug of the ergoline chemical class which acts as a ligand for various serotonin and dopamine receptors.</t>
  </si>
  <si>
    <t>C25H29N3O2</t>
  </si>
  <si>
    <t>O=C(OCC1=CC=CC=C1)NC[C@H](C[C@@]23[H])CN(C)[C@]2([H])CC4=CN(C)C5=CC=CC3=C54</t>
  </si>
  <si>
    <t>H2O : &lt; 0.1 mg/mL (insoluble); DMSO : 50 mg/mL (123.91 mM; Need ultrasonic)</t>
  </si>
  <si>
    <t>61839</t>
  </si>
  <si>
    <t>https://www.medchemexpress.com/Metergoline.html</t>
  </si>
  <si>
    <t>HY-N0480</t>
  </si>
  <si>
    <t>Reserpine</t>
  </si>
  <si>
    <t>50-55-5</t>
  </si>
  <si>
    <t>608.68</t>
  </si>
  <si>
    <t>Autophagy; Monoamine Transporter</t>
  </si>
  <si>
    <t>Reserpine is an inhibitor of the vesicular monoamine transporter 2 (VMAT2).</t>
  </si>
  <si>
    <t>C33H40N2O9</t>
  </si>
  <si>
    <t>O=C([C@H]([C@@H](OC)[C@H](OC(C1=CC(OC)=C(OC)C(OC)=C1)=O)C[C@]2([H])CN3CC4)[C@@]2([H])C[C@]3([H])C5=C4C(C=CC(OC)=C6)=C6N5)OC</t>
  </si>
  <si>
    <t>DMSO : 25 mg/mL (41.07 mM; Need ultrasonic)</t>
  </si>
  <si>
    <t>27769</t>
  </si>
  <si>
    <t>https://www.medchemexpress.com/Reserpine.html</t>
  </si>
  <si>
    <t>HY-N0005</t>
  </si>
  <si>
    <t>Curcumin</t>
  </si>
  <si>
    <t>Diferuloylmethane; Natural Yellow 3; Turmeric yellow</t>
  </si>
  <si>
    <t>458-37-7</t>
  </si>
  <si>
    <t>368.38</t>
  </si>
  <si>
    <t>Autophagy; Epigenetic Reader Domain; Ferroptosis; Histone Acetyltransferase; Influenza Virus; Keap1-Nrf2; Mitophagy</t>
  </si>
  <si>
    <t>Curcumin (Diferuloylmethane), a natural phenolic compound, is a p300/CREB-binding protein-specific inhibitor of acetyltransferase, represses the acetylation of histone/nonhistone proteins and histone acetyltransferase-dependent chromatin transcription. Curcumin shows inhibitory effects on NF-κB and MAPKs, and has diverse pharmacologic effects including anti-inflammatory, antioxidant, antiproliferative and antiangiogenic activities. Curcumin induces stabilization of Nrf2 protein through Keap1 cysteine modification.</t>
  </si>
  <si>
    <t>C21H20O6</t>
  </si>
  <si>
    <t>O=C(CC(/C=C/C1=CC=C(O)C(OC)=C1)=O)/C=C/C2=CC=C(O)C(OC)=C2</t>
  </si>
  <si>
    <t>DMSO : 120 mg/mL (325.75 mM; Need ultrasonic); H2O : &lt; 0.1 mg/mL (insoluble)</t>
  </si>
  <si>
    <t>09276</t>
  </si>
  <si>
    <t>https://www.medchemexpress.com/Curcumin.html</t>
  </si>
  <si>
    <t>Anti-infection; Apoptosis; Autophagy; Epigenetics; NF-κB</t>
  </si>
  <si>
    <t>HY-30270</t>
  </si>
  <si>
    <t>Mequinol</t>
  </si>
  <si>
    <t>4-Methoxyphenol</t>
  </si>
  <si>
    <t>150-76-5</t>
  </si>
  <si>
    <t>Mequinol (4-Methoxyphenol) is one of bioactive components in Mercurialis spp. Mequinol is used for skin depigmentation[1]</t>
  </si>
  <si>
    <t>OC(C=C1)=CC=C1OC</t>
  </si>
  <si>
    <t>27069</t>
  </si>
  <si>
    <t>https://www.medchemexpress.com/mequinol.html</t>
  </si>
  <si>
    <t>HY-16637</t>
  </si>
  <si>
    <t>Folic acid</t>
  </si>
  <si>
    <t>Vitamin B9; Vitamin M</t>
  </si>
  <si>
    <t>59-30-3</t>
  </si>
  <si>
    <t>441.40</t>
  </si>
  <si>
    <t>Folic acid(Vitamin M; Vitamin B9) is a B vitamin; is necessary for the production and maintenance of new cells, for DNA synthesis and RNA synthesis.</t>
  </si>
  <si>
    <t>C19H19N7O6</t>
  </si>
  <si>
    <t>O=C(O)CC[C@@H](C(O)=O)NC(C1=CC=C(NCC2=CN=C3N=C(N)NC(C3=N2)=O)C=C1)=O</t>
  </si>
  <si>
    <t>DMSO : ≥ 6 mg/mL (13.59 mM); H2O : &lt; 0.1 mg/mL (insoluble)</t>
  </si>
  <si>
    <t>25470</t>
  </si>
  <si>
    <t>https://www.medchemexpress.com/Folic-acid.html</t>
  </si>
  <si>
    <t>HY-18690A</t>
  </si>
  <si>
    <t>Enasidenib (mesylate)</t>
  </si>
  <si>
    <t>AG-221 mesylate</t>
  </si>
  <si>
    <t>1650550-25-6</t>
  </si>
  <si>
    <t>569.48</t>
  </si>
  <si>
    <t>Enasidenib mesylate is a first-in-class, oral, potent, reversible, selective inhibitor of the IDH2 mutant enzymes.</t>
  </si>
  <si>
    <t>C20H21F6N7O4S</t>
  </si>
  <si>
    <t>CS(=O)(O)=O.CC(O)(C)CNC1=NC(C2=NC(C(F)(F)F)=CC=C2)=NC(NC3=CC(C(F)(F)F)=NC=C3)=N1</t>
  </si>
  <si>
    <t>DMSO : ≥ 100 mg/mL (175.60 mM)</t>
  </si>
  <si>
    <t>29394</t>
  </si>
  <si>
    <t>https://www.medchemexpress.com/Enasidenib_mesylate.html</t>
  </si>
  <si>
    <t>HY-16749</t>
  </si>
  <si>
    <t>Pexidartinib</t>
  </si>
  <si>
    <t>PLX-3397</t>
  </si>
  <si>
    <t>1029044-16-3</t>
  </si>
  <si>
    <t>417.81</t>
  </si>
  <si>
    <t>Pexidartinib (PLX-3397) is a potent, orally active, selective, and ATP-competitive colony stimulating factor 1 receptor (CSF1R or M-CSFR) and c-Kit inhibitor, with IC50s of 20 and 10 nM, respectively. Pexidartinib (PLX-3397) exhibits 10- to 100-fold selectivity for c-Kit and CSF1R over other related kinases. Pexidartinib (PLX-3397) induces cell apoptosis and has anti-tumor activity[1].</t>
  </si>
  <si>
    <t>C20H15ClF3N5</t>
  </si>
  <si>
    <t>FC(C1=CC=C(CNC2=NC=C(CC3=CNC4=NC=C(Cl)C=C43)C=C2)C=N1)(F)F</t>
  </si>
  <si>
    <t>DMSO : 50 mg/mL (119.67 mM; Need ultrasonic); H2O : &lt; 0.1 mg/mL (insoluble)</t>
  </si>
  <si>
    <t>41710</t>
  </si>
  <si>
    <t>https://www.medchemexpress.com/Pexidartinib.html</t>
  </si>
  <si>
    <t>HY-B0255</t>
  </si>
  <si>
    <t>Adefovir dipivoxil</t>
  </si>
  <si>
    <t>GS 0840</t>
  </si>
  <si>
    <t>142340-99-6</t>
  </si>
  <si>
    <t>501.47</t>
  </si>
  <si>
    <t>HBV; Reverse Transcriptase</t>
  </si>
  <si>
    <t>Adefovir dipivoxil, an adenosine analogue, is an oral prodrug of the nucleoside reverse transcriptase inhibitor Adefovir.  Adefovir dipivoxil inhibits both the wild type and HBV Lamivudine-resistant strains[1][2].</t>
  </si>
  <si>
    <t>C20H32N5O8P</t>
  </si>
  <si>
    <t>NC1=C2N=CN(CCOCP(OCOC(C(C)(C)C)=O)(OCOC(C(C)(C)C)=O)=O)C2=NC=N1</t>
  </si>
  <si>
    <t>H2O : 0.67 mg/mL (1.34 mM; Need ultrasonic); DMSO : ≥ 100 mg/mL (199.41 mM)</t>
  </si>
  <si>
    <t>13694</t>
  </si>
  <si>
    <t>https://www.medchemexpress.com/Adefovir-dipivoxil.html</t>
  </si>
  <si>
    <t>HY-B0168A</t>
  </si>
  <si>
    <t>Milnacipran (hydrochloride)</t>
  </si>
  <si>
    <t>101152-94-7</t>
  </si>
  <si>
    <t xml:space="preserve">Milnacipran hydrochloride is a serotonin-norepinephrine reuptake inhibitor (SNRI) used in the clinical treatment of fibromyalgia.
Target: SNRI
Milnacipran (Ixel, Savella, Dalcipran, Toledomin) is a serotonin-norepinephrine reuptake inhibitor (SNRI) used in the clinical treatment of fibromyalgia. It is not approved for the clinical treatment of major depressive disorder in the USA, but it is in other countries.
Milnacipran inhibits the reuptake of serotonin and norepinephrine in an approximately 1:3 ratio, respectively; in practical use this means a relatively balanced action upon bothneurotransmitters. Increasing both neurotransmitters concentration simultaneously works synergistically to treat both depression and fibromyalgia. Milnacipran exerts no significant actions onH1, α1, D1, D2, and mACh receptors, as well as on benzodiazepine and opioid binding sites. Milnacipran is well absorbed after oral dosing and has a bioavailability of 85%. Meals do not have an influence on the rapidity and extent of absorption. Peak plasma concentrations are reached 2 hours after oral dosing. The elimination half-life of 8 hours is not increased by liver impairment and old age, but by significant renal disease. Milnacipran is conjugated to the inactive glucuronide and excreted in the urine as unchanged drug and conjugate. Only traces of active metabolites are found.
</t>
  </si>
  <si>
    <t>O=C([C@@]1(C2=CC=CC=C2)[C@@H](CN)C1)N(CC)CC.Cl</t>
  </si>
  <si>
    <t>H2O : ≥ 100 mg/mL (353.59 mM); DMSO : ≥ 48 mg/mL (169.73 mM)</t>
  </si>
  <si>
    <t>11706</t>
  </si>
  <si>
    <t>https://www.medchemexpress.com/milnacipran-hydrochloride.html</t>
  </si>
  <si>
    <t>HY-B0154</t>
  </si>
  <si>
    <t>Fluticasone (propionate)</t>
  </si>
  <si>
    <t>80474-14-2</t>
  </si>
  <si>
    <t>Endogenous Metabolite; Enterovirus; Glucocorticoid Receptor</t>
  </si>
  <si>
    <t>Fluticasone propionate, a potent topical anti-inflammatory corticosteroid, is a selective glucocorticoid receptor agonist, with an absolute affinity (KD) of 0.5 nM. Fluticasone propionate shows little or no activity at other steroid receptors. Anti-viral activity[1][2].</t>
  </si>
  <si>
    <t>C25H31F3O5S</t>
  </si>
  <si>
    <t>O=C(CC)O[C@@]([C@]([C@@]1([H])C2)(C[C@H](O)[C@](F)([C@]3(C=C4)C)[C@@]1([H])C[C@H](F)C3=CC4=O)C)([C@@H]2C)C(SCF)=O</t>
  </si>
  <si>
    <t>DMSO : 100 mg/mL (199.77 mM; Need ultrasonic); H2O : 1 mg/mL (2.00 mM; ultrasonic and warming and heat to 80°C)</t>
  </si>
  <si>
    <t>16191</t>
  </si>
  <si>
    <t>https://www.medchemexpress.com/Fluticasone-propionate.html</t>
  </si>
  <si>
    <t>HY-N0229</t>
  </si>
  <si>
    <t>L-Alanine</t>
  </si>
  <si>
    <t>L-2-Aminopropionic acid</t>
  </si>
  <si>
    <t>56-41-7</t>
  </si>
  <si>
    <t>L-Alanine is a non-essential amino acid, involved in sugar and acid metabolism, increases immunity, and provides energy for muscle tissue, brain, and central nervous system.</t>
  </si>
  <si>
    <t>N[C@@H](C)C(O)=O</t>
  </si>
  <si>
    <t>H2O : 150 mg/mL (1683.69 mM; Need ultrasonic and warming); DMSO : &lt; 1 mg/mL (insoluble or slightly soluble)</t>
  </si>
  <si>
    <t>25528</t>
  </si>
  <si>
    <t>https://www.medchemexpress.com/L-Alanine.html</t>
  </si>
  <si>
    <t>HY-17387</t>
  </si>
  <si>
    <t>(-)-Huperzine A</t>
  </si>
  <si>
    <t>Huperzine A</t>
  </si>
  <si>
    <t>102518-79-6</t>
  </si>
  <si>
    <t>242.32</t>
  </si>
  <si>
    <t>(-)-Huperzine A (Huperzine A), an active Lycopodium alkaloid extracted from traditional Chinese herb, is a potent, selective and reversible acetylcholinesterase (AChE) inhibitor and has been widely used in China for the treatment of Alzheimer's disease (AD). 
IC50 value:
Target: AChE
(-)-Huperzine A exhibited protective effects against d-gal-induced hepatotoxicity and inflamm-aging by inhibiting AChE activity and via the activation of the cholinergic anti-inflammatory pathway. The (-)-Huperzine A mechanism might be involved in the inhibition of DAMPs-mediated NF-κB nuclear localization and activation. (-)-Huperzine A is a potential therapeutic agent for Alzheimer's disease.</t>
  </si>
  <si>
    <t>C15H18N2O</t>
  </si>
  <si>
    <t>O=C1NC2=C([C@@](/C3=C\C)(N)CC(C)=C[C@@]3([H])C2)C=C1</t>
  </si>
  <si>
    <t>DMSO : ≥ 100 mg/mL (412.68 mM)</t>
  </si>
  <si>
    <t>19940</t>
  </si>
  <si>
    <t>https://www.medchemexpress.com/_-_-Huperzine-A.html</t>
  </si>
  <si>
    <t>HY-17404</t>
  </si>
  <si>
    <t>Cilnidipine</t>
  </si>
  <si>
    <t>FRC-8653</t>
  </si>
  <si>
    <t>132203-70-4</t>
  </si>
  <si>
    <t>Cilnidipine(FRC8653) is a dual L- and N-type calcium channel blocker and displays antihypertensive, sympatholytic and neuroprotective activity. 
IC50 value:
Target: calcium channel
Cilnidipine has displayed renal and vascular protective effects and improved baroreflex sensitivity in patients with hypertension. It has also demonstrated neuroprotective effects in a rat focal brain ischemia model by removing free radicals and activating the phosphatidylinositol 3-kinase pathway.</t>
  </si>
  <si>
    <t>C27H28N2O7</t>
  </si>
  <si>
    <t>O=C(C1=C(C)NC(C)=C(C(OC/C=C/C2=CC=CC=C2)=O)C1C3=CC=CC([N+]([O-])=O)=C3)OCCOC</t>
  </si>
  <si>
    <t>H2O : &lt; 0.1 mg/mL (insoluble); DMSO : ≥ 100 mg/mL (203.04 mM)</t>
  </si>
  <si>
    <t>11677</t>
  </si>
  <si>
    <t>https://www.medchemexpress.com/cilnidipine.html</t>
  </si>
  <si>
    <t>HY-16141</t>
  </si>
  <si>
    <t>Cilengitide</t>
  </si>
  <si>
    <t>EMD 121974</t>
  </si>
  <si>
    <t>188968-51-6</t>
  </si>
  <si>
    <t>588.66</t>
  </si>
  <si>
    <t>Autophagy; Integrin</t>
  </si>
  <si>
    <t>Cilengitide (EMD 121974) is a potent and selective inhibitor of the integrins ανβ3 and ανβ5. Cilengitide inhibits binding of isolated ανβ3 and ανβ5 to Vitronectin with an IC50 value of 4 and 79 nM, respectively [1].</t>
  </si>
  <si>
    <t>C27H40N8O7</t>
  </si>
  <si>
    <t>O=C(NCC(N[C@H](C(N[C@H](CC1=CC=CC=C1)C(N([C@H]2C(C)C)C)=O)=O)CC(O)=O)=O)[C@H](CCCNC(N)=N)NC2=O</t>
  </si>
  <si>
    <t>DMSO : ≥ 44 mg/mL (74.75 mM); H2O : ≥ 32 mg/mL (54.36 mM)</t>
  </si>
  <si>
    <t>15182</t>
  </si>
  <si>
    <t>https://www.medchemexpress.com/Cilengitide.html</t>
  </si>
  <si>
    <t>Autophagy; Cytoskeleton</t>
  </si>
  <si>
    <t>HY-50896</t>
  </si>
  <si>
    <t>Erlotinib</t>
  </si>
  <si>
    <t>CP-358774; NSC 718781; OSI-774</t>
  </si>
  <si>
    <t>183321-74-6</t>
  </si>
  <si>
    <t>393.44</t>
  </si>
  <si>
    <t>Erlotinib (CP-358774) is a directly acting EGFR tyrosine kinase inhibitor, with an IC50 of 2 nM for human EGFR. Erlotinib reduces EGFR autophosphorylation in intact tumor cells with an IC50 of 20 nM. Erlotinib is used for the treatment of non-small cell lung cancer[1].</t>
  </si>
  <si>
    <t>C22H23N3O4</t>
  </si>
  <si>
    <t>C#CC1=CC=CC(NC2=NC=NC3=C2C=C(C(OCCOC)=C3)OCCOC)=C1</t>
  </si>
  <si>
    <t>DMSO : ≥ 50 mg/mL (127.08 mM); H2O : &lt; 0.1 mg/mL (insoluble)</t>
  </si>
  <si>
    <t>19153</t>
  </si>
  <si>
    <t>https://www.medchemexpress.com/erlotinib.html</t>
  </si>
  <si>
    <t>HY-50898</t>
  </si>
  <si>
    <t>Lapatinib</t>
  </si>
  <si>
    <t>GW572016; GW2016</t>
  </si>
  <si>
    <t>231277-92-2</t>
  </si>
  <si>
    <t>581.06</t>
  </si>
  <si>
    <t>Lapatinib (GW572016) is a potent inhibitor of the ErbB-2 and EGFR tyrosine kinase domains with IC50 values against purified EGFR and ErbB-2 of 10.2 and 9.8 nM, respectively[1].</t>
  </si>
  <si>
    <t>C29H26ClFN4O4S</t>
  </si>
  <si>
    <t>O=S(CCNCC1=CC=C(C2=CC=C3C(C(NC4=CC(Cl)=C(C=C4)OCC5=CC(F)=CC=C5)=NC=N3)=C2)O1)(C)=O</t>
  </si>
  <si>
    <t>DMSO : ≥ 39 mg/mL (67.12 mM)</t>
  </si>
  <si>
    <t>30245</t>
  </si>
  <si>
    <t>https://www.medchemexpress.com/Lapatinib.html</t>
  </si>
  <si>
    <t>HY-B0141A</t>
  </si>
  <si>
    <t>Alpha-Estradiol</t>
  </si>
  <si>
    <t>Alfatradiol; Epiestradiol; Epiestrol</t>
  </si>
  <si>
    <t>57-91-0</t>
  </si>
  <si>
    <t>5 alpha Reductase; Endogenous Metabolite</t>
  </si>
  <si>
    <t>Alpha-Estradiol is a weak estrogen and a 5α-reductase inhibitor which is used as a topical medication in the treatment of androgenic alopecia.</t>
  </si>
  <si>
    <t>C[C@@]12[C@H](O)CC[C@@]1([H])[C@]3([H])CCC4=C(C=CC(O)=C4)[C@@]3([H])CC2</t>
  </si>
  <si>
    <t>DMSO : ≥ 100 mg/mL (367.13 mM)</t>
  </si>
  <si>
    <t>28694</t>
  </si>
  <si>
    <t>https://www.medchemexpress.com/Alpha-Estradiol.html</t>
  </si>
  <si>
    <t>HY-15531</t>
  </si>
  <si>
    <t>Venetoclax</t>
  </si>
  <si>
    <t>ABT-199; GDC-0199</t>
  </si>
  <si>
    <t>1257044-40-8</t>
  </si>
  <si>
    <t>868.44</t>
  </si>
  <si>
    <t>Autophagy; Bcl-2 Family</t>
  </si>
  <si>
    <t>Venetoclax (ABT-199; GDC-0199) is a highly potent, selective and orally bioavailable Bcl-2 inhibitor with a Ki of less than 0.01 nM. Venetoclax induces autophagy[1][2][3].</t>
  </si>
  <si>
    <t>C45H50ClN7O7S</t>
  </si>
  <si>
    <t>O=C(NS(=O)(C1=CC=C(NCC2CCOCC2)C([N+]([O-])=O)=C1)=O)C3=CC=C(N4CCN(CC5=C(C6=CC=C(Cl)C=C6)CC(C)(C)CC5)CC4)C=C3OC7=CN=C(NC=C8)C8=C7</t>
  </si>
  <si>
    <t>H2O : &lt; 0.1 mg/mL (insoluble); DMSO : 77.5 mg/mL (89.24 mM; Need ultrasonic); Ethanol : &lt; 1 mg/mL (insoluble)</t>
  </si>
  <si>
    <t>39403</t>
  </si>
  <si>
    <t>https://www.medchemexpress.com/ABT-199.html</t>
  </si>
  <si>
    <t>HY-15373</t>
  </si>
  <si>
    <t>Fenretinide</t>
  </si>
  <si>
    <t>4-HPR</t>
  </si>
  <si>
    <t>65646-68-6</t>
  </si>
  <si>
    <t>Fenretinide (4-HPR) is a synthetic retinoid deriverative, binding to the retinoic acid receptors (RAR) at concentrations necessary to induce cell death.</t>
  </si>
  <si>
    <t>CC(/C=C/C=C(/C=C/C1=C(CCCC(C)1C)C)C)=C\C(NC2=CC=C(O)C=C2)=O</t>
  </si>
  <si>
    <t>DMSO : ≥ 130 mg/mL (332.01 mM)</t>
  </si>
  <si>
    <t>06780</t>
  </si>
  <si>
    <t>https://www.medchemexpress.com/Fenretinide.html</t>
  </si>
  <si>
    <t>HY-B0267A</t>
  </si>
  <si>
    <t>Oxybutynin (chloride)</t>
  </si>
  <si>
    <t>1508-65-2</t>
  </si>
  <si>
    <t>393.95</t>
  </si>
  <si>
    <t>Oxybutynin chloride is an anticholinergic agent, which inhibits vascular Kv channels in a concentration-dependent manner, with an IC50 of 11.51 μM[1].</t>
  </si>
  <si>
    <t>C22H32ClNO3</t>
  </si>
  <si>
    <t>O=C(C(O)(C1=CC=CC=C1)C2CCCCC2)OCC#CCN(CC)CC.[H]Cl</t>
  </si>
  <si>
    <t>H2O : 33.33 mg/mL (84.60 mM; Need ultrasonic); DMSO : ≥ 100 mg/mL (253.84 mM)</t>
  </si>
  <si>
    <t>16335</t>
  </si>
  <si>
    <t>https://www.medchemexpress.com/Oxybutynin-chloride.html</t>
  </si>
  <si>
    <t>HY-17390A</t>
  </si>
  <si>
    <t>Loxapine (succinate)</t>
  </si>
  <si>
    <t>27833-64-3</t>
  </si>
  <si>
    <t>445.90</t>
  </si>
  <si>
    <t>C22H24ClN3O5</t>
  </si>
  <si>
    <t>O=C(O)CCC(O)=O.CN1CCN(C2=NC3=CC=CC=C3OC4=CC=C(Cl)C=C24)CC1</t>
  </si>
  <si>
    <t>DMSO : 100 mg/mL (224.27 mM; Need ultrasonic)</t>
  </si>
  <si>
    <t>16417</t>
  </si>
  <si>
    <t>https://www.medchemexpress.com/Loxapine-succinate.html</t>
  </si>
  <si>
    <t>HY-17406</t>
  </si>
  <si>
    <t>Tolcapone</t>
  </si>
  <si>
    <t>Ro 40-7592</t>
  </si>
  <si>
    <t>134308-13-7</t>
  </si>
  <si>
    <t>Amyloid-β; COMT</t>
  </si>
  <si>
    <t>Tolcapone (Ro 40-7592) is a selective, potent and orally active COMT inhibitor. Tolcapone is also a potent inhibitor of α-syn and Aβ42 oligomerization and fibrillogenesis and protect against extracellular toxicity induced by the aggregation of both proteins in PC12 cells[1][2].</t>
  </si>
  <si>
    <t>C14H11NO5</t>
  </si>
  <si>
    <t>O=C(C1=CC(O)=C(O)C([N+]([O-])=O)=C1)C2=CC=C(C)C=C2</t>
  </si>
  <si>
    <t>DMSO : 100 mg/mL (365.98 mM; Need ultrasonic)</t>
  </si>
  <si>
    <t>49551</t>
  </si>
  <si>
    <t>https://www.medchemexpress.com/tolcapone.html</t>
  </si>
  <si>
    <t>HY-17363</t>
  </si>
  <si>
    <t>Dimethyl fumarate</t>
  </si>
  <si>
    <t>DMF</t>
  </si>
  <si>
    <t>624-49-7</t>
  </si>
  <si>
    <t>144.13</t>
  </si>
  <si>
    <t>Dimethyl fumarate is a nuclear factor (erythroid-derived)-like 2 (Nrf2) pathway activator and induces upregulation of antioxidant gene expression.</t>
  </si>
  <si>
    <t>C6H8O4</t>
  </si>
  <si>
    <t>O=C(OC)/C=C/C(OC)=O</t>
  </si>
  <si>
    <t>DMSO : 50 mg/mL (346.91 mM; Need ultrasonic)</t>
  </si>
  <si>
    <t>61626</t>
  </si>
  <si>
    <t>https://www.medchemexpress.com/Dimethyl-fumarate.html</t>
  </si>
  <si>
    <t>HY-B1673</t>
  </si>
  <si>
    <t>Pharmatose DCL 14</t>
  </si>
  <si>
    <t>Pharmatose 200M; Pharmatose 450M</t>
  </si>
  <si>
    <t>64044-51-5</t>
  </si>
  <si>
    <t>Pharmatose DCL 14 is an endogenous metabolite.</t>
  </si>
  <si>
    <t>O=C[C@@H]([C@H]([C@@H]([C@@H](CO)O)O[C@H]1[C@@H]([C@H]([C@H]([C@@H](CO)O1)O)O)O)O)O.[H]O[H]</t>
  </si>
  <si>
    <t>78489</t>
  </si>
  <si>
    <t>https://www.medchemexpress.com/pharmatose-dcl-14.html</t>
  </si>
  <si>
    <t>HY-17396</t>
  </si>
  <si>
    <t>Butenafine (Hydrochloride)</t>
  </si>
  <si>
    <t>KP363 (Hydrochloride)</t>
  </si>
  <si>
    <t>101827-46-7</t>
  </si>
  <si>
    <t>Butenafine Hydrochloride (KP363 Hydrochloride) is a synthetic benzylamine antifungal, works by inhibiting the synthesis of sterols by inhibiting squalene epoxidase.</t>
  </si>
  <si>
    <t>C23H28ClN</t>
  </si>
  <si>
    <t>CN(CC1=CC=C(C(C)(C)C)C=C1)CC2=C3C=CC=CC3=CC=C2.[H]Cl</t>
  </si>
  <si>
    <t>H2O : 1 mg/mL (2.83 mM; Need ultrasonic); DMSO : 25 mg/mL (70.64 mM; Need ultrasonic)</t>
  </si>
  <si>
    <t>14562</t>
  </si>
  <si>
    <t>https://www.medchemexpress.com/Butenafine-Hydrochloride.html</t>
  </si>
  <si>
    <t>HY-17395A</t>
  </si>
  <si>
    <t>Terbinafine</t>
  </si>
  <si>
    <t>TDT 067</t>
  </si>
  <si>
    <t>91161-71-6</t>
  </si>
  <si>
    <t>Terbinafine (TDT 067) is an antifungal medication used to treat fungal infections. It is a potent non-competitive inhibitor of squalene epoxidase from Candida with a Ki of 30 nM[1][2]. Terbinafine also antibacterial activity against certain Gram-positive and Gram-negative bacteria[3].</t>
  </si>
  <si>
    <t>C21H25N</t>
  </si>
  <si>
    <t>CN(C/C=C/C#CC(C)(C)C)CC1=C2C=CC=CC2=CC=C1</t>
  </si>
  <si>
    <t>H2O : &lt; 0.1 mg/mL (insoluble); DMSO : ≥ 100 mg/mL (343.14 mM)</t>
  </si>
  <si>
    <t>64901</t>
  </si>
  <si>
    <t>https://www.medchemexpress.com/Terbinafine.html</t>
  </si>
  <si>
    <t>HY-B0163A</t>
  </si>
  <si>
    <t>Detomidine (hydrochloride)</t>
  </si>
  <si>
    <t>90038-01-0</t>
  </si>
  <si>
    <t>222.71</t>
  </si>
  <si>
    <t>Detomidine hydrochloride, an imidazole derivative, is a potent α2-adrenergic agonist. Detomidine hydrochloride produces dose-dependent sedative and analgesic effects[1][2].</t>
  </si>
  <si>
    <t>C12H15ClN2</t>
  </si>
  <si>
    <t>CC1=C(C)C(CC2=CN=CN2)=CC=C1.Cl</t>
  </si>
  <si>
    <t>H2O : 20 mg/mL (89.80 mM; Need ultrasonic); DMSO : ≥ 100 mg/mL (449.01 mM)</t>
  </si>
  <si>
    <t>11943</t>
  </si>
  <si>
    <t>https://www.medchemexpress.com/detomidine-hydrochloride.html</t>
  </si>
  <si>
    <t>HY-17453</t>
  </si>
  <si>
    <t>Salmeterol (xinafoate)</t>
  </si>
  <si>
    <t>GR 33343X xinafoate</t>
  </si>
  <si>
    <t>94749-08-3</t>
  </si>
  <si>
    <t>603.75</t>
  </si>
  <si>
    <t>Xinafoate</t>
  </si>
  <si>
    <t>Salmeterol xinafoate is a long-acting beta-2 adrenergic receptor (β2AR) agonist, with Ki of 1.5 nM for WT β2AR, and used for asthma treatment.</t>
  </si>
  <si>
    <t>C36H45NO7</t>
  </si>
  <si>
    <t>O=C(C1=CC=C2C=CC=CC2=C1O)O.OC3=C(CO)C=C(C(CNCCCCCCOCCCCC4=CC=CC=C4)O)C=C3</t>
  </si>
  <si>
    <t>DMSO : ≥ 50 mg/mL (82.82 mM)</t>
  </si>
  <si>
    <t>11611</t>
  </si>
  <si>
    <t>https://www.medchemexpress.com/Salmeterol-xinafoate.html</t>
  </si>
  <si>
    <t>HY-16562A</t>
  </si>
  <si>
    <t>Irinotecan (hydrochloride)</t>
  </si>
  <si>
    <t>(+)-Irinotecan (hydrochloride); CPT-11 (hydrochloride)</t>
  </si>
  <si>
    <t>100286-90-6</t>
  </si>
  <si>
    <t>623.14</t>
  </si>
  <si>
    <t>Irinotecan hydrochloride ((+)-Irinotecan hydrochloride) is a topoisomerase I inhibitor mainly used to treat colon cancer and rectal cancer[1].</t>
  </si>
  <si>
    <t>C33H39ClN4O6</t>
  </si>
  <si>
    <t>O=C(N1CCC(N2CCCCC2)CC1)OC3=CC=C4N=C5C(CN6C(C(COC([C@@]7(CC)O)=O)=C7C=C65)=O)=C(CC)C4=C3.[H]Cl</t>
  </si>
  <si>
    <t>DMSO : ≥ 51 mg/mL (81.84 mM); H2O : 3.33 mg/mL (5.34 mM; Need ultrasonic)</t>
  </si>
  <si>
    <t>57853</t>
  </si>
  <si>
    <t>https://www.medchemexpress.com/Irinotecan-hydrochloride.html</t>
  </si>
  <si>
    <t>HY-B0285A</t>
  </si>
  <si>
    <t>Amiloride (hydrochloride)</t>
  </si>
  <si>
    <t>MK-870 hydrochloride</t>
  </si>
  <si>
    <t>2016-88-8</t>
  </si>
  <si>
    <t>266.09</t>
  </si>
  <si>
    <t>Amiloride hydrochloride (MK-870 hydrochloride) is an inhibitor of both epithelial sodium channel (ENaC[1]) and urokinase-type plasminogen activator receptor (uTPA[2]). Amiloride hydrochloride is a blocker of polycystin-2 (PC2; TRPP2[3]) channel.</t>
  </si>
  <si>
    <t>C6H9Cl2N7O</t>
  </si>
  <si>
    <t>O=C(C1=NC(Cl)=C(N)N=C1N)NC(N)=N.Cl</t>
  </si>
  <si>
    <t>DMSO : ≥ 100 mg/mL (375.81 mM); H2O : 7.14 mg/mL (26.83 mM; Need ultrasonic)</t>
  </si>
  <si>
    <t>14566</t>
  </si>
  <si>
    <t>https://www.medchemexpress.com/Amiloride-hydrochloride.html</t>
  </si>
  <si>
    <t>HY-B0292A</t>
  </si>
  <si>
    <t>Atracurium (besylate)</t>
  </si>
  <si>
    <t>BW-33A</t>
  </si>
  <si>
    <t>64228-81-5</t>
  </si>
  <si>
    <t>Atracurium Besylate is a neuromuscular blocking agent with ED95 of 0.2 mg/kg. 
Target: nAChR
Atracurium besylate is a neuromuscular-blocking drug or skeletal muscle relaxant in the category of non-depolarizing neuromuscular-blocking drugs, used adjunctively in anesthesia to facilitate endotracheal intubation and to provide skeletal muscle relaxation during surgery or mechanical ventilation. Atracurium is classified as an intermediate-duration non-depolarizing neuromuscular-blocking agent [1]. A 14C radiolabeled metabolism study in cats confirmed the lack of hepatic or renal involvement in the metabolism of atracurium: radioactivity eliminated in bile and urine was predominantly from metabolites rather than the unchanged parent drug [2].</t>
  </si>
  <si>
    <t>O=S(C1=CC=CC=C1)([O-])=O.O=C(OCCCCCOC(CC[N+]2(C)C(CC3=CC=C(OC)C(OC)=C3)C4=C(C=C(OC)C(OC)=C4)CC2)=O)CC[N+]5(C)C(CC6=CC=C(OC)C(OC)=C6)C7=C(C=C(OC)C(OC)=C7)CC5.O=S(C8=CC=CC=C8)([O-])=O</t>
  </si>
  <si>
    <t>DMSO : 100 mg/mL (80.42 mM; Need ultrasonic); H2O : 33.33 mg/mL (26.80 mM; Need ultrasonic)</t>
  </si>
  <si>
    <t>16207</t>
  </si>
  <si>
    <t>https://www.medchemexpress.com/Atracurium-besylate.html</t>
  </si>
  <si>
    <t>HY-108325</t>
  </si>
  <si>
    <t>Brequinar</t>
  </si>
  <si>
    <t>DUP785; NSC 368390</t>
  </si>
  <si>
    <t>96187-53-0</t>
  </si>
  <si>
    <t>375.37</t>
  </si>
  <si>
    <t>Dihydroorotate Dehydrogenase; DNA/RNA Synthesis; Virus Protease</t>
  </si>
  <si>
    <t>Brequinar (DUP785) is a potent inhibitor of dihydroorotate dehydrogenase (DHODH) with an IC50 of 5.2 nM for human DHODH. Brequinar has potent activities against a broad spectrum of viruses.</t>
  </si>
  <si>
    <t>C23H15F2NO2</t>
  </si>
  <si>
    <t>O=C(C1=C(C)C(C2=CC=C(C3=CC=CC=C3F)C=C2)=NC4=CC=C(F)C=C14)O</t>
  </si>
  <si>
    <t>DMSO : 35.71 mg/mL (95.13 mM; Need ultrasonic); H2O : &lt; 0.1 mg/mL (insoluble)</t>
  </si>
  <si>
    <t>40460</t>
  </si>
  <si>
    <t>https://www.medchemexpress.com/Brequinar.html</t>
  </si>
  <si>
    <t>Anti-infection; Cell Cycle/DNA Damage; Metabolic Enzyme/Protease</t>
  </si>
  <si>
    <t>HY-N0044</t>
  </si>
  <si>
    <t>Ginsenoside Re</t>
  </si>
  <si>
    <t>Ginsenoside B2; Panaxoside Re; Sanchinoside Re</t>
  </si>
  <si>
    <t>52286-59-6</t>
  </si>
  <si>
    <t>947.15</t>
  </si>
  <si>
    <t>Amyloid-β; Endogenous Metabolite; JNK; NF-κB</t>
  </si>
  <si>
    <t>Ginsenoside Re (Ginsenoside B2) is an extract from Panax notoginseng. Ginsenoside Re decreases the β-amyloid protein (Aβ). Ginsenoside Re plays a role in antiinflammation through inhibition of JNK and NF-κB.</t>
  </si>
  <si>
    <t>C48H82O18</t>
  </si>
  <si>
    <t>O[C@H]1[C@H](O)[C@@H](CO)O[C@@H](O[C@H]2C[C@]([C@@](CC[C@]3([H])[C@@](C)(O[C@@H]4O[C@H](CO)[C@@H](O)[C@H](O)[C@H]4O)CC/C=C(C)/C)(C)[C@]3([H])[C@H](O)C5)(C)[C@@]5([H])[C@]6(C)[C@]2([H])C(C)(C)[C@@H](O)CC6)[C@@H]1O[C@@H]7O[C@@H](C)[C@H](O)[C@@H](O)[C@H]7O</t>
  </si>
  <si>
    <t>DMSO : ≥ 50 mg/mL (52.79 mM)</t>
  </si>
  <si>
    <t>19786</t>
  </si>
  <si>
    <t>https://www.medchemexpress.com/Ginsenoside-Re.html</t>
  </si>
  <si>
    <t>MAPK/ERK Pathway; Metabolic Enzyme/Protease; Neuronal Signaling; NF-κB</t>
  </si>
  <si>
    <t>HY-15025A</t>
  </si>
  <si>
    <t>Sildenafil (citrate)</t>
  </si>
  <si>
    <t>UK-92480 citrate</t>
  </si>
  <si>
    <t>171599-83-0</t>
  </si>
  <si>
    <t>666.70</t>
  </si>
  <si>
    <t xml:space="preserve">Sildenafil citrate is a potent phosphodiesterase type 5 (PDE5) inhibitor with IC50 of 5.22 nM.
</t>
  </si>
  <si>
    <t>C28H38N6O11S</t>
  </si>
  <si>
    <t>O=C1C(N(C)N=C2CCC)=C2N=C(C3=CC(S(=O)(N4CCN(C)CC4)=O)=CC=C3OCC)N1.O=C(CC(C(O)=O)(O)CC(O)=O)O</t>
  </si>
  <si>
    <t>DMSO : 50 mg/mL (75.00 mM; Need ultrasonic); H2O : 2 mg/mL (3.00 mM; Need ultrasonic)</t>
  </si>
  <si>
    <t>10183</t>
  </si>
  <si>
    <t>https://www.medchemexpress.com/Sildenafil-citrate.html</t>
  </si>
  <si>
    <t>HY-N2493</t>
  </si>
  <si>
    <t>Lawsone</t>
  </si>
  <si>
    <t>83-72-7</t>
  </si>
  <si>
    <t>174.15</t>
  </si>
  <si>
    <t>Lawsone is a naphthoquinone dye isolated from leaves of Lawsonia inermis that shows antimicrobial and antioxidant activity[1].</t>
  </si>
  <si>
    <t>C10H6O3</t>
  </si>
  <si>
    <t>O=C1C(O)=CC(C2=C1C=CC=C2)=O</t>
  </si>
  <si>
    <t>78483</t>
  </si>
  <si>
    <t>https://www.medchemexpress.com/lawsone.html</t>
  </si>
  <si>
    <t>HY-90005</t>
  </si>
  <si>
    <t>Etravirine</t>
  </si>
  <si>
    <t>R165335; TMC125</t>
  </si>
  <si>
    <t>269055-15-4</t>
  </si>
  <si>
    <t>435.28</t>
  </si>
  <si>
    <t>Etravirine is a non-nucleoside reverse transcriptase inhibitor (NNRTI) used for the treatment of HIV.</t>
  </si>
  <si>
    <t>C20H15BrN6O</t>
  </si>
  <si>
    <t>N#CC1=CC(C)=C(C(C)=C1)OC2=NC(NC3=CC=C(C=C3)C#N)=NC(N)=C2Br</t>
  </si>
  <si>
    <t>DMSO : 50 mg/mL (114.87 mM; Need ultrasonic); H2O : &lt; 0.1 mg/mL (insoluble)</t>
  </si>
  <si>
    <t>03444</t>
  </si>
  <si>
    <t>https://www.medchemexpress.com/etravirine.html</t>
  </si>
  <si>
    <t>HY-N1938</t>
  </si>
  <si>
    <t>D(+)-Raffinose (pentahydrate)</t>
  </si>
  <si>
    <t>D-Raffinose (pentahydrate)</t>
  </si>
  <si>
    <t>17629-30-0</t>
  </si>
  <si>
    <t>594.51</t>
  </si>
  <si>
    <t>D(+)-Raffinose pentahydrate (D-Raffinose pentahydrate) is a trisaccharide composed of galactose, glucose, and fructose that occurs naturally in a variety of vegetables and grains. D(+)-Raffinose pentahydrate is a functional oligosaccharide.</t>
  </si>
  <si>
    <t>C18H42O21</t>
  </si>
  <si>
    <t>OC[C@]1(O[C@H](CO)[C@@H](O)[C@@H]1O)O[C@H]([C@@H]([C@@H](O)[C@@H]2O)O)O[C@@H]2CO[C@H]([C@@H]([C@@H](O)[C@H]3O)O)O[C@@H]3CO.O.O.O.O.O</t>
  </si>
  <si>
    <t>DMSO : ≥ 100 mg/mL (168.21 mM)</t>
  </si>
  <si>
    <t>60963</t>
  </si>
  <si>
    <t>https://www.medchemexpress.com/D__addition__-Raffinose_pentahydrate.html</t>
  </si>
  <si>
    <t>HY-18341A</t>
  </si>
  <si>
    <t>L-Thyroxine (sodium salt pentahydrate)</t>
  </si>
  <si>
    <t>Sodium levothyroxine pentahydrate</t>
  </si>
  <si>
    <t>6106-07-6</t>
  </si>
  <si>
    <t>888.93</t>
  </si>
  <si>
    <t>L-Thyroxine sodium salt pentahydrate (Levothyroxine; T4) is a synthetic hormone for the research of hypothyroidism. DIO enzymes convert biologically active thyroid hormone (Triiodothyronine,T3) from L-Thyroxine (T4)[1].</t>
  </si>
  <si>
    <t>C15H20I4NNaO9</t>
  </si>
  <si>
    <t>N[C@@H](CC1=CC(I)=C(C(I)=C1)OC2=CC(I)=C(O)C(I)=C2)C(O[Na])=O.O.O.O.O.O</t>
  </si>
  <si>
    <t>DMSO : ≥ 28 mg/mL (31.50 mM); H2O : &lt; 0.1 mg/mL (insoluble)</t>
  </si>
  <si>
    <t>23130</t>
  </si>
  <si>
    <t>https://www.medchemexpress.com/L-Thyroxine-sodium-salt-pentahydrate.html</t>
  </si>
  <si>
    <t>HY-90009A</t>
  </si>
  <si>
    <t>Tadalafil</t>
  </si>
  <si>
    <t>IC-351</t>
  </si>
  <si>
    <t>171596-29-5</t>
  </si>
  <si>
    <t>389.40</t>
  </si>
  <si>
    <t>Apoptosis; Phosphodiesterase (PDE)</t>
  </si>
  <si>
    <t>Tadalafil (IC-351) is a PDE5 inhibitor with an IC50 value of 1.8 nM.</t>
  </si>
  <si>
    <t>C22H19N3O4</t>
  </si>
  <si>
    <t>O=C([C@@]1([H])CC2=C([C@@H](C3=CC=C(OCO4)C4=C3)N15)NC6=C2C=CC=C6)N(C)CC5=O</t>
  </si>
  <si>
    <t>DMSO : ≥ 52 mg/mL (133.54 mM)</t>
  </si>
  <si>
    <t>11536</t>
  </si>
  <si>
    <t>https://www.medchemexpress.com/Tadalafil.html</t>
  </si>
  <si>
    <t>HY-14877</t>
  </si>
  <si>
    <t>Anagliptin</t>
  </si>
  <si>
    <t>SK-0403</t>
  </si>
  <si>
    <t>739366-20-2</t>
  </si>
  <si>
    <t>383.45</t>
  </si>
  <si>
    <t>Anagliptin is a highly selective, potent inhibitor of dipeptidyl peptidase 4 (DPP-4), with an IC50 of 3.8 nM, and less selective at DPP-8/9 (IC50, 68, 60 nM, respectively).</t>
  </si>
  <si>
    <t>C19H25N7O2</t>
  </si>
  <si>
    <t>O=C(C1=CN2C(N=C1)=CC(C)=N2)NCC(C)(NCC(N3[C@H](C#N)CCC3)=O)C</t>
  </si>
  <si>
    <t>DMSO : 100 mg/mL (260.79 mM; Need ultrasonic)</t>
  </si>
  <si>
    <t>17588</t>
  </si>
  <si>
    <t>https://www.medchemexpress.com/Anagliptin.html</t>
  </si>
  <si>
    <t>12000</t>
  </si>
  <si>
    <t>HY-15122A</t>
  </si>
  <si>
    <t>Sinomenine hydrochloride</t>
  </si>
  <si>
    <t>Cucoline hydrochloride</t>
  </si>
  <si>
    <t>6080-33-7</t>
  </si>
  <si>
    <t>365.85</t>
  </si>
  <si>
    <t>Apoptosis; Autophagy; NF-κB; Opioid Receptor</t>
  </si>
  <si>
    <t>Sinomenine hydrochloride (Cucoline hydrochloride), an alkaloid extracted from?Sinomenium acutum, is a blocker of the NF-κB activation[1]. Sinomenine also is an activator of μ-opioid receptor[2].</t>
  </si>
  <si>
    <t>C19H24ClNO4</t>
  </si>
  <si>
    <t>OC(C1=C2C[C@@]3([H])[C@](C=C4OC)([H])[C@@]1(CCN3C)CC4=O)=C(C=C2)OC.Cl</t>
  </si>
  <si>
    <t>DMSO : 100 mg/mL (273.34 mM; Need ultrasonic and warming)</t>
  </si>
  <si>
    <t>27649</t>
  </si>
  <si>
    <t>https://www.medchemexpress.com/Sinomenine_hydrochloride.html</t>
  </si>
  <si>
    <t>Apoptosis; Autophagy; GPCR/G Protein; Neuronal Signaling; NF-κB</t>
  </si>
  <si>
    <t>HY-15232A</t>
  </si>
  <si>
    <t>Tenofovir alafenamide fumarate</t>
  </si>
  <si>
    <t>GS-7340 (fumarate)</t>
  </si>
  <si>
    <t>379270-38-9</t>
  </si>
  <si>
    <t>592.54</t>
  </si>
  <si>
    <t>Tenofovir alafenamide fumarate (GS-7340 fumarate) is an investigational oral prodrug of Tenofovir. Tenofovir is a HIV-1 nucleotide reverse transcriptase inhibitor.</t>
  </si>
  <si>
    <t>C25H33N6O9P</t>
  </si>
  <si>
    <t>NC1=NC=NC2=C1N=CN2C[C@@H](C)OC[P@](OC3=CC=CC=C3)(N[C@@H](C)C(OC(C)C)=O)=O.O=C(O)/C=C/C(O)=O</t>
  </si>
  <si>
    <t>H2O : ≥ 25 mg/mL (42.19 mM); DMSO : ≥ 36 mg/mL (60.76 mM)</t>
  </si>
  <si>
    <t>23773</t>
  </si>
  <si>
    <t>https://www.medchemexpress.com/GS-7340-fumarate.html</t>
  </si>
  <si>
    <t>HY-A0059</t>
  </si>
  <si>
    <t>Nifuratel</t>
  </si>
  <si>
    <t>NF 113; SAP 113; Methylmercadone</t>
  </si>
  <si>
    <t>4936-47-4</t>
  </si>
  <si>
    <t>285.28</t>
  </si>
  <si>
    <t xml:space="preserve">Nifuratel(NF 113, SAP 113) is a broad antibacterial spectrum agent, which is used as an antibacterial, antifungal, and antiprotozoal (Trichomonas).
IC50 Value: 0.125-1 μg/mL(MIC, A. vaginae) [1]
Target: Antibacterial;  Antiprotozoal 
in vitro: In vitro, nifuratel is able to inhibit the growth of A. vaginae, with a MIC range of 0.125-1 μg/mL; it is active against G. vaginalis and does not affect lactobacilli [1].
in vivo: Patients were randomized to receive a 2-week course of bismuth subcitrate (8 mg/kg/day, q.d.s.), amoxicillin (50 mg/kg/day, q.d.s.), with either nifuratel (15 mg/kg/day, q.d.s.) or furazolidone (10 mg/kg/day, q.d.s.), plus omeprazole (0.5 mg/kg, once daily) [2].
Toxicity: There were no serious adverse reactions and were no withdrawals due to any side-effects. All of side-effects were self-limiting (dark stools, urine discoloration, blackening of the tongue, and others) [3].
Clinical trial: N/A
</t>
  </si>
  <si>
    <t>C10H11N3O5S</t>
  </si>
  <si>
    <t>O=C1OC(CSC)CN1/N=C/C2=CC=C([N+]([O-])=O)O2</t>
  </si>
  <si>
    <t>DMSO : 50 mg/mL (175.27 mM; Need ultrasonic)</t>
  </si>
  <si>
    <t>09645</t>
  </si>
  <si>
    <t>https://www.medchemexpress.com/nifuratel.html</t>
  </si>
  <si>
    <t>HY-128922</t>
  </si>
  <si>
    <t>Dexamethasone palmitate</t>
  </si>
  <si>
    <t>DXP</t>
  </si>
  <si>
    <t>14899-36-6</t>
  </si>
  <si>
    <t>630.87</t>
  </si>
  <si>
    <t>Dexamethasone palmitate (DXP) is a prodrug of Dexamethasone, which is a glucocorticoid receptor agonist[1]. Dexamethasone palmitate (DXP) has a 47-fold lower affinity for the glucocorticoid receptor than Dexamethasone[2]. Anti-inflammatory agent.</t>
  </si>
  <si>
    <t>C38H59FO6</t>
  </si>
  <si>
    <t>C[C@@]12[C@](C[C@@H](C)[C@]2(O)C(COC(CCCCCCCCCCCCCCC)=O)=O)([H])[C@@]3([H])[C@@](F)([C@@]4(C(CC3)=CC(C=C4)=O)C)[C@@H](O)C1</t>
  </si>
  <si>
    <t>DMSO : 250 mg/mL (396.28 mM; Need ultrasonic)</t>
  </si>
  <si>
    <t>47063</t>
  </si>
  <si>
    <t>https://www.medchemexpress.com/dexamethasone-palmitate.html</t>
  </si>
  <si>
    <t>HY-15005</t>
  </si>
  <si>
    <t>Sofosbuvir</t>
  </si>
  <si>
    <t>GS-7977; PSI-7977</t>
  </si>
  <si>
    <t>1190307-88-0</t>
  </si>
  <si>
    <t>529.45</t>
  </si>
  <si>
    <t>Sofosbuvir (GS-7977) is an HCV RNA replication inhibitor with an EC50 of 92 nM[1].</t>
  </si>
  <si>
    <t>C22H29FN3O9P</t>
  </si>
  <si>
    <t>O=C1N([C@H]2[C@]([C@H](O)[C@@H](CO[P@](OC3=CC=CC=C3)(N[C@@H](C)C(OC(C)C)=O)=O)O2)(C)F)C=CC(N1)=O</t>
  </si>
  <si>
    <t>H2O : 25 mg/mL (47.22 mM; ultrasonic and warming and heat to 50°C); DMSO : 100 mg/mL (188.88 mM; Need ultrasonic)</t>
  </si>
  <si>
    <t>61317</t>
  </si>
  <si>
    <t>https://www.medchemexpress.com/PSI-7977.html</t>
  </si>
  <si>
    <t>HY-B0782</t>
  </si>
  <si>
    <t>Acetazolamide</t>
  </si>
  <si>
    <t>59-66-5</t>
  </si>
  <si>
    <t>222.25</t>
  </si>
  <si>
    <t>Autophagy; Carbonic Anhydrase</t>
  </si>
  <si>
    <t>Acetazolamide is a carbonic anhydrase (CA) IX inhibitor with an IC50 of 30 nM for hCA IX[1]. Diuretic effects[4].</t>
  </si>
  <si>
    <t>C4H6N4O3S2</t>
  </si>
  <si>
    <t>CC(NC1=NN=C(S(=O)(N)=O)S1)=O</t>
  </si>
  <si>
    <t>DMSO : 50 mg/mL (224.97 mM; Need ultrasonic); H2O : &lt; 0.1 mg/mL (insoluble)</t>
  </si>
  <si>
    <t>14423</t>
  </si>
  <si>
    <t>https://www.medchemexpress.com/Acetazolamide.html</t>
  </si>
  <si>
    <t>HY-B0724A</t>
  </si>
  <si>
    <t>Pazufloxacin (mesylate)</t>
  </si>
  <si>
    <t>T-3762; Pazufloxacin methanesulfonate; Pazufloxacin mesilate</t>
  </si>
  <si>
    <t>163680-77-1</t>
  </si>
  <si>
    <t>Pazufloxacin (T-3761) mesylate is a fluoroquinolone antibiotic.
Target: Antibacterial
Pazufloxacin (T-3761), a new quinolone derivative, showed broad and potent antibacterial activity. T-3761 showed good efficacy in mice against systemic, pulmonary, and urinary tract infections with gram-positive and gram-negative bacteria, including quinolone-resistant Serratia marcescens and Pseudomonas aeruginosa. The in vivo activity of T-3761 was comparable to or greater than those of ofloxacin, ciprofloxacin, norfloxacin, and tosufloxacin against most infection models in mice. The activities of T-3761 were lower than those of tosufloxacin against gram-positive bacterial systemic and pulmonary infections in mice but not against infections with methicillin-resistant Staphylococcus aureus [1]. T-3761 had a broad spectrum of activity and had potent activity against gram-positive and -negative bacteria. The MICs of T-3761 against 90% of the methicillin-susceptible Staphylococcus aureus, methicillin-susceptible and -resistant Staphylococcus epidermidis, and Clostridium spp. tested were 0.39 to 6.25 micrograms/ml. The MBCs of T-3761 were either equal to or twofold greater than the MICs. The 50% inhibitory concentrations of T-3761 for DNA gyrases isolated from E. coli and P. aeruginosa were 0.88 and 1.9 micrograms/ml, respectively [2].</t>
  </si>
  <si>
    <t>C17H19FN2O7S</t>
  </si>
  <si>
    <t>O=C(C(C1=O)=CN2[C@@H](C)COC3=C(C4(N)CC4)C(F)=CC1=C23)O.CS(=O)(O)=O</t>
  </si>
  <si>
    <t>DMSO : 100 mg/mL (241.31 mM; Need ultrasonic); H2O : ≥ 100 mg/mL (241.31 mM)</t>
  </si>
  <si>
    <t>16834</t>
  </si>
  <si>
    <t>https://www.medchemexpress.com/Pazufloxacin-mesylate.html</t>
  </si>
  <si>
    <t>HY-B2122</t>
  </si>
  <si>
    <t>Maltitol</t>
  </si>
  <si>
    <t>585-88-6</t>
  </si>
  <si>
    <t>Maltitol is a sugar alcohol used as a sugar substitute. It has 75-90% of the sweetness of sucrose (table sugar) and nearly identical properties. Maltitol may also be used as a plasticizer in gelatin capsules, as an emollient, and as a humectant[1].</t>
  </si>
  <si>
    <t>O[C@H](CO)[C@H]([C@H](O)[C@H](CO)O)O[C@@H]1[C@H](O)[C@@H](O)[C@H](O)[C@@H](CO)O1</t>
  </si>
  <si>
    <t>DMSO : 33.33 mg/mL (96.80 mM; Need ultrasonic)</t>
  </si>
  <si>
    <t>27534</t>
  </si>
  <si>
    <t>https://www.medchemexpress.com/Maltitol.html</t>
  </si>
  <si>
    <t>HY-B0161A</t>
  </si>
  <si>
    <t>Duloxetine (hydrochloride)</t>
  </si>
  <si>
    <t>(S)-Duloxetine hydrochloride; LY-248686 hydrochloride</t>
  </si>
  <si>
    <t>136434-34-9</t>
  </si>
  <si>
    <t>333.88</t>
  </si>
  <si>
    <t>Duloxetine hydrochloride ((S)-Duloxetine hydrochloride) is a serotonin-norepinephrine reuptake inhibitor (SNRI) with a Ki of 4.6 nM, used for treatment of major depressive disorder and generalized anxiety disorder (GAD)[1][2].</t>
  </si>
  <si>
    <t>C18H20ClNOS</t>
  </si>
  <si>
    <t>CNCC[C@H](OC1=CC=CC2=C1C=CC=C2)C3=CC=CS3.[H]Cl</t>
  </si>
  <si>
    <t>DMSO : ≥ 100 mg/mL (299.51 mM); H2O : 5 mg/mL (14.98 mM; Need ultrasonic)</t>
  </si>
  <si>
    <t>16150</t>
  </si>
  <si>
    <t>https://www.medchemexpress.com/Duloxetine-hydrochloride.html</t>
  </si>
  <si>
    <t>HY-B0955</t>
  </si>
  <si>
    <t>Oxethazaine</t>
  </si>
  <si>
    <t>Oxetacaine</t>
  </si>
  <si>
    <t>126-27-2</t>
  </si>
  <si>
    <t>467.64</t>
  </si>
  <si>
    <t>Oxethazaine (Oxetacaine), a precursor of phentermine?acidic,  is an acid-resistent and orally active analgesic agent. Oxethazaine (Oxetacaine) has the potential for the relief of pain associated with?peptic ulcer disease?or?esophagitis[1].</t>
  </si>
  <si>
    <t>C28H41N3O3</t>
  </si>
  <si>
    <t>OCCN(CC(N(C(C)(C)CC1=CC=CC=C1)C)=O)CC(N(C(C)(C)CC2=CC=CC=C2)C)=O</t>
  </si>
  <si>
    <t>DMSO : ≥ 50 mg/mL (106.92 mM)</t>
  </si>
  <si>
    <t>26818</t>
  </si>
  <si>
    <t>https://www.medchemexpress.com/Oxethazaine.html</t>
  </si>
  <si>
    <t>HY-N0017</t>
  </si>
  <si>
    <t>Bergenin</t>
  </si>
  <si>
    <t>Cuscutin</t>
  </si>
  <si>
    <t>477-90-7</t>
  </si>
  <si>
    <t>328.27</t>
  </si>
  <si>
    <t>Apoptosis; Autophagy; Bacterial; Fungal; Virus Protease</t>
  </si>
  <si>
    <t>Bergenin is a cytoprotective and antioxidative polyphenol found in many medicinal plants. Bergenin has a wide spectrum activities such as hepatoprotective, antiinflammatory, immunomodulatory, antitumor, antiviral, and antifungal properties[1][2].</t>
  </si>
  <si>
    <t>C14H16O9</t>
  </si>
  <si>
    <t>OC1=C(OC)C(O)=C([C@@]2([H])[C@@](OC3=O)([H])[C@@H](O)[C@H](O)[C@@H](CO)O2)C3=C1</t>
  </si>
  <si>
    <t>DMSO : ≥ 100 mg/mL (304.63 mM)</t>
  </si>
  <si>
    <t>26507</t>
  </si>
  <si>
    <t>https://www.medchemexpress.com/Bergenin.html</t>
  </si>
  <si>
    <t>HY-B0920</t>
  </si>
  <si>
    <t>Tolazamide</t>
  </si>
  <si>
    <t>U-17835</t>
  </si>
  <si>
    <t>1156-19-0</t>
  </si>
  <si>
    <t>311.40</t>
  </si>
  <si>
    <t>Tolazamide is an oral blood glucose lowering drug used for people with Type 2 diabetes.</t>
  </si>
  <si>
    <t>C14H21N3O3S</t>
  </si>
  <si>
    <t>O=S(C1=CC=C(C)C=C1)(NC(NN2CCCCCC2)=O)=O</t>
  </si>
  <si>
    <t>DMSO : ≥ 39 mg/mL (125.24 mM)</t>
  </si>
  <si>
    <t>28699</t>
  </si>
  <si>
    <t>https://www.medchemexpress.com/Tolazamide.html</t>
  </si>
  <si>
    <t>HY-A0068</t>
  </si>
  <si>
    <t>Aurothioglucose</t>
  </si>
  <si>
    <t>Gold thioglucose</t>
  </si>
  <si>
    <t>12192-57-3</t>
  </si>
  <si>
    <t>392.18</t>
  </si>
  <si>
    <t>Aurothioglucose (Gold thioglucose) is a well known active-site inhibitor of TrxR1, inhibited TrxR1 activity in HeLa cell cytosol but had no effect on the viability of the cells.
IC50 value:
Target: TrxR1
in vitro: Trx1 redox state and ROS generation were measured in cells exposed to the TrxR1 inhibitors aurothioglucose (ATG) and monomethylarsonous acid (MMA(III)) and in cells depleted of TrxR1 activity by siRNA knock down [1].
in vivo: Adult mice received a single intratracheal dose of 0.375 μg/g lipopolysaccharide (LPS) 12 h before a single intraperitoneal injection of 25 mg/kg ATG. Control mice received intratracheal and/or intraperitoneal saline. ATG treatment significantly attenuated lung injury, increased lung GCLM expression and GSH levels, and decreased mortality. GSH depletion completely prevented the protective effects of ATG in LPS/hyperoxia-exposed mice [2].</t>
  </si>
  <si>
    <t>C6H11AuO5S</t>
  </si>
  <si>
    <t>O[C@@H]1[C@](O[Au+][SH-]2)([H])C2O[C@H](CO)[C@H]1O</t>
  </si>
  <si>
    <t>DMSO : 6 mg/mL (15.30 mM; Need ultrasonic); H2O : 125 mg/mL (318.73 mM; Need ultrasonic)</t>
  </si>
  <si>
    <t>31592</t>
  </si>
  <si>
    <t>https://www.medchemexpress.com/Aurothioglucose.html</t>
  </si>
  <si>
    <t>HY-I0447</t>
  </si>
  <si>
    <t>4-Aminosalicylic acid</t>
  </si>
  <si>
    <t>65-49-6</t>
  </si>
  <si>
    <t>4-Aminosalicylic acid (ASA) is an orally active antibiotic and has the potential to treat tuberculosis[1].</t>
  </si>
  <si>
    <t>O=C(O)C1=CC=C(N)C=C1O</t>
  </si>
  <si>
    <t>81133</t>
  </si>
  <si>
    <t>https://www.medchemexpress.com/4-aminosalicylic-acid.html</t>
  </si>
  <si>
    <t>HY-124190</t>
  </si>
  <si>
    <t>Isopropyl myristate</t>
  </si>
  <si>
    <t>110-27-0</t>
  </si>
  <si>
    <t>270.45</t>
  </si>
  <si>
    <t>Isopropyl myristate (IPM) is the ester of isopropyl alcohol and myristic acid. Isopropyl myristate (IPM) is a polar emollient and is used in cosmetic and topical medicinal preparations where good absorption into the skin is desired[1].</t>
  </si>
  <si>
    <t>C17H34O2</t>
  </si>
  <si>
    <t>CCCCCCCCCCCCCC(OC(C)C)=O</t>
  </si>
  <si>
    <t>83461</t>
  </si>
  <si>
    <t>https://www.medchemexpress.com/isopropyl-myristate.html</t>
  </si>
  <si>
    <t>HY-13605A</t>
  </si>
  <si>
    <t>Cytarabine (hydrochloride)</t>
  </si>
  <si>
    <t>Cytosine β-D-arabinofuranoside hydrochloride; Cytosine Arabinoside hydrochloride; Ara-C hydrochloride</t>
  </si>
  <si>
    <t>69-74-9</t>
  </si>
  <si>
    <t>279.68</t>
  </si>
  <si>
    <t>Autophagy; DNA/RNA Synthesis; HSV; Nucleoside Antimetabolite/Analog</t>
  </si>
  <si>
    <t>Cytarabine hydrochloride, a nucleoside analog, causes S phase cell cycle arrest and inhibits DNA polymerase. Cytarabine inhibits DNA synthesis with an IC50 of 16 nM. Cytarabine hydrochloride has antiviral effects against HSV.</t>
  </si>
  <si>
    <t>C9H14ClN3O5</t>
  </si>
  <si>
    <t>O=C1N=C(N)C=CN1[C@H]2[C@H]([C@@H]([C@@H](CO)O2)O)O.Cl</t>
  </si>
  <si>
    <t>67578</t>
  </si>
  <si>
    <t>https://www.medchemexpress.com/cytarabine-hydrochloride.html</t>
  </si>
  <si>
    <t>HY-W039454</t>
  </si>
  <si>
    <t>2,4-Dichlorobenzyl alcohol</t>
  </si>
  <si>
    <t>1777-82-8</t>
  </si>
  <si>
    <t>177.03</t>
  </si>
  <si>
    <t>2,4-Dichlorobenzyl alcohol is a mild antiseptic, with a broad spectrum for bacterial and virus associated with mouth and throat infections[1].</t>
  </si>
  <si>
    <t>C7H6Cl2O</t>
  </si>
  <si>
    <t>OCC1=CC=C(Cl)C=C1Cl</t>
  </si>
  <si>
    <t>80629</t>
  </si>
  <si>
    <t>https://www.medchemexpress.com/2-4-dichlorobenzyl-alcohol.html</t>
  </si>
  <si>
    <t>HY-A0154</t>
  </si>
  <si>
    <t>Deslanoside</t>
  </si>
  <si>
    <t>Deacetyllanatoside C; Desacetyllanatoside C</t>
  </si>
  <si>
    <t>17598-65-1</t>
  </si>
  <si>
    <t>943.08</t>
  </si>
  <si>
    <t>Drug Metabolite; Na+/K+ ATPase</t>
  </si>
  <si>
    <t>Deslanoside (Desacetyllanatoside C) is a rapidly acting cardiac glycoside used to treat congestive heart failure and supraventricular arrhythmias due to reentry mechanisms, and to control ventricular rate in the treatment of chronic atrial fibrillation. Deslanoside inhibits the Na-K-ATPase membrane pump, resulting in an increase in intracellular sodium and calcium concentrations [1][2][3].</t>
  </si>
  <si>
    <t>C47H74O19</t>
  </si>
  <si>
    <t>O[C@]([C@@](CC[C@@]1([H])[C@@]2(CC[C@H](O[C@@](O[C@H](C)[C@H]3O[C@@](O[C@H](C)[C@H]4O[C@@](O[C@H](C)[C@H]5O[C@]([C@@H]([C@@H](O)[C@@H]6O)O)([H])O[C@@H]6CO)([H])C[C@@H]5O)([H])C[C@@H]4O)([H])C[C@@H]3O)C1)C)([H])[C@]2([H])C[C@H]7O)(CC[C@@H]8C(CO9)=CC9=O)[C@]78C</t>
  </si>
  <si>
    <t>DMSO : 100 mg/mL (106.04 mM; Need ultrasonic)</t>
  </si>
  <si>
    <t>66941</t>
  </si>
  <si>
    <t>https://www.medchemexpress.com/deslanoside.html</t>
  </si>
  <si>
    <t>HY-D0908</t>
  </si>
  <si>
    <t>Ninhydrin</t>
  </si>
  <si>
    <t>485-47-2</t>
  </si>
  <si>
    <t>Ninhydrin can be used as a chromogenic analytical probe for the quantification of amino acids and proteins.</t>
  </si>
  <si>
    <t>O=C1C(O)(O)C(C2=C1C=CC=C2)=O</t>
  </si>
  <si>
    <t>83584</t>
  </si>
  <si>
    <t>https://www.medchemexpress.com/ninhydrin.html</t>
  </si>
  <si>
    <t>HY-B0152B</t>
  </si>
  <si>
    <t>Adenine (hemisulfate)</t>
  </si>
  <si>
    <t>6-Aminopurine (hemisulfate); Vitamin B4 (hemisulfate)</t>
  </si>
  <si>
    <t>321-30-2</t>
  </si>
  <si>
    <t>233.21</t>
  </si>
  <si>
    <t>Adenine hemisulfate (6-Aminopurine hemisulfate) is a purine derivative with a variety of roles in biochemistry, including cellular respiration, in the form of both the energy-rich adenosine triphosphate (ATP) and the cofactors nicotinamide adenine dinucleotide (NAD) and flavin adenine dinucleotide (FAD), and protein synthesis, as a chemical component of DNA and RNA[1][2].</t>
  </si>
  <si>
    <t>C5H7N5O4S</t>
  </si>
  <si>
    <t>NC1=C2N=CNC2=NC=N1.O=S(O)(O)=O.[1/2]</t>
  </si>
  <si>
    <t>68266</t>
  </si>
  <si>
    <t>https://www.medchemexpress.com/adenine-hemisulfate.html</t>
  </si>
  <si>
    <t>HY-12721</t>
  </si>
  <si>
    <t>Clonidine</t>
  </si>
  <si>
    <t>4205-90-7</t>
  </si>
  <si>
    <t>230.09</t>
  </si>
  <si>
    <t>Clonidine is an alpha 2-adrenergic agonist which is used extensively in anesthesia research[1].</t>
  </si>
  <si>
    <t>C9H9Cl2N3</t>
  </si>
  <si>
    <t>ClC1=C(NC2=NCCN2)C(Cl)=CC=C1</t>
  </si>
  <si>
    <t>81022</t>
  </si>
  <si>
    <t>https://www.medchemexpress.com/clonidine.html</t>
  </si>
  <si>
    <t>HY-Y0989</t>
  </si>
  <si>
    <t>Acetophenone</t>
  </si>
  <si>
    <t>1-Phenylethan-1-One</t>
  </si>
  <si>
    <t>98-86-2</t>
  </si>
  <si>
    <t>120.15</t>
  </si>
  <si>
    <t>Acetophenone is an organic compound with simple structure[1].</t>
  </si>
  <si>
    <t>C8H8O</t>
  </si>
  <si>
    <t>CC(C1=CC=CC=C1)=O</t>
  </si>
  <si>
    <t>82228</t>
  </si>
  <si>
    <t>https://www.medchemexpress.com/acetophenone.html</t>
  </si>
  <si>
    <t>HY-B1658A</t>
  </si>
  <si>
    <t>Frovatriptan (succinate hydrate)</t>
  </si>
  <si>
    <t>(R)-Frovatriptan (succinate hydrate); SB 209509 (succinate hydrate); VML 251 (succinate hydrate)</t>
  </si>
  <si>
    <t>158930-17-7</t>
  </si>
  <si>
    <t>379.41</t>
  </si>
  <si>
    <t>Frovatriptan succinate hydrate ((R)-Frovatriptan succinate hydrate) is a potent, high affinity, selective and orally active 5-HT1B (pK50 of 8.2) and 5-HT1D receptor agonist. Frovatriptan succinate hydrate exhibits &gt;10-fold selectivity for 5-HT1B and 5-HT1D over 5-HT1A, 5-HT1F, and 5-HT7 and &gt;1000-fold selectivity over other 5-HT, dopamine, histamine H1, and α1-adrenoceptor. Frovatriptan succinate hydrate has the potential for migraine research[1][2].</t>
  </si>
  <si>
    <t>C18H25N3O6</t>
  </si>
  <si>
    <t>O=C(O)CCC(O)=O.O=C(C1=CC2=C(NC3=C2C[C@H](NC)CC3)C=C1)N.O</t>
  </si>
  <si>
    <t>79023</t>
  </si>
  <si>
    <t>https://www.medchemexpress.com/frovatriptan-succinate-hydrate.html</t>
  </si>
  <si>
    <t>HY-B0410</t>
  </si>
  <si>
    <t>Pramipexole</t>
  </si>
  <si>
    <t>104632-26-0</t>
  </si>
  <si>
    <t>211.33</t>
  </si>
  <si>
    <t>Pramipexole is a selective dopamine D2-type receptor agonist, with Kis of 2.2 nM, 3.9 nM, 0.5 nM and 1.3 nM for D2-type receptor, D2, D3 and D4 receptors, respectively. Pramipexole can be used for the research of Parkinson's disease (PD) and restless legs syndrome (RLS). Pramipexole can cross the blood-brain barrier (BBB)[1][2][3].</t>
  </si>
  <si>
    <t>C10H17N3S</t>
  </si>
  <si>
    <t>NC1=NC(CC[C@H](NCCC)C2)=C2S1</t>
  </si>
  <si>
    <t>81020</t>
  </si>
  <si>
    <t>https://www.medchemexpress.com/pramipexole.html</t>
  </si>
  <si>
    <t>HY-N7090</t>
  </si>
  <si>
    <t>Benzyl cinnamate</t>
  </si>
  <si>
    <t>103-41-3</t>
  </si>
  <si>
    <t>238.28</t>
  </si>
  <si>
    <t>Benzyl cinnamate, occurs in Balsam of Peru and Tolu balsam, in Sumatra and Penang benzoin, and as the main constituent of copaiba balsam, is used in heavy oriental perfumes and as a fixative[1].</t>
  </si>
  <si>
    <t>C16H14O2</t>
  </si>
  <si>
    <t>O=C(OCC1=CC=CC=C1)/C=C/C2=CC=CC=C2</t>
  </si>
  <si>
    <t>82291</t>
  </si>
  <si>
    <t>https://www.medchemexpress.com/benzyl-cinnamate.html</t>
  </si>
  <si>
    <t>HY-10255A</t>
  </si>
  <si>
    <t>Sunitinib</t>
  </si>
  <si>
    <t>SU 11248</t>
  </si>
  <si>
    <t>557795-19-4</t>
  </si>
  <si>
    <t>398.47</t>
  </si>
  <si>
    <t>Apoptosis; Autophagy; IRE1; Mitophagy; PDGFR; VEGFR</t>
  </si>
  <si>
    <t>Sunitinib (SU 11248) is a multi-targeted receptor tyrosine kinase inhibitor with IC50s of 80 nM and 2 nM for VEGFR2 and PDGFRβ, respectively[1]. Sunitinib, an ATP-competitive inhibitor, effectively inhibits autophosphorylation of Ire1α by inhibiting autophosphorylation and consequent RNase activation[2].</t>
  </si>
  <si>
    <t>C22H27FN4O2</t>
  </si>
  <si>
    <t>O=C(NCCN(CC)CC)C1=C(NC(/C=C2C(NC3=C\2C=C(C=C3)F)=O)=C1C)C</t>
  </si>
  <si>
    <t>DMSO : 25 mg/mL (62.74 mM; Need ultrasonic and warming)</t>
  </si>
  <si>
    <t>28957</t>
  </si>
  <si>
    <t>https://www.medchemexpress.com/Sunitinib.html</t>
  </si>
  <si>
    <t>Apoptosis; Autophagy; Cell Cycle/DNA Damage; Protein Tyrosine Kinase/RTK</t>
  </si>
  <si>
    <t>HY-13832</t>
  </si>
  <si>
    <t>Atovaquone</t>
  </si>
  <si>
    <t>Atavaquone</t>
  </si>
  <si>
    <t>95233-18-4</t>
  </si>
  <si>
    <t>366.84</t>
  </si>
  <si>
    <t>Antibiotic; Cytochrome P450; Parasite</t>
  </si>
  <si>
    <t>Atovaquone (Atavaquone) is a potent, selective and orally active inhibitor of the parasite’s mitochondrial cytochrome?bc1?complex. Atovaquone is against human and ?P. falciparum?cytochrome?bc1?activity with IC50 values of 460 nM and 2.0 nM, respectively. Atovaquone is an antimalarial agent and has the potential for the investigation of neumocystis pneumonia, toxoplasmosis, malaria, and babesia[1][2].</t>
  </si>
  <si>
    <t>C22H19ClO3</t>
  </si>
  <si>
    <t>O=C1C([C@H]2CC[C@H](C3=CC=C(Cl)C=C3)CC2)=C(O)C(C4=C1C=CC=C4)=O</t>
  </si>
  <si>
    <t>H2O : &lt; 0.1 mg/mL (insoluble); DMSO : 8.33 mg/mL (22.71 mM; Need ultrasonic)</t>
  </si>
  <si>
    <t>13059</t>
  </si>
  <si>
    <t>https://www.medchemexpress.com/atovaquone.html</t>
  </si>
  <si>
    <t>HY-17571A</t>
  </si>
  <si>
    <t>Oxytocin (acetate)</t>
  </si>
  <si>
    <t>α-Hypophamine acetate; Oxytocic hormone acetate</t>
  </si>
  <si>
    <t>6233-83-6</t>
  </si>
  <si>
    <t>1067.24</t>
  </si>
  <si>
    <t>Oxytocin acetate (α-Hypophamine acetate) is a mammalian neurohypophysial hormone; its actions are mediated by specific, high-affinity oxytocin receptors; ligand of oxytocin receptor.</t>
  </si>
  <si>
    <t>C45H70N12O14S2</t>
  </si>
  <si>
    <t>CC(O)=O.O=C([C@H](CSSC[C@@H](C(N[C@H](C1=O)CC2=CC=C(O)C=C2)=O)N)NC([C@@H](NC([C@@H](NC(C(N1)[C@@H](C)CC)=O)CCC(N)=O)=O)CC(N)=O)=O)N(CCC3)[C@@H]3C(N[C@@H](CC(C)C)C(NCC(N)=O)=O)=O</t>
  </si>
  <si>
    <t>DMSO : ≥ 44 mg/mL (41.23 mM); H2O : 50 mg/mL (46.85 mM; Need ultrasonic)</t>
  </si>
  <si>
    <t>16893</t>
  </si>
  <si>
    <t>https://www.medchemexpress.com/Oxytocin-acetate.html</t>
  </si>
  <si>
    <t>HY-B0659</t>
  </si>
  <si>
    <t>Brimonidine</t>
  </si>
  <si>
    <t>UK 14304; AGN190342</t>
  </si>
  <si>
    <t>59803-98-4</t>
  </si>
  <si>
    <t>292.13</t>
  </si>
  <si>
    <t>Brimonidine (UK 14304) is a full α2-adrenergic receptor (α2-AR) agonist.</t>
  </si>
  <si>
    <t>C11H10BrN5</t>
  </si>
  <si>
    <t>BrC1=C2N=CC=NC2=CC=C1NC3=NCCN3</t>
  </si>
  <si>
    <t>DMSO : 50 mg/mL (171.16 mM; Need ultrasonic)</t>
  </si>
  <si>
    <t>33738</t>
  </si>
  <si>
    <t>https://www.medchemexpress.com/uk-14,304.html</t>
  </si>
  <si>
    <t>HY-B0595</t>
  </si>
  <si>
    <t>Ramosetron (Hydrochloride)</t>
  </si>
  <si>
    <t>YM060</t>
  </si>
  <si>
    <t>132907-72-3</t>
  </si>
  <si>
    <t>315.80</t>
  </si>
  <si>
    <t xml:space="preserve">Ramosetron Hydrochloride(YM060 Hydrochloride) is a serotonin 5-HT3 receptor antagonist for the treatment of nausea and vomiting.
Target: 5-HT3 Receptor
Ramosetron hydrochloride selectively blocks serotonin receptors (5-HT3). Serotonin plays a vital role in vomiting, serotonin-induced bradycardic reflex and peristalsis. The pharmacological action of Ramosetron hydrochloride is sustained and potent.
</t>
  </si>
  <si>
    <t>C17H18ClN3O</t>
  </si>
  <si>
    <t>O=C(C1=CN(C)C2=C1C=CC=C2)[C@@H](C3)CCC4=C3NC=N4.Cl</t>
  </si>
  <si>
    <t>DMSO : 32 mg/mL (101.33 mM; Need ultrasonic and warming)</t>
  </si>
  <si>
    <t>14653</t>
  </si>
  <si>
    <t>https://www.medchemexpress.com/Ramosetron-Hydrochloride.html</t>
  </si>
  <si>
    <t>HY-10846</t>
  </si>
  <si>
    <t>Delamanid</t>
  </si>
  <si>
    <t>OPC-67683</t>
  </si>
  <si>
    <t>681492-22-8</t>
  </si>
  <si>
    <t>534.48</t>
  </si>
  <si>
    <t>Delamanid, a newer mycobacterial cell wall synthesis inhibitor, inhibits the synthesisi of mucolic acids[1].</t>
  </si>
  <si>
    <t>C25H25F3N4O6</t>
  </si>
  <si>
    <t>FC(F)(F)OC1=CC=C(OC2CCN(C3=CC=C(OC[C@@]4(C)CN5C(O4)=NC([N+]([O-])=O)=C5)C=C3)CC2)C=C1</t>
  </si>
  <si>
    <t>H2O : &lt; 0.1 mg/mL (insoluble); DMSO : ≥ 50 mg/mL (93.55 mM)</t>
  </si>
  <si>
    <t>22342</t>
  </si>
  <si>
    <t>https://www.medchemexpress.com/Delamanid.html</t>
  </si>
  <si>
    <t>HY-N0148</t>
  </si>
  <si>
    <t>Rutin</t>
  </si>
  <si>
    <t>Rutoside; Quercetin 3-O-rutinoside</t>
  </si>
  <si>
    <t>153-18-4</t>
  </si>
  <si>
    <t>610.52</t>
  </si>
  <si>
    <t>Autophagy; Endogenous Metabolite; Influenza Virus; Reactive Oxygen Species</t>
  </si>
  <si>
    <t>Rutin, a naturally occurring flavonoid glycoside, has antioxidant, anti-inflammatory, anti-allergic, anti-angiogenic and antiviral properties.</t>
  </si>
  <si>
    <t>C27H30O16</t>
  </si>
  <si>
    <t>O=C1C(O[C@H]2[C@@H]([C@H]([C@@H]([C@@H](CO[C@H]3[C@@H]([C@@H]([C@H]([C@H](C)O3)O)O)O)O2)O)O)O)=C(C4=CC=C(O)C(O)=C4)OC5=CC(O)=CC(O)=C15</t>
  </si>
  <si>
    <t>DMSO : ≥ 35 mg/mL (57.33 mM)</t>
  </si>
  <si>
    <t>20442</t>
  </si>
  <si>
    <t>https://www.medchemexpress.com/Rutin.html</t>
  </si>
  <si>
    <t>Anti-infection; Autophagy; Immunology/Inflammation; Metabolic Enzyme/Protease; NF-κB</t>
  </si>
  <si>
    <t>HY-A0042</t>
  </si>
  <si>
    <t>Rufinamide</t>
  </si>
  <si>
    <t>CGP 33101; E 2080; RUF 331</t>
  </si>
  <si>
    <t>106308-44-5</t>
  </si>
  <si>
    <t>238.19</t>
  </si>
  <si>
    <t>Rufinamide(E 2080; CGP 33101; RUF 331) is a new antiepileptic agent that differs structurally from other antiepileptic drugs and is approved as adjunctive therapy for Lennox-Gastaut syndrome (LGS).
IC50 Value:
Target: 
in vitro:
in vivo: Rufinamide and amitriptyline alleviated injury-induced mechanical allodynia for 4 h (maximal effect: 0.10 ± 0.03 g (mean ± SD) to 1.99 ± 0.26 g for rufinamide and 0.25 ± 0.22 g to 1.92 ± 0.85 g for amitriptyline) in mice [1]. Oral rufinamide suppressed pentylenetetrazol-induced seizures in mice (ED(50) 45.8 mg/kg) but not rats, and was active against MES-induced tonic seizures in mice (ED(50) 23.9 mg/kg) and rats (ED(50) 6.1 mg/kg) [2].  Intraperitoneal rufinamide suppressed pentylenetetrazol-, bicuculline-, and picrotoxin-induced clonus in mice (ED(50) 54.0, 50.5, and 76.3 mg/kg, respectively).
Clinical trial: Exploratory Study to Evaluate the Effect of SYN-111 (Rufinamide) in Patients With Generalized Anxiety Disorder (GAD). Phase 2</t>
  </si>
  <si>
    <t>C10H8F2N4O</t>
  </si>
  <si>
    <t>O=C(C1=CN(CC2=C(F)C=CC=C2F)N=N1)N</t>
  </si>
  <si>
    <t>H2O : &lt; 0.1 mg/mL (insoluble); DMSO : 50 mg/mL (209.92 mM; Need ultrasonic)</t>
  </si>
  <si>
    <t>09172</t>
  </si>
  <si>
    <t>https://www.medchemexpress.com/rufinamide.html</t>
  </si>
  <si>
    <t>HY-B1286</t>
  </si>
  <si>
    <t>Piperacillin (sodium)</t>
  </si>
  <si>
    <t>Sodium piperacillin</t>
  </si>
  <si>
    <t>59703-84-3</t>
  </si>
  <si>
    <t>539.54</t>
  </si>
  <si>
    <t>Piperacillin sodium is a broad-spectrum β-lactam antibiotic.</t>
  </si>
  <si>
    <t>C23H26N5NaO7S</t>
  </si>
  <si>
    <t>O=C([C@@H](C(C)(C)S[C@]1([H])[C@@H]2NC([C@H](NC(N3C(C(N(CC)CC3)=O)=O)=O)C4=CC=CC=C4)=O)N1C2=O)O[Na]</t>
  </si>
  <si>
    <t>DMSO : 100 mg/mL (185.34 mM; Need ultrasonic); H2O : ≥ 100 mg/mL (185.34 mM)</t>
  </si>
  <si>
    <t>24196</t>
  </si>
  <si>
    <t>https://www.medchemexpress.com/Piperacillin-sodium.html</t>
  </si>
  <si>
    <t>HY-B0235</t>
  </si>
  <si>
    <t>Trichlormethiazide</t>
  </si>
  <si>
    <t>133-67-5</t>
  </si>
  <si>
    <t xml:space="preserve">Trichlormethiazide is a thiazide diuretic with properties similar to those of hydrochlorothiazide.
Target: Others
Trichlormethiazide is a diuretic with properties similar to those of hydrochlorothiazide. It is usually administered for the treatment of oedema (including that which is associated with heart failure, hepatic cirrhosis and corticosteroid therapy) and hypertension. In veterinary medicine, trichlormethiazide can be combined with dexamethasone to be used on horses with mild swelling of distal limbs and general bruising. Trichlormethiazide appears to block the active reabsorption of chloride and possibly sodium in the ascending loop of Henle. This results in excretion of sodium, chloride and water, and thus acts as a diuretic [1-3].
</t>
  </si>
  <si>
    <t>O=S(C1=C(Cl)C=C(C2=C1)NC(C(Cl)Cl)NS2(=O)=O)(N)=O</t>
  </si>
  <si>
    <t>DMSO : 150 mg/mL (394.05 mM; Need ultrasonic)</t>
  </si>
  <si>
    <t>33626</t>
  </si>
  <si>
    <t>https://www.medchemexpress.com/Trichlormethiazide.html</t>
  </si>
  <si>
    <t>HY-14588</t>
  </si>
  <si>
    <t>Lopinavir</t>
  </si>
  <si>
    <t>ABT-378</t>
  </si>
  <si>
    <t>192725-17-0</t>
  </si>
  <si>
    <t>628.80</t>
  </si>
  <si>
    <t>HIV; HIV Protease; SARS-CoV</t>
  </si>
  <si>
    <t>Lopinavir is a potent HIV protease inhibitor with Ki of 1.3 pM.
Target: HIV protease
Lopinavir is a potent inhibitor of Rh123 efflux in Caco-2 monolayers with IC50 of 1.7 mM. Lopinavir exposure (72 hours) in LS 180V cells reduces the content of intracellular Rh123. Lopinavir induces P-glycoprotein immunoreactive protein and messenger RNA levels in LS 180V cells. Lopinavir inhibits subtype C clone C6 with IC50 of 9.4 nM. Lopinavir inhibits CYP3A with IC50 of 7.3 mM in human liver microsomes, while produces negligible or weak inhibition of human CYP1A2, 2B6, 2C9, 2C19 and 2D6. Lopinavir (10 mg/kg, orally) results in Cmax of 0.8 μg/mL and oral bioavailability of 25% in rats.</t>
  </si>
  <si>
    <t>C37H48N4O5</t>
  </si>
  <si>
    <t>CC1=C(OCC(N[C@@H](CC2=CC=CC=C2)[C@@H](O)C[C@H](CC3=CC=CC=C3)NC([C@H](C(C)C)N4C(NCCC4)=O)=O)=O)C(C)=CC=C1</t>
  </si>
  <si>
    <t>DMSO : 100 mg/mL (159.03 mM; Need ultrasonic)</t>
  </si>
  <si>
    <t>11749</t>
  </si>
  <si>
    <t>https://www.medchemexpress.com/lopinavir.html</t>
  </si>
  <si>
    <t>HY-17043</t>
  </si>
  <si>
    <t>Loratadine</t>
  </si>
  <si>
    <t>Loratidine; SCH 29851</t>
  </si>
  <si>
    <t>79794-75-5</t>
  </si>
  <si>
    <t>382.88</t>
  </si>
  <si>
    <t>Histamine Receptor; Influenza Virus</t>
  </si>
  <si>
    <t>Loratadine (SCH-29851) is a selective inverse peripheral histamine H1-receptor agonist with an IC50 of &gt;32 μM. Loratadine has anti-dengue-virus (DENV) activity.</t>
  </si>
  <si>
    <t>C22H23ClN2O2</t>
  </si>
  <si>
    <t>O=C(N1CC/C(CC1)=C2C3=CC=C(Cl)C=C3CCC4=CC=CN=C4\2)OCC</t>
  </si>
  <si>
    <t>DMSO : 50 mg/mL (130.59 mM; Need ultrasonic)</t>
  </si>
  <si>
    <t>08513</t>
  </si>
  <si>
    <t>https://www.medchemexpress.com/Loratadine.html</t>
  </si>
  <si>
    <t>HY-100592</t>
  </si>
  <si>
    <t>Nicaraven</t>
  </si>
  <si>
    <t>79455-30-4</t>
  </si>
  <si>
    <t>284.31</t>
  </si>
  <si>
    <t>Nicaraven is a novel chemically synthesized hydroxyl radical-specific scavenger.</t>
  </si>
  <si>
    <t>C15H16N4O2</t>
  </si>
  <si>
    <t>CC(NC(C1=CC=CN=C1)=O)CNC(C2=CC=CN=C2)=O</t>
  </si>
  <si>
    <t>H2O : ≥ 50 mg/mL (175.86 mM); DMSO : ≥ 100 mg/mL (351.73 mM)</t>
  </si>
  <si>
    <t>24047</t>
  </si>
  <si>
    <t>https://www.medchemexpress.com/Nicaraven.html</t>
  </si>
  <si>
    <t>HY-N0019</t>
  </si>
  <si>
    <t>Daidzein</t>
  </si>
  <si>
    <t>486-66-8</t>
  </si>
  <si>
    <t>Endogenous Metabolite; PPAR</t>
  </si>
  <si>
    <t>Daidzein is a soy isoflavone, which acts as a PPAR activator.</t>
  </si>
  <si>
    <t>C15H10O4</t>
  </si>
  <si>
    <t>O=C1C(C2=CC=C(O)C=C2)=COC3=CC(O)=CC=C13</t>
  </si>
  <si>
    <t>DMSO : ≥ 50 mg/mL (196.66 mM); H2O : &lt; 0.1 mg/mL (insoluble)</t>
  </si>
  <si>
    <t>16949</t>
  </si>
  <si>
    <t>https://www.medchemexpress.com/Daidzein.html</t>
  </si>
  <si>
    <t>HY-B0921</t>
  </si>
  <si>
    <t>Succinylsulfathiazole</t>
  </si>
  <si>
    <t>Succinylsulphathiazole</t>
  </si>
  <si>
    <t>116-43-8</t>
  </si>
  <si>
    <t>355.39</t>
  </si>
  <si>
    <t>Succinylsulfathiazole is a sulfonamide, it is an ultra long acting drug.</t>
  </si>
  <si>
    <t>C13H13N3O5S2</t>
  </si>
  <si>
    <t>O=C(O)CCC(NC1=CC=C(S(=O)(NC2=NC=CS2)=O)C=C1)=O</t>
  </si>
  <si>
    <t>DMSO : 100 mg/mL (281.38 mM; Need ultrasonic); H2O : 1 mg/mL (2.81 mM; ultrasonic and warming and heat to 80°C)</t>
  </si>
  <si>
    <t>17211</t>
  </si>
  <si>
    <t>https://www.medchemexpress.com/Succinylsulfathiazole.html</t>
  </si>
  <si>
    <t>HY-B0673</t>
  </si>
  <si>
    <t>Pirfenidone</t>
  </si>
  <si>
    <t>AMR69</t>
  </si>
  <si>
    <t>53179-13-8</t>
  </si>
  <si>
    <t>185.22</t>
  </si>
  <si>
    <t>CCR; TGF-beta/Smad</t>
  </si>
  <si>
    <t>Pirfenidone (AMR69) is an antifibrotic agent that attenuates CCL2 and CCL12 production in fibrocyte cells. Pirfenidone has growth-inhibitory effect and reduces TGF-β2 protein levels in human glioma cell lines. Pirfenidone also has anti-inflammatory activities[1][2][3].</t>
  </si>
  <si>
    <t>C12H11NO</t>
  </si>
  <si>
    <t>O=C1C=CC(C)=CN1C2=CC=CC=C2</t>
  </si>
  <si>
    <t>DMSO : ≥ 100 mg/mL (539.90 mM); H2O : 16.67 mg/mL (90.00 mM; Need ultrasonic)</t>
  </si>
  <si>
    <t>38805</t>
  </si>
  <si>
    <t>https://www.medchemexpress.com/Pirfenidone.html</t>
  </si>
  <si>
    <t>GPCR/G Protein; Immunology/Inflammation; Stem Cell/Wnt; TGF-beta/Smad</t>
  </si>
  <si>
    <t>HY-Y0264</t>
  </si>
  <si>
    <t>4-Hydroxybenzoic acid</t>
  </si>
  <si>
    <t>99-96-7</t>
  </si>
  <si>
    <t>4-Hydroxybenzoic acid, a phenolic derivative of benzoic acid, could inhibit most gram-positive and some gram-negative bacteria, with an IC50 of 160 μg/mL.</t>
  </si>
  <si>
    <t>O=C(O)C1=CC=C(O)C=C1</t>
  </si>
  <si>
    <t>H2O : &lt; 0.1 mg/mL (insoluble); DMSO : 120 mg/mL (868.81 mM; Need ultrasonic)</t>
  </si>
  <si>
    <t>61076</t>
  </si>
  <si>
    <t>https://www.medchemexpress.com/4-Hydroxybenzoic_acid.html</t>
  </si>
  <si>
    <t>HY-100607A</t>
  </si>
  <si>
    <t>Landiolol (hydrochloride)</t>
  </si>
  <si>
    <t>ONO1101 (hydrochloride)</t>
  </si>
  <si>
    <t>144481-98-1</t>
  </si>
  <si>
    <t>546.05</t>
  </si>
  <si>
    <t>Landiolol hydrochloride (ONO1101 hydrochloride) is a highly beta1 selective ultra-short acting beta-blocker (β1/β2 selectivity?=?255:1, a half-life of 4?min)， acts as an adrenoceptor antagonist[1].</t>
  </si>
  <si>
    <t>C25H40ClN3O8</t>
  </si>
  <si>
    <t>O=C(OC[C@H]1OC(C)(C)OC1)CCC2=CC=C(OC[C@@H](O)CNCCNC(N3CCOCC3)=O)C=C2.[H]Cl</t>
  </si>
  <si>
    <t>DMSO : 250 mg/mL (457.83 mM; Need ultrasonic)</t>
  </si>
  <si>
    <t>84771</t>
  </si>
  <si>
    <t>https://www.medchemexpress.com/landiolol-hydrochloride.html</t>
  </si>
  <si>
    <t>12001</t>
  </si>
  <si>
    <t>HY-B1657A</t>
  </si>
  <si>
    <t>Fosphenytoin (disodium)</t>
  </si>
  <si>
    <t>92134-98-0</t>
  </si>
  <si>
    <t>406.24</t>
  </si>
  <si>
    <t>Fosphenytoin sodium is a phenytoin prodrug with similar anticonvulsant properties.</t>
  </si>
  <si>
    <t>C16H13N2Na2O6P</t>
  </si>
  <si>
    <t>O=C1N(COP(O[Na])(O[Na])=O)C(C(C2=CC=CC=C2)(C3=CC=CC=C3)N1)=O</t>
  </si>
  <si>
    <t>H2O : ≥ 100 mg/mL (246.16 mM)</t>
  </si>
  <si>
    <t>Water Solution</t>
  </si>
  <si>
    <t>25210</t>
  </si>
  <si>
    <t>https://www.medchemexpress.com/Fosphenytoin_disodium.html</t>
  </si>
  <si>
    <t>HY-14781</t>
  </si>
  <si>
    <t>Levomefolic acid</t>
  </si>
  <si>
    <t>5-MTHF</t>
  </si>
  <si>
    <t>31690-09-2</t>
  </si>
  <si>
    <t>459.46</t>
  </si>
  <si>
    <t>Levomefolic acid (5-MTHF) is the natural, active form of folic acid used at the cellular level for DNA reproduction, the cysteine cycle and the regulation of homocysteine among other functions. 
IC50 value: 
Target: Folate analog
Levomefolic acid has been proposed for treatment of cardiovascular disease and advanced cancers such as breast and colorectal cancers. Levomefolic acid (5-MTHF) has the prominent antioxidant activity. A high dose of 5-MTHF or folic acid does not influence Natural killer (NK) cell function in vitro.</t>
  </si>
  <si>
    <t>C20H25N7O6</t>
  </si>
  <si>
    <t>O=C(O)CC[C@@H](C(O)=O)NC(C1=CC=C(NC[C@@H]2N(C)C3=C(NC(N)=NC3=O)NC2)C=C1)=O</t>
  </si>
  <si>
    <t>DMSO : &lt; 1 mg/mL (insoluble or slightly soluble); H2O : 5 mg/mL (10.88 mM; Need ultrasonic)</t>
  </si>
  <si>
    <t>25387</t>
  </si>
  <si>
    <t>https://www.medchemexpress.com/Levomefolic-acid.html</t>
  </si>
  <si>
    <t>HY-D0205A</t>
  </si>
  <si>
    <t>Carbocisteine</t>
  </si>
  <si>
    <t>S-(Carboxymethyl)-L-cysteine</t>
  </si>
  <si>
    <t>638-23-3</t>
  </si>
  <si>
    <t>179.19</t>
  </si>
  <si>
    <t>Carbocisteine, a mucolytic agent, can be used for the research of chronic obstructive pulmonary disease (COPD)[1].</t>
  </si>
  <si>
    <t>C5H9NO4S</t>
  </si>
  <si>
    <t>N[C@@H](CSCC(O)=O)C(O)=O</t>
  </si>
  <si>
    <t>26623</t>
  </si>
  <si>
    <t>https://www.medchemexpress.com/carbocisteine.html</t>
  </si>
  <si>
    <t>HY-50912</t>
  </si>
  <si>
    <t>Plerixafor (octahydrochloride)</t>
  </si>
  <si>
    <t>AMD3100 (octahydrochloride); JM3100 (octahydrochloride); SID791 (octahydrochloride)</t>
  </si>
  <si>
    <t>155148-31-5</t>
  </si>
  <si>
    <t>794.47</t>
  </si>
  <si>
    <t>Plerixafor octahydrochloride (AMD3100 octahydrochloride) is a selective CXCR4 antagonist with an IC50 of 44 nM.</t>
  </si>
  <si>
    <t>C28H62Cl8N8</t>
  </si>
  <si>
    <t>[H]Cl.[H]Cl.[H]Cl.[H]Cl.[H]Cl.[H]Cl.[H]Cl.[H]Cl.N1(CCCNCCNCCCNCC1)CC2=CC=C(C=C2)CN3CCCNCCNCCCNCC3</t>
  </si>
  <si>
    <t>H2O : 100 mg/mL (125.87 mM; Need ultrasonic); DMSO : &lt; 1 mg/mL (insoluble or slightly soluble)</t>
  </si>
  <si>
    <t>18689</t>
  </si>
  <si>
    <t>https://www.medchemexpress.com/Plerixafor-octahydrochloride.html</t>
  </si>
  <si>
    <t>HY-B0515</t>
  </si>
  <si>
    <t>Ibandronate (Sodium Monohydrate)</t>
  </si>
  <si>
    <t>BM-210955; RPR-102289A</t>
  </si>
  <si>
    <t>138926-19-9</t>
  </si>
  <si>
    <t>359.23</t>
  </si>
  <si>
    <t>Ibandronate Sodium Monohydrate is a highly potent nitrogen-containing bisphosphonate used for the treatment of osteoporosis.
Target: Others
Ibandronate (1.25-2 μM) significantly reduces endothelial cell growth, while ibandronate (2 μM) also significantly reduces capillary-like tube formation and increases apoptosis of endothelial cells. Ibandronate (&lt; 100 μM) dose-dependently increases VEGF expression in endothelial cells [1]. Ibandronate (&lt; 100 μM) inhibits growth of both prostate cancer cell lines (LNCaP and PC-3) in a dose dependent manner [2].
Ibandronate administered either daily (2.5 mg) or intermittently (20 mg every other day for 12 doses every 3 months) significantly reduces the risk of new morphometric vertebral fractures by 62% and 50% (p = 0.0006), respectively, in osteoporotic women after 3 years' treatment. Ibandronate administered either daily (2.5 mg) or intermittently (20 mg every other day for 12 doses every 3 months) significantly and progressively increases BMD of lumbar spine by 6.5% and 5.7%, respectively, in osteoporotic women after 3 years' treatment [3]. Ibandronate (&lt; 125 mg/kg s.c.) results in a dose dependent increase in bone mineral density (BMD), trabecular bone volume and trabecular number, load to failure (Fmax), and yield load in long bones and vertebrae in ovariectomized rats, and increased trabecular separation in ovariectomized rats is fully prevented by all doses [4].</t>
  </si>
  <si>
    <t>C9H24NNaO8P2</t>
  </si>
  <si>
    <t>OC(P(O)(O)=O)(P(O)(O[Na])=O)CCN(C)CCCCC.O</t>
  </si>
  <si>
    <t>H2O : 25 mg/mL (69.59 mM; Need ultrasonic); DMSO : &lt; 1 mg/mL (insoluble or slightly soluble)</t>
  </si>
  <si>
    <t>15793</t>
  </si>
  <si>
    <t>https://www.medchemexpress.com/Ibandronate-Sodium-Monohydrate.html</t>
  </si>
  <si>
    <t>HY-N0391</t>
  </si>
  <si>
    <t>L-Citrulline</t>
  </si>
  <si>
    <t>372-75-8</t>
  </si>
  <si>
    <t>175.19</t>
  </si>
  <si>
    <t>L-Citrulline is an amino acid derived from ornithine in the catabolism of proline or glutamine and glutamate, or from l-arginine via arginine-citrulline pathway.</t>
  </si>
  <si>
    <t>C6H13N3O3</t>
  </si>
  <si>
    <t>N[C@@H](CCCNC(N)=O)C(O)=O</t>
  </si>
  <si>
    <t>H2O : ≥ 50 mg/mL (285.40 mM)</t>
  </si>
  <si>
    <t>57870</t>
  </si>
  <si>
    <t>https://www.medchemexpress.com/L-Citrulline.html</t>
  </si>
  <si>
    <t>HY-B0911</t>
  </si>
  <si>
    <t>Sodium copper chlorophyllin A</t>
  </si>
  <si>
    <t>11006-34-1</t>
  </si>
  <si>
    <t>724.15</t>
  </si>
  <si>
    <t>Sodium copper chlorophyllin A is a semi-synthetic mixture of water-soluble sodium copper salts derived from chlorophyll, primarily used as a food additive and in alternative medicine.</t>
  </si>
  <si>
    <t>C34H31CuN4Na3O6</t>
  </si>
  <si>
    <t>O=C(O[Na])CC1=C(C(C(O[Na])=O)=C(C)C2=CC(C(CC)=C3C)=[N]4C3=CC5=C(C=C)C(C)=C6[N-]75)[N-]2[Cu+2]47[N](C8=C6)=C1C(C8C)CCC(O[Na])=O</t>
  </si>
  <si>
    <t>H2O : 12 mg/mL (16.57 mM; Need ultrasonic); DMSO : &lt; 1 mg/mL (insoluble or slightly soluble)</t>
  </si>
  <si>
    <t>41191</t>
  </si>
  <si>
    <t>https://www.medchemexpress.com/Chlorophyllin-sodium-copper-salt.html</t>
  </si>
  <si>
    <t>HY-B2186</t>
  </si>
  <si>
    <t>Piperazine adipate</t>
  </si>
  <si>
    <t>142-88-1</t>
  </si>
  <si>
    <t xml:space="preserve">Piperazine adipate is a potent broad spectrum anthelmintic against many common worm infections in mammals. </t>
  </si>
  <si>
    <t>C10H20N2O4</t>
  </si>
  <si>
    <t>O=C(O)CCCCC(O)=O.N1CCNCC1</t>
  </si>
  <si>
    <t>H2O : 14.29 mg/mL (61.52 mM; Need ultrasonic); DMSO : &lt; 1 mg/mL (insoluble or slightly soluble)</t>
  </si>
  <si>
    <t>26356</t>
  </si>
  <si>
    <t>https://www.medchemexpress.com/Piperazine_adipate.html</t>
  </si>
  <si>
    <t>HY-D0850</t>
  </si>
  <si>
    <t>Tartaric acid (disodium dihydrate)</t>
  </si>
  <si>
    <t>Sodium tartrate dibasic dihydrate; Sodium tartrate dihydrate</t>
  </si>
  <si>
    <t>6106-24-7</t>
  </si>
  <si>
    <t>232.10</t>
  </si>
  <si>
    <t>Phosphatase</t>
  </si>
  <si>
    <t>Tartaric acid disodium dihydrate is a Acid phosphatase inhibitor, is a sodium salt used in buffers for molecular biology and cell culture applications. Increases the rate of colchicine binding to tubulin1.</t>
  </si>
  <si>
    <t>C4H10Na2O8</t>
  </si>
  <si>
    <t>OC([C@H](O)[C@@H](O)C(O)=O)=O.[2H2O].[2Na]</t>
  </si>
  <si>
    <t>H2O : ≥ 66.66 mg/mL (287.20 mM)</t>
  </si>
  <si>
    <t>25716</t>
  </si>
  <si>
    <t>https://www.medchemexpress.com/Tartaric-acid-disodium-dihydrate.html</t>
  </si>
  <si>
    <t>HY-B1169</t>
  </si>
  <si>
    <t>Timonacic</t>
  </si>
  <si>
    <t>1,3-Thiazolidine-4-carboxylic acid</t>
  </si>
  <si>
    <t>444-27-9</t>
  </si>
  <si>
    <t>133.17</t>
  </si>
  <si>
    <t>Timonacic is used as an adjuvant in the treatment of acute and hepatic disorders. It has also been used for the treatment of some cases of cancer, through the induction of the reverse transformation.</t>
  </si>
  <si>
    <t>C4H7NO2S</t>
  </si>
  <si>
    <t>O=C(C1NCSC1)O</t>
  </si>
  <si>
    <t>DMSO : 6 mg/mL (45.06 mM; Need ultrasonic)</t>
  </si>
  <si>
    <t>27096</t>
  </si>
  <si>
    <t>https://www.medchemexpress.com/Timonacic.html</t>
  </si>
  <si>
    <t>HY-17566</t>
  </si>
  <si>
    <t>Capreomycin (sulfate)</t>
  </si>
  <si>
    <t>1405-37-4</t>
  </si>
  <si>
    <t>750.78</t>
  </si>
  <si>
    <t>Capreomycin sulfate is a peptide antibiotic, commonly grouped with the aminoglycosides, which is given in combination with other antibiotics for MDR-tuberculosis.
IC50 value:
Target: 
The drug should not be given with streptomycin or other drugs that may damage the auditory vestibular nerve. Patients on this drug will often require audiology tests. It is a cyclic peptide.Capreomycin is administered intramuscularly and shows bacteriostatic activity.</t>
  </si>
  <si>
    <t>C25H46N14O11S</t>
  </si>
  <si>
    <t>O=C(CC(N)CCCN)NCC(C(N/C(C(NC(C1NC(NCC1)=N)C2=O)=O)=C/NC(N)=O)=O)NC(C(NC(C(CN2)N)=O)C)=O.O=S(O)(O)=O</t>
  </si>
  <si>
    <t>H2O : ≥ 37 mg/mL (49.28 mM)</t>
  </si>
  <si>
    <t>16714</t>
  </si>
  <si>
    <t>https://www.medchemexpress.com/Capreomycin-sulfate.html</t>
  </si>
  <si>
    <t>HY-W017018</t>
  </si>
  <si>
    <t>L-Ornithine (hydrochloride)</t>
  </si>
  <si>
    <t>3184-13-2</t>
  </si>
  <si>
    <t>168.62</t>
  </si>
  <si>
    <t>L-Ornithine hydrochloride is a free amino acid that plays a central role in the urea cycle and is also important for the disposal of excess nitrogen.</t>
  </si>
  <si>
    <t>C5H13ClN2O2</t>
  </si>
  <si>
    <t>NCCC[C@@](N)([H])C(O)=O.Cl</t>
  </si>
  <si>
    <t>DMSO : &lt; 1 mg/mL (insoluble or slightly soluble); H2O : ≥ 100 mg/mL (593.05 mM)</t>
  </si>
  <si>
    <t>61212</t>
  </si>
  <si>
    <t>https://www.medchemexpress.com/H-Orn-OH.HCl.html</t>
  </si>
  <si>
    <t>HY-W010104</t>
  </si>
  <si>
    <t>L-Methionine sulfoxide</t>
  </si>
  <si>
    <t>H-Met(O)-OH</t>
  </si>
  <si>
    <t>3226-65-1</t>
  </si>
  <si>
    <t>165.21</t>
  </si>
  <si>
    <t>L-Methionine sulfoxide (H-Met(O)-OH), a metabolite of Methionine, induces M1/classical macrophage polarization, and modulates oxidative stress and purinergic signaling parameters[1].</t>
  </si>
  <si>
    <t>C5H11NO3S</t>
  </si>
  <si>
    <t>O=C(O)[C@@H](N)CCS(C)=O</t>
  </si>
  <si>
    <t>57134</t>
  </si>
  <si>
    <t>https://www.medchemexpress.com/l-methionine-sulfoxide.html</t>
  </si>
  <si>
    <t>HY-N0717</t>
  </si>
  <si>
    <t>L-Valine</t>
  </si>
  <si>
    <t>72-18-4</t>
  </si>
  <si>
    <t>L-Valine is one of 20 proteinogenic amino acids. L-Valine is an essential amino acid.</t>
  </si>
  <si>
    <t>C5H11NO2</t>
  </si>
  <si>
    <t>N[C@@H](C(C)C)C(O)=O</t>
  </si>
  <si>
    <t>H2O : 25 mg/mL (213.40 mM; Need ultrasonic)</t>
  </si>
  <si>
    <t>45608</t>
  </si>
  <si>
    <t>https://www.medchemexpress.com/L-Valine.html</t>
  </si>
  <si>
    <t>HY-B1009</t>
  </si>
  <si>
    <t>Ethylenediaminetetraacetic acid (trisodium salt)</t>
  </si>
  <si>
    <t>EDTA (trisodium salt); Trisodium EDTA</t>
  </si>
  <si>
    <t>150-38-9</t>
  </si>
  <si>
    <t>358.19</t>
  </si>
  <si>
    <t>Ethylenediaminetetraacetic acid trisodium salt (EDTA trisodium salt) is used to bind metal ions in the practice of chelation therapy, for treating mercury and lead poisoning, used in a similar manner to remove excess iron from the body, for treating the complication of repeated blood transfusions, as would be applied to treat thalassaemia.</t>
  </si>
  <si>
    <t>C10H13N2Na3O8</t>
  </si>
  <si>
    <t>O=C(O)CN(CCN(CC(O[Na])=O)CC(O[Na])=O)CC(O[Na])=O</t>
  </si>
  <si>
    <t>H2O : 50 mg/mL (139.59 mM; Need ultrasonic)</t>
  </si>
  <si>
    <t>25406</t>
  </si>
  <si>
    <t>https://www.medchemexpress.com/Ethylenediaminetetraacetic-acid-trisodium-salt.html</t>
  </si>
  <si>
    <t>HY-B0472</t>
  </si>
  <si>
    <t>Streptomycin (sulfate)</t>
  </si>
  <si>
    <t>3810-74-0</t>
  </si>
  <si>
    <t>728.69</t>
  </si>
  <si>
    <t>Streptomycin sulfate is an aminoglycoside antibiotic, that inhibits protein synthesis.</t>
  </si>
  <si>
    <t>C21H42N7O18S1.5</t>
  </si>
  <si>
    <t>O[C@@]1(C=O)[C@H]([C@@H](O[C@H]1C)O[C@]([C@@H]([C@@H](O)[C@@H]2NC(N)=N)O)([H])[C@H]([C@@H]2O)NC(N)=N)O[C@@](O[C@@H](CO)[C@H](O)[C@H]3O)([H])[C@H]3NC.[1.5H2SO4]</t>
  </si>
  <si>
    <t>H2O : ≥ 100 mg/mL (137.23 mM); DMSO : &lt; 1 mg/mL (insoluble or slightly soluble)</t>
  </si>
  <si>
    <t>24588</t>
  </si>
  <si>
    <t>https://www.medchemexpress.com/Streptomycin-sulfate.html</t>
  </si>
  <si>
    <t>HY-18206A</t>
  </si>
  <si>
    <t>Lisinopril (dihydrate)</t>
  </si>
  <si>
    <t>MK-521 (dihydrate)</t>
  </si>
  <si>
    <t>83915-83-7</t>
  </si>
  <si>
    <t>Lisinopri dihydrate (MK-521 dihydrate) is angiotensin-converting enzyme inhibitor, used in treatment of hypertension, congestive heart failure, and heart attacks.</t>
  </si>
  <si>
    <t>C21H35N3O7</t>
  </si>
  <si>
    <t>O=C(O)[C@H]1N(C([C@H](CCCCN)N[C@H](C(O)=O)CCC2=CC=CC=C2)=O)CCC1.O.O</t>
  </si>
  <si>
    <t>DMSO : 1 mg/mL (2.26 mM; Need ultrasonic); H2O : 20 mg/mL (45.30 mM; Need ultrasonic)</t>
  </si>
  <si>
    <t>16492</t>
  </si>
  <si>
    <t>https://www.medchemexpress.com/Lisinopril-dihydrate.html</t>
  </si>
  <si>
    <t>HY-B0739</t>
  </si>
  <si>
    <t>Citicoline</t>
  </si>
  <si>
    <t>Cytidine diphosphate-choline; CDP-Choline; Cytidine 5'-diphosphocholine</t>
  </si>
  <si>
    <t>987-78-0</t>
  </si>
  <si>
    <t>488.32</t>
  </si>
  <si>
    <t>Citicoline (Cytidine diphosphate-choline) is an intermediate in the synthesis of phosphatidylcholine, a component of cell membranes. Citicoline exerts neuroprotective effects.</t>
  </si>
  <si>
    <t>C14H26N4O11P2</t>
  </si>
  <si>
    <t>O[C@@H]([C@H]([C@H](N1C(N=C(C=C1)N)=O)O2)O)[C@H]2COP(OCC[N+](C)(C)C)(OP([O-])(O)=O)=O</t>
  </si>
  <si>
    <t>H2O : 50 mg/mL (102.39 mM; Need ultrasonic); DMSO : &lt; 1 mg/mL (insoluble or slightly soluble)</t>
  </si>
  <si>
    <t>28643</t>
  </si>
  <si>
    <t>https://www.medchemexpress.com/Citicoline.html</t>
  </si>
  <si>
    <t>HY-B1370</t>
  </si>
  <si>
    <t>Hydroxychloroquine sulfate</t>
  </si>
  <si>
    <t>HCQ sulfate</t>
  </si>
  <si>
    <t>747-36-4</t>
  </si>
  <si>
    <t>433.95</t>
  </si>
  <si>
    <t>Autophagy; Parasite; SARS-CoV; Toll-like Receptor (TLR)</t>
  </si>
  <si>
    <t>Hydroxychloroquine sulfate (HCQ sulfate) is a synthetic antimalarial agent which can also inhibit Toll-like receptor 7/9 (TLR7/9) signaling. Hydroxychloroquine sulfate is efficiently inhibits SARS-CoV-2 infection in vitro[1][2][3].</t>
  </si>
  <si>
    <t>C18H28ClN3O5S</t>
  </si>
  <si>
    <t>CCN(CCO)CCCC(NC1=CC=NC2=CC(Cl)=CC=C12)C.O=S(O)(O)=O</t>
  </si>
  <si>
    <t>H2O : 110 mg/mL (253.49 mM; Need ultrasonic and warming); DMF : 1.4 mg/mL (3.23 mM; Need ultrasonic)</t>
  </si>
  <si>
    <t>62136</t>
  </si>
  <si>
    <t>https://www.medchemexpress.com/Hydroxychloroquine_sulfate.html</t>
  </si>
  <si>
    <t>HY-B0382</t>
  </si>
  <si>
    <t>Fosinopril (sodium)</t>
  </si>
  <si>
    <t>SQ28555</t>
  </si>
  <si>
    <t>88889-14-9</t>
  </si>
  <si>
    <t>585.64</t>
  </si>
  <si>
    <t>Fosinopril Sodium is the ester prodrug of an angiotensin-converting enzyme (ACE) inhibitor, used for the treatment of hypertension and some types of chronic heart failure.
Target: ACE
Fosinopril is a phosphinic acid-containing ester prodrug that belongs to the angiotensin-converting enzyme (ACE) inhibitor class of medications. It is rapidly hydrolyzed to fosinoprilat, its principle active metabolite. Fosinoprilat inhibits ACE, the enzyme responsible for the conversion of angiotensin I (ATI) to angiotensin II (ATII). ATII regulates blood pressure and is a key component of the renin-angiotensin-aldosterone system (RAAS). Fosinopril may be used to treat mild to moderate hypertension, as an adjunct in the treatment of congestive heart failure, and to slow the rate of progression of renal disease in hypertensive individuals with diabetes mellitus and microalbuminuria or overt nephropathy [1-3].</t>
  </si>
  <si>
    <t>C30H45NNaO7P</t>
  </si>
  <si>
    <t>O=C(O[Na])[C@H]1N(C(C[P@@](CCCCC2=CC=CC=C2)(O[C@H](OC(CC)=O)C(C)C)=O)=O)C[C@H](C3CCCCC3)C1</t>
  </si>
  <si>
    <t>H2O : 33.33 mg/mL (56.91 mM; Need ultrasonic); DMSO : 1 mg/mL (1.71 mM; Need ultrasonic)</t>
  </si>
  <si>
    <t>13287</t>
  </si>
  <si>
    <t>https://www.medchemexpress.com/Fosinopril-sodium.html</t>
  </si>
  <si>
    <t>HY-B2215</t>
  </si>
  <si>
    <t>Dimemorfan (phosphate)</t>
  </si>
  <si>
    <t>36304-84-4</t>
  </si>
  <si>
    <t>353.39</t>
  </si>
  <si>
    <t>Dimemorfan phosphate is a sigma 1 receptor agonist, used as a potent antitussive.</t>
  </si>
  <si>
    <t>C18H28NO4P</t>
  </si>
  <si>
    <t>O=P(O)(O)O.CN1[C@](CC2=CC=C(C)C=C32)([H])[C@](CCCC4)([H])[C@]34CC1</t>
  </si>
  <si>
    <t>Methanol : 31.25 mg/mL (88.43 mM; Need ultrasonic); H2O : 20 mg/mL (56.59 mM; Need ultrasonic); DMSO : 1 mg/mL (2.83 mM; Need ultrasonic)</t>
  </si>
  <si>
    <t>64580</t>
  </si>
  <si>
    <t>https://www.medchemexpress.com/Dimemorfan_phosphate.html</t>
  </si>
  <si>
    <t>HY-W015007</t>
  </si>
  <si>
    <t>Metyrosine</t>
  </si>
  <si>
    <t>672-87-7</t>
  </si>
  <si>
    <t>195.22</t>
  </si>
  <si>
    <t>Metyrosine is a selective tyrosine hydroxylase enzyme inhibitor. Metyrosine exerts anti-inflammatory and anti-ulcerative effects. Metyrosine significantly inhibits high COX-2 activity[1]. Metyrosine is a very effective agent for blood pressure control[2].</t>
  </si>
  <si>
    <t>C10H13NO3</t>
  </si>
  <si>
    <t>C[C@](C(O)=O)(N)CC1=CC=C(O)C=C1</t>
  </si>
  <si>
    <t>64962</t>
  </si>
  <si>
    <t>https://www.medchemexpress.com/metyrosine.html</t>
  </si>
  <si>
    <t>HY-B1258</t>
  </si>
  <si>
    <t>4-(Aminomethyl)benzoic acid</t>
  </si>
  <si>
    <t>Aminomethylbenzoic acid; α-Amino-p-toluic acid</t>
  </si>
  <si>
    <t>56-91-7</t>
  </si>
  <si>
    <t>151.16</t>
  </si>
  <si>
    <t>4-(Aminomethyl)benzoic acid is an unnatural amino acid derivative, is an antifibrinolytic.</t>
  </si>
  <si>
    <t>C8H9NO2</t>
  </si>
  <si>
    <t>O=C(O)C1=CC=C(CN)C=C1</t>
  </si>
  <si>
    <t>H2O : 9.09 mg/mL (60.13 mM; Need ultrasonic); DMSO : &lt; 1 mg/mL (insoluble or slightly soluble)</t>
  </si>
  <si>
    <t>17607</t>
  </si>
  <si>
    <t>https://www.medchemexpress.com/4-_Aminomethyl_benzoic-acid.html</t>
  </si>
  <si>
    <t>HY-A0086</t>
  </si>
  <si>
    <t>Netilmicin (sulfate)</t>
  </si>
  <si>
    <t>SCH-20569 (sulfate)</t>
  </si>
  <si>
    <t>56391-57-2</t>
  </si>
  <si>
    <t>720.78</t>
  </si>
  <si>
    <t>Netilmicin (sulfate) (SCH-20569 (sulfate)) is an active aminoglycoside antibiotic against most Gram-negative and some Gram-positive bacteria, including certain strains resistant to gentamicin.</t>
  </si>
  <si>
    <t>C21H41N5O7 . 5/2 H2O4S</t>
  </si>
  <si>
    <t>NCC1=CC[C@@H](N)[C@](O[C@@H]2[C@@H](N)C[C@@H](NCC)[C@H](O[C@@]3([H])OC[C@](C)(O)[C@H](NC)[C@H]3O)[C@H]2O)([H])O1.[2.5H2SO4]</t>
  </si>
  <si>
    <t>H2O : 100 mg/mL (138.74 mM; Need ultrasonic); DMSO : &lt; 1 mg/mL (insoluble or slightly soluble)</t>
  </si>
  <si>
    <t>16415</t>
  </si>
  <si>
    <t>https://www.medchemexpress.com/Netilmicin-sulfate.html</t>
  </si>
  <si>
    <t>HY-B1346</t>
  </si>
  <si>
    <t>DL-Glutamine</t>
  </si>
  <si>
    <t>(±)-Glutamine; DL-Gl</t>
  </si>
  <si>
    <t>6899-04-3</t>
  </si>
  <si>
    <t>DL-Glutamine is used for biochemical research and drug synthesis.</t>
  </si>
  <si>
    <t>NC(CCC(N)=O)C(O)=O</t>
  </si>
  <si>
    <t>DMSO : &lt; 1 mg/mL (insoluble or slightly soluble); H2O : 33.33 mg/mL (228.07 mM; Need ultrasonic)</t>
  </si>
  <si>
    <t>62168</t>
  </si>
  <si>
    <t>https://www.medchemexpress.com/DL-Glutamine.html</t>
  </si>
  <si>
    <t>HY-B0149</t>
  </si>
  <si>
    <t>Tranexamic acid</t>
  </si>
  <si>
    <t>1197-18-8</t>
  </si>
  <si>
    <t>157.21</t>
  </si>
  <si>
    <t>Tranexamic acid (Transamin) is an antifibrinolytic for blocking lysine-binding sites of plasmin and elastase-derived plasminogen fragments with IC50 of 5 mM. 
Target: Others
Tranexamic acid is a synthetic derivative of the amino acid lysine. Tranexamic acid is frequently used in surgeries with high risk of blood loss such as cardiac, liver, vascular and large orthopedic procedures. Its oral form is now being evaluated for use in outpatient conditions involving heavy bleeding.
Toxicity/Adverse event: Rare in general, including gastrointestinal effects, dizziness, fatigue, headache, and hypersensitivity reactions. Use of tranexamic acid has a potential risk of thrombosis.</t>
  </si>
  <si>
    <t>C8H15NO2</t>
  </si>
  <si>
    <t>O=C([C@H]1CC[C@H](CN)CC1)O</t>
  </si>
  <si>
    <t>H2O : ≥ 100 mg/mL (636.09 mM)</t>
  </si>
  <si>
    <t>16337</t>
  </si>
  <si>
    <t>https://www.medchemexpress.com/Tranexamic-acid.html</t>
  </si>
  <si>
    <t>HY-B0800</t>
  </si>
  <si>
    <t>Guanethidine (sulfate)</t>
  </si>
  <si>
    <t>Guanethidine monosulfate</t>
  </si>
  <si>
    <t>645-43-2</t>
  </si>
  <si>
    <t>296.39</t>
  </si>
  <si>
    <t>Guanethidine sulfate (Guanethidine monosulfate) ia an antihypertensive agents. Guanethidine is also an adrenergic neurone blocking drug, enters noradrenergic nerve terminals by the neuronal amine carrier[1][2].</t>
  </si>
  <si>
    <t>C10H24N4O4S</t>
  </si>
  <si>
    <t>NC(NCCN1CCCCCCC1)=N.O=S(O)(O)=O</t>
  </si>
  <si>
    <t>H2O : 125 mg/mL (421.74 mM; Need ultrasonic)</t>
  </si>
  <si>
    <t>63622</t>
  </si>
  <si>
    <t>https://www.medchemexpress.com/Guanethidine-sulfate.html</t>
  </si>
  <si>
    <t>HY-B0739A</t>
  </si>
  <si>
    <t>Citicoline (sodium)</t>
  </si>
  <si>
    <t>Cytidine diphosphate-choline (sodium); CDP-Choline (sodium); Cytidine 5'-diphosphocholine (sodium)</t>
  </si>
  <si>
    <t>33818-15-4</t>
  </si>
  <si>
    <t>510.31</t>
  </si>
  <si>
    <t>Citicoline sodium salt is an intermediate in the synthesis of phosphatidylcholine which is a component of cell membranes and also exerts neuroprotective effects.</t>
  </si>
  <si>
    <t>C14H25N4NaO11P2</t>
  </si>
  <si>
    <t>O[C@H]1[C@H](N(C=CC(N)=N2)C2=O)O[C@H](COP(OP(OCC[N+](C)(C)C)([O-])=O)(O[Na])=O)[C@H]1O</t>
  </si>
  <si>
    <t>H2O : ≥ 100 mg/mL (195.96 mM); DMSO : &lt; 1 mg/mL (insoluble or slightly soluble)</t>
  </si>
  <si>
    <t>28642</t>
  </si>
  <si>
    <t>https://www.medchemexpress.com/Cytidoline_sodium_salt.html</t>
  </si>
  <si>
    <t>HY-B1000A</t>
  </si>
  <si>
    <t>L-SelenoMethionine</t>
  </si>
  <si>
    <t>3211-76-5</t>
  </si>
  <si>
    <t>196.11</t>
  </si>
  <si>
    <t>L-SelenoMethionine is a major natural food-form of selenium.
Target：
The median lethal dose (LD50) of L-SelenoMethionine in rats given an intraperitoneal injection was determined to 4.25 mg Se/kg body and thus is comparable to that of selenite or selenate. In mice, the LD50 of L-SelenoMethionine was 8.8 ± 1.37 mg Se/kg, and the minimal lethal dose, 4.0 mg Se/kg, after intravenous injection.</t>
  </si>
  <si>
    <t>C5H11NO2Se</t>
  </si>
  <si>
    <t>O=C(O)[C@@H](N)CC[Se]C</t>
  </si>
  <si>
    <t>H2O : 14.29 mg/mL (72.87 mM; Need ultrasonic); DMSO : 1 mg/mL (5.10 mM; Need ultrasonic)</t>
  </si>
  <si>
    <t>18572</t>
  </si>
  <si>
    <t>https://www.medchemexpress.com/L-SelenoMethionine.html</t>
  </si>
  <si>
    <t>HY-B1241</t>
  </si>
  <si>
    <t>Dihydrostreptomycin (sulfate)</t>
  </si>
  <si>
    <t>Dihydrostreptomycin sesquisulfate</t>
  </si>
  <si>
    <t>5490-27-7</t>
  </si>
  <si>
    <t>730.71</t>
  </si>
  <si>
    <t>Dihydrostreptomycin sulfate is an aminoglycoside antibiotic, used to treat bacterial diseases in cattle, pigs and sheep.</t>
  </si>
  <si>
    <t>C21H41N7O12 . 3/2 H2SO4</t>
  </si>
  <si>
    <t>O[C@@H]1[C@@H](O)[C@@](O[C@@H]2O[C@@H](C)[C@](O)(CO)[C@H]2O[C@@]3([H])[C@@H](NC)[C@H](O)[C@@H](O)[C@H](CO)O3)([H])[C@@H](NC(N)=N)[C@H](O)[C@H]1NC(N)=N.[1.5H2SO4]</t>
  </si>
  <si>
    <t>H2O : ≥ 200 mg/mL (273.71 mM)</t>
  </si>
  <si>
    <t>17618</t>
  </si>
  <si>
    <t>https://www.medchemexpress.com/Dihydrostreptomycin-sulfate.html</t>
  </si>
  <si>
    <t>HY-17438</t>
  </si>
  <si>
    <t>Cidofovir</t>
  </si>
  <si>
    <t>GS 0504; HPMPC; (S)-HPMPC</t>
  </si>
  <si>
    <t>113852-37-2</t>
  </si>
  <si>
    <t>279.19</t>
  </si>
  <si>
    <t xml:space="preserve">Cidofovir is an anti-CMV drug which can suppress CMV replication by selective inhibition of viral DNA polymerase and therefore prevention of viral replication and transcription.
IC50 Value:
Target: CMV DNA polymerase
in vitro: The minimum concentrations of (S)-HPMPC required to inhibit CMV plaque formation by 50% was microgram/ml. The selectivity indices of (S)-HPMPC, as determined by the ratio of the 50% inhibitory concentration for cell growth to the 50% inhibitory concentration for plaque formation for CMV (AD-169 strain), was 1,500 [1]. The time course of uptake of HPMPC into Vero cells was linear between 10 and 75 min and proportional to the concentration in the medium from 10(-6) to 10(-2) M. HPMPC uptake was temperature sensitive and the rate of uptake was considerably lower at 27 degrees than at 37 degrees and almost totally inhibited at 4 degrees [2]. 
in vivo: Levels of cidofovirin serum following intravenous infusion were dose proportional over the dose range of 1.0 to 10.0 mg/kg of body weight and declined biexponentially with an overall mean +/- standard deviation terminal half-life of 2.6 +/- 1.2 h (n = 25). Approximately 90% of the intravenous dose was recovered unchanged in the urine in 24 h. The overall mean +/- standard deviation total clearance of the drug from serum (148 +/- 25 ml/h/kg; n = 25) approximated renal clearance (129 +/- 42 ml/h/kg; n = 25), which was significantly higher (P &lt; 0.001) than the baseline creatinine clearance in the same patients (83 +/- 21 ml/h/kg; n = 12) [3].  Positive CMV urine cultures reverted to negative in 2 of 8 patients receiving doses of &lt; or = 1.5 mg/kg twice weekly and 11 of 13 patients receiving higher doses. Cidofovir has in vivo anti-CMV activity demonstrated by prolonged clearing of CMV viruria, although this observation is tempered by the fact that clearance of viremia could not be demonstrated [4].
Toxicity: Patients receiving 0.5 or 1.5 mg/kg twice weekly experienced no serious toxicity. The first two patients who received 5 mg/kg twice weekly developed glycosuria and 2+ proteinuria. Subsequent patients received concomitant probenecid to attempt to ameliorate renal toxicity [4].
Clinical trial: FDA approved drug
</t>
  </si>
  <si>
    <t>C8H14N3O6P</t>
  </si>
  <si>
    <t>OC[C@@H](OCP(O)(O)=O)CN1C=CC(N)=NC1=O</t>
  </si>
  <si>
    <t>H2O : 3.33 mg/mL (11.93 mM; Need ultrasonic); DMSO : &lt; 1 mg/mL (insoluble or slightly soluble)</t>
  </si>
  <si>
    <t>23198</t>
  </si>
  <si>
    <t>https://www.medchemexpress.com/Cidofovir.html</t>
  </si>
  <si>
    <t>HY-N0455</t>
  </si>
  <si>
    <t>L-Arginine</t>
  </si>
  <si>
    <t>(S)-(+)-Arginine</t>
  </si>
  <si>
    <t>74-79-3</t>
  </si>
  <si>
    <t>L-Arginine ((S)-(+)-Arginine) is the substrate for the endothelial nitric oxide synthase (eNOS) to generate NO. L-Arginine is transported into vascular smooth muscle cells by the cationic amino acid transporter family of proteins where it is metabolized to nitric oxide (NO), polyamines, or L-proline[1][2].</t>
  </si>
  <si>
    <t>C6H14N4O2</t>
  </si>
  <si>
    <t>N[C@@H](CCCNC(N)=N)C(O)=O</t>
  </si>
  <si>
    <t>H2O : 50 mg/mL (287.03 mM; Need ultrasonic)</t>
  </si>
  <si>
    <t>38768</t>
  </si>
  <si>
    <t>https://www.medchemexpress.com/l-arginine.html</t>
  </si>
  <si>
    <t>HY-N0325</t>
  </si>
  <si>
    <t>DL-Methionine</t>
  </si>
  <si>
    <t>59-51-8</t>
  </si>
  <si>
    <t>DL-Methionine is an essential amino acid containing sulfur with oxidative stress defense effects. DL-Methionine can be used for animal natural feed. DL-Methionine also kills H. rostochiensis on potato plants[1][2][3].</t>
  </si>
  <si>
    <t>NC(CCSC)C(O)=O</t>
  </si>
  <si>
    <t>81018</t>
  </si>
  <si>
    <t>https://www.medchemexpress.com/dl-methionine.html</t>
  </si>
  <si>
    <t>HY-B0012</t>
  </si>
  <si>
    <t>Pamidronic acid</t>
  </si>
  <si>
    <t>40391-99-9</t>
  </si>
  <si>
    <t>235.07</t>
  </si>
  <si>
    <t>Pamidronic acid is a drug used to treat a broad spectrum of bone absorption diseases.</t>
  </si>
  <si>
    <t>C3H11NO7P2</t>
  </si>
  <si>
    <t>OC(P(O)(O)=O)(P(O)(O)=O)CCN</t>
  </si>
  <si>
    <t>H2O : 5 mg/mL (21.27 mM; ultrasonic and warming and heat to 80°C); DMSO : &lt; 1 mg/mL (insoluble or slightly soluble)</t>
  </si>
  <si>
    <t>26424</t>
  </si>
  <si>
    <t>https://www.medchemexpress.com/Pamidronic_acid.html</t>
  </si>
  <si>
    <t>Cancer; Metabolic Disease; Inflammation/Immunology</t>
  </si>
  <si>
    <t>HY-N0215</t>
  </si>
  <si>
    <t>L-Phenylalanine</t>
  </si>
  <si>
    <t>(S)-2-Amino-3-phenylpropionic acid</t>
  </si>
  <si>
    <t>63-91-2</t>
  </si>
  <si>
    <t>Calcium Channel; Endogenous Metabolite; iGluR</t>
  </si>
  <si>
    <t>L-Phenylalanine ((S)-2-Amino-3-phenylpropionic acid) is an essential amino acid isolated from Escherichia coli. L-Phenylalanine is a α2δ subunit of voltage-dependent Ca+ channels antagonist with a Ki of 980 nM. L-phenylalanine is a competitive antagonist for the glycine- and glutamate-binding sites of N-methyl-D-aspartate receptors (NMDARs) (KB of 573 μM ) and non-NMDARs, respectively. L-Phenylalanine is widely used in the production of food flavors and pharmaceuticals[1][2][3][4].</t>
  </si>
  <si>
    <t>N[C@@H](CC1=CC=CC=C1)C(O)=O</t>
  </si>
  <si>
    <t>H2O : 6.67 mg/mL (40.38 mM; Need ultrasonic)</t>
  </si>
  <si>
    <t>65428</t>
  </si>
  <si>
    <t>https://www.medchemexpress.com/L-Phenylalanine.html</t>
  </si>
  <si>
    <t>HY-B0639</t>
  </si>
  <si>
    <t>Amifostine</t>
  </si>
  <si>
    <t>WR2721</t>
  </si>
  <si>
    <t>20537-88-6</t>
  </si>
  <si>
    <t>HIF/HIF Prolyl-Hydroxylase; MDM-2/p53</t>
  </si>
  <si>
    <t>Amifostine (WR2721) is a broad-spectrum cytoprotective agent and a radioprotector. Amifostine selectively protects normal tissues from damage caused by radiation and chemotherapy. Amifostine is potent hypoxia-inducible factor-α1 (HIF-α1) and p53 inducer. Amifostine protects cells from damage by scavenging oxygen-derived free radicals. Amifostine reduces renal toxicity and has antiangiogenic action[1][2][3][4].</t>
  </si>
  <si>
    <t>C5H15N2O3PS</t>
  </si>
  <si>
    <t>OP(SCCNCCCN)(O)=O</t>
  </si>
  <si>
    <t>H2O : ≥ 40 mg/mL (186.72 mM); DMF : &lt; 1 mg/mL (insoluble)</t>
  </si>
  <si>
    <t>16836</t>
  </si>
  <si>
    <t>https://www.medchemexpress.com/Amifostine.html</t>
  </si>
  <si>
    <t>HY-N0658</t>
  </si>
  <si>
    <t>L-Threonine</t>
  </si>
  <si>
    <t>72-19-5</t>
  </si>
  <si>
    <t>119.12</t>
  </si>
  <si>
    <t>L-Threonine is a natural amino acid, can be produced by microbial fermentation, and is used in food, medicine, or feed[1].</t>
  </si>
  <si>
    <t>C4H9NO3</t>
  </si>
  <si>
    <t>N[C@@H]([C@H](O)C)C(O)=O</t>
  </si>
  <si>
    <t>H2O : 33.33 mg/mL (279.80 mM; Need ultrasonic); DMSO : &lt; 1 mg/mL (insoluble or slightly soluble)</t>
  </si>
  <si>
    <t>26334</t>
  </si>
  <si>
    <t>https://www.medchemexpress.com/l-threonine.html</t>
  </si>
  <si>
    <t>HY-B0993</t>
  </si>
  <si>
    <t>Mangafodipir (trisodium)</t>
  </si>
  <si>
    <t>140678-14-4</t>
  </si>
  <si>
    <t>757.32</t>
  </si>
  <si>
    <t>Mangafodipir trisodium is a contrast agent delivered intravenously to enhance contrast in magnetic resonance imaging (MRI) of the liver.</t>
  </si>
  <si>
    <t>C22H27MnN4Na3O14P2</t>
  </si>
  <si>
    <t>O=C1[O-][Mn+2]([N]2(C3)CC4=C5COP(O)(O)=O)([O-]C6=C(N=C7)C)([O-]C4=C(N=C5)C)([O-]C3=O)[N](CC6=C7COP([O-])(O)=O)(CC2)C1.[Na+].[Na+].[Na+]</t>
  </si>
  <si>
    <t>H2O : 33.33 mg/mL (44.01 mM; Need ultrasonic)</t>
  </si>
  <si>
    <t>26103</t>
  </si>
  <si>
    <t>https://www.medchemexpress.com/Mangafodipir-trisodium.html</t>
  </si>
  <si>
    <t>HY-B1228</t>
  </si>
  <si>
    <t>Ribostamycin (sulfate)</t>
  </si>
  <si>
    <t>Vistamycin (sulfate)</t>
  </si>
  <si>
    <t>53797-35-6</t>
  </si>
  <si>
    <t>Ribostamycin sulfate (Vistamycin sulfate) is a broad-spectrum antimicrobial, inhibits bacterial protein synthesis at the level of 30S and 50S ribosomal subunit binding, also inhibits the chaperone activity of protein disulfide isomerase (PDI), used in pharmacokinetic and nephrotoxicity studies</t>
  </si>
  <si>
    <t>C17H36N4O14S</t>
  </si>
  <si>
    <t>O=S(O)(O)=O.O[C@@H]([C@H](O)[C@@H](CN)O1)[C@@H](N)[C@@]1([H])O[C@@H]2[C@@H](N)C[C@@H](N)[C@H](O)[C@@]2([H])O[C@@H]3O[C@H](CO)[C@@H](O)[C@H]3O</t>
  </si>
  <si>
    <t>H2O : 130 mg/mL (235.27 mM; Need ultrasonic); DMSO : &lt; 1 mg/mL (insoluble or slightly soluble)</t>
  </si>
  <si>
    <t>17573</t>
  </si>
  <si>
    <t>https://www.medchemexpress.com/Ribostamycin-sulfate.html</t>
  </si>
  <si>
    <t>HY-16217</t>
  </si>
  <si>
    <t>Gadobutrol</t>
  </si>
  <si>
    <t>ZK 135079</t>
  </si>
  <si>
    <t>770691-21-9</t>
  </si>
  <si>
    <t>604.71</t>
  </si>
  <si>
    <t>Gadobutrol (Gd-DO3A-butrol; ZK 135079) is a nonionic, paramagnetic contrast agent developed for tissue contrast enhancement in magnetic resonance imaging (MRI).
IC50 value:
Target: 
The major chemical differences among these Gd chelates or Gd-based contrast agents (GBCAs) are the presence or absence of overall charge, ionic or nonionic, and their ligand frameworks (linear or macrocyclic). Gd-DO3A-butrol has a macrocyclic framework and is neutral. The DO3A-butrol ligand was developed based on the belief that high overall hydrophilicity of an agent is generally associated with very low protein binding and good biological tolerance. The Gd(III) in Gd-DO3A-butrol has a coordination number of 9. Gd-DO3A-butrol is a water-soluble, highly hydrophilic compound with a partition coefficient between n-butanol and buffer at pH 7.6 of ~ 0.006. Gd-DO3A-butrol is not commercially available in the United States, but it is commercially available in Canada at a concentration of 1.0 mmol/ml (604.72 mg/ml) for contrast enhancement during cranial and spinal imaging with MRI and MR angiography.</t>
  </si>
  <si>
    <t>C18H31GdN4O9</t>
  </si>
  <si>
    <t>OC[C@H]1[N]23[Gd+3]([N]4(C5)CC3)([N]6(C7)CC4)([OH][C@@H]1CO)([O-]C5=O)([O-]C8=O)([O-]C7=O)[N](CC6)(C8)CC2</t>
  </si>
  <si>
    <t>H2O : 20 mg/mL (33.07 mM; Need ultrasonic)</t>
  </si>
  <si>
    <t>11120</t>
  </si>
  <si>
    <t>https://www.medchemexpress.com/Gadobutrol.html</t>
  </si>
  <si>
    <t>HY-B0079</t>
  </si>
  <si>
    <t>Sugammadex (sodium)</t>
  </si>
  <si>
    <t>Org25969</t>
  </si>
  <si>
    <t>343306-79-6</t>
  </si>
  <si>
    <t>2178.01</t>
  </si>
  <si>
    <t>Sugammadex sodium is a synthetic γ-cyclodextrin derivative, and acts as a new reversal agent for neuromuscular block.</t>
  </si>
  <si>
    <t>C72H104Na8O48S8</t>
  </si>
  <si>
    <t>O=C(O[Na])CCSC[C@@H]1OC(O[C@@H]2[C@H]([C@H](O)C(O[C@H]3[C@H](CSCCC(O[Na])=O)OC(O[C@H]4[C@H](CSCCC(O[Na])=O)OC5[C@@H](O)[C@@H]4O)[C@@H](O)[C@@H]3O)O[C@H]2CSCCC(O[Na])=O)O)[C@@H](O)[C@H](O)[C@H]1OC(O[C@@H](CSCCC(O[Na])=O)[C@H](OC6[C@@H](O)[C@H](O)[C@@H](OC7[C@@H](O)[C@H](O)[C@@H](OC8[C@@H](O)[C@H](O)[C@@H](O5)[C@H](CSCCC(O[Na])=O)O8)[C@H](CSCCC(O[Na])=O)O7)[C@H](CSCCC(O[Na])=O)O6)[C@H]9O)[C@H]9O</t>
  </si>
  <si>
    <t>H2O : ≥ 34 mg/mL (15.61 mM)</t>
  </si>
  <si>
    <t>26385</t>
  </si>
  <si>
    <t>https://www.medchemexpress.com/Sugammadex-sodium.html</t>
  </si>
  <si>
    <t>HY-N0666B</t>
  </si>
  <si>
    <t>Aspartic acid (calcium)</t>
  </si>
  <si>
    <t>Calcium L-aspartate</t>
  </si>
  <si>
    <t>10389-09-0</t>
  </si>
  <si>
    <t>171.16</t>
  </si>
  <si>
    <t>Aspartic acid calcium (Calcium L-aspartate) is a chelate where calcium is attached to an amino acid naming L-Aspartic acid. L-Aspartic acid is an amino acid and serves as a building block for proteins in the body.</t>
  </si>
  <si>
    <t>C4H5CaNO4</t>
  </si>
  <si>
    <t>N[C@@H](CC([O-])=O)C([O-])=O.[Ca+2]</t>
  </si>
  <si>
    <t>H2O : ≥ 100 mg/mL (584.25 mM)</t>
  </si>
  <si>
    <t>26117</t>
  </si>
  <si>
    <t>https://www.medchemexpress.com/Aspartic_acid_calcium.html</t>
  </si>
  <si>
    <t>HY-N0454</t>
  </si>
  <si>
    <t>DL-Arginine</t>
  </si>
  <si>
    <t>7200-25-1</t>
  </si>
  <si>
    <t>DL-Arginine is used in physicochemical analysis of amino acid complexation dynamics and crystal structure formations.</t>
  </si>
  <si>
    <t>NC(CCCNC(N)=N)C(O)=O</t>
  </si>
  <si>
    <t>H2O : ≥ 150 mg/mL (861.08 mM)</t>
  </si>
  <si>
    <t>29892</t>
  </si>
  <si>
    <t>https://www.medchemexpress.com/DL-Arginine.html</t>
  </si>
  <si>
    <t>HY-B0441</t>
  </si>
  <si>
    <t>Tobramycin</t>
  </si>
  <si>
    <t>Nebramycin Factor 6; Deoxykanamycin B</t>
  </si>
  <si>
    <t>32986-56-4</t>
  </si>
  <si>
    <t>467.51</t>
  </si>
  <si>
    <t>Tobramycin (Nebramycin Factor 6) is a parenterally administered, broad spectrum aminoglycoside antibiotic that is widely used in the treatment of moderate to severe bacterial infections due to sensitive organisms[1].</t>
  </si>
  <si>
    <t>C18H37N5O9</t>
  </si>
  <si>
    <t>O[C@@H]([C@@H]1O[C@@]([C@@H](C[C@@H]2O)N)([H])O[C@@H]2CN)[C@H]([C@@H](C[C@@H]1N)N)O[C@@]([C@@H]([C@@H](N)[C@@H]3O)O)([H])O[C@@H]3CO</t>
  </si>
  <si>
    <t>H2O : ≥ 100 mg/mL (213.90 mM); DMSO : 2 mg/mL (4.28 mM; Need ultrasonic)</t>
  </si>
  <si>
    <t>16244</t>
  </si>
  <si>
    <t>https://www.medchemexpress.com/Tobramycin.html</t>
  </si>
  <si>
    <t>HY-W014102</t>
  </si>
  <si>
    <t>L-Alanyl-L-glutamine</t>
  </si>
  <si>
    <t>39537-23-0</t>
  </si>
  <si>
    <t>217.22</t>
  </si>
  <si>
    <t>L-Alanyl-L-glutamine, a glutamine dipeptide, is benefit for the antioxidant system, attenuating inflammation, and may modulate the heat shock protein (HSP) response in catabolic situations[1].</t>
  </si>
  <si>
    <t>C8H15N3O4</t>
  </si>
  <si>
    <t>O=C(N)CC[C@@H](C(O)=O)NC([C@H](C)N)=O</t>
  </si>
  <si>
    <t>DMSO : &lt; 1 mg/mL (insoluble or slightly soluble); H2O : 100 mg/mL (460.36 mM; Need ultrasonic)</t>
  </si>
  <si>
    <t>51755</t>
  </si>
  <si>
    <t>https://www.medchemexpress.com/l-alanyl-l-glutamine.html</t>
  </si>
  <si>
    <t>HY-B1000</t>
  </si>
  <si>
    <t>Selenomethionine</t>
  </si>
  <si>
    <t>Seleno-DL-methionine; DL-Selenomethionine</t>
  </si>
  <si>
    <t>1464-42-2</t>
  </si>
  <si>
    <t>Selenomethionine is a naturally occurring amino acid containing selenium, is a common natural food source of selenium.</t>
  </si>
  <si>
    <t>O=C(O)C(N)CC[Se]C</t>
  </si>
  <si>
    <t>H2O : 12.5 mg/mL (63.74 mM; Need ultrasonic)</t>
  </si>
  <si>
    <t>61585</t>
  </si>
  <si>
    <t>https://www.medchemexpress.com/Selenomethionine.html</t>
  </si>
  <si>
    <t>HY-W010388</t>
  </si>
  <si>
    <t>Creatine</t>
  </si>
  <si>
    <t>57-00-1</t>
  </si>
  <si>
    <t>131.14</t>
  </si>
  <si>
    <t>Creatine, an endogenous amino acid derivative, plays an important role in cellular energy, especially in muscle and brain.</t>
  </si>
  <si>
    <t>C4H9N3O2</t>
  </si>
  <si>
    <t>O=C(O)CN(C)C(N)=N</t>
  </si>
  <si>
    <t>H2O : 6.25 mg/mL (47.66 mM; Need ultrasonic)</t>
  </si>
  <si>
    <t>57949</t>
  </si>
  <si>
    <t>https://www.medchemexpress.com/2-_1-Methylguanidino_acetic_acid.html</t>
  </si>
  <si>
    <t>HY-N0832</t>
  </si>
  <si>
    <t>L-Histidine</t>
  </si>
  <si>
    <t>71-00-1</t>
  </si>
  <si>
    <t>155.15</t>
  </si>
  <si>
    <t>Endogenous Metabolite; Mitochondrial Metabolism</t>
  </si>
  <si>
    <t>L-Histidine is an essential amino acid for infants. L-Histidine is an inhibitor of mitochondrial glutamine transport.</t>
  </si>
  <si>
    <t>C6H9N3O2</t>
  </si>
  <si>
    <t>N[C@@H](CC1=CNC=N1)C(O)=O</t>
  </si>
  <si>
    <t>H2O : 25 mg/mL (161.13 mM; Need ultrasonic); DMSO : &lt; 1 mg/mL (insoluble or slightly soluble)</t>
  </si>
  <si>
    <t>26399</t>
  </si>
  <si>
    <t>https://www.medchemexpress.com/L-Hisidine.html</t>
  </si>
  <si>
    <t>Metabolic Disease; Inflammation/Immunology; Neurological Disease</t>
  </si>
  <si>
    <t>HY-B0470</t>
  </si>
  <si>
    <t>Neomycin (sulfate)</t>
  </si>
  <si>
    <t>1405-10-3</t>
  </si>
  <si>
    <t>908.88</t>
  </si>
  <si>
    <t>Antibiotic; Bacterial; Calcium Channel</t>
  </si>
  <si>
    <t>Neomycin sulfate is an aminoglycoside antibiotic used for preventing or treating  bacterial infections.</t>
  </si>
  <si>
    <t>C23H52N6O25S3</t>
  </si>
  <si>
    <t>O[C@H]1[C@H](O)[C@@H](N)[C@@H](O[C@@H]2[C@@H](N)C[C@@H](N)[C@H](O)[C@H]2O[C@@H]3O[C@H](CO)[C@@H](O[C@H]4O[C@@H](CN)[C@@H](O)[C@H](O)[C@H]4N)[C@H]3O)O[C@@H]1CN.[3H2SO4]</t>
  </si>
  <si>
    <t>H2O : ≥ 31 mg/mL (34.11 mM)</t>
  </si>
  <si>
    <t>42262</t>
  </si>
  <si>
    <t>https://www.medchemexpress.com/Neomycin-sulfate.html</t>
  </si>
  <si>
    <t>HY-17015</t>
  </si>
  <si>
    <t>Peramivir (trihydrate)</t>
  </si>
  <si>
    <t>RWJ 270201 trihydrate; BCX 1812 trihydrate</t>
  </si>
  <si>
    <t>1041434-82-5</t>
  </si>
  <si>
    <t>382.45</t>
  </si>
  <si>
    <t>Peramivir trihydrate (RWJ-270201 trihydrate;BCX-1812 trihydrate) is a highly potent, selective and orally active influenza virus neuraminidase (NA) inhibitor, with IC50 values ranging from 0.9 to 4.3 nM for nine NA subtypes[1][2].</t>
  </si>
  <si>
    <t>C15H34N4O7</t>
  </si>
  <si>
    <t>O[C@H]1[C@]([C@H](C(CC)CC)NC(C)=O)([H])[C@H](NC(N)=N)C[C@@H]1C(O)=O.[H]O.[H]O.[H]O</t>
  </si>
  <si>
    <t>H2O : 5 mg/mL (13.07 mM; Need ultrasonic)</t>
  </si>
  <si>
    <t>22592</t>
  </si>
  <si>
    <t>https://www.medchemexpress.com/Peramivir-trihydrate.html</t>
  </si>
  <si>
    <t>HY-17354</t>
  </si>
  <si>
    <t>(R)-Baclofen</t>
  </si>
  <si>
    <t>STX209</t>
  </si>
  <si>
    <t>69308-37-8</t>
  </si>
  <si>
    <t>213.66</t>
  </si>
  <si>
    <t>(R)-Baclofen(STX209) is a selective GABAB receptor agonist[1].</t>
  </si>
  <si>
    <t>C10H12ClNO2</t>
  </si>
  <si>
    <t>ClC1=CC=C([C@](CC(O)=O)([H])CN)C=C1</t>
  </si>
  <si>
    <t>H2O : 5 mg/mL (23.40 mM; Need ultrasonic); DMSO : 1 mg/mL (4.68 mM; ultrasonic and warming and heat to 80°C)</t>
  </si>
  <si>
    <t>16166</t>
  </si>
  <si>
    <t>https://www.medchemexpress.com/_R_-Baclofen.html</t>
  </si>
  <si>
    <t>HY-B0961</t>
  </si>
  <si>
    <t>Merbromin</t>
  </si>
  <si>
    <t>Mercury dibromofluorescein (disodium salt)</t>
  </si>
  <si>
    <t>129-16-8</t>
  </si>
  <si>
    <t>752.67</t>
  </si>
  <si>
    <t>Merbromin (Mercury dibromofluorescein disodium salt) is a xanthene dye.</t>
  </si>
  <si>
    <t>C20H10Br2HgNa2O6</t>
  </si>
  <si>
    <t>O[Hg]C1=C(O[Na])C(Br)=CC(C2C3=C(C=CC=C3)C(O[Na])=O)=C1OC4=C2C=C(Br)C(O)=C4</t>
  </si>
  <si>
    <t>DMSO : 6.67 mg/mL (8.86 mM; Need ultrasonic); H2O : ≥ 50 mg/mL (66.43 mM)</t>
  </si>
  <si>
    <t>40871</t>
  </si>
  <si>
    <t>https://www.medchemexpress.com/Merbromin.html</t>
  </si>
  <si>
    <t>HY-16566A</t>
  </si>
  <si>
    <t>Kanamycin (sulfate)</t>
  </si>
  <si>
    <t>Kanamycin A monosulfate</t>
  </si>
  <si>
    <t>25389-94-0</t>
  </si>
  <si>
    <t>582.58</t>
  </si>
  <si>
    <t>Kanamycin sulfate is an aminoglycoside bacteriocidal antibiotic which acts by binding to the bacterial 30S ribosomes.</t>
  </si>
  <si>
    <t>C18H38N4O15S</t>
  </si>
  <si>
    <t>OS(O)(=O)=O.O[C@H]1[C@](O[C@@H]2[C@@H](N)C[C@@H](N)[C@H](O[C@@]3([H])O[C@H](CO)[C@@H](O)[C@H](N)[C@H]3O)[C@H]2O)([H])O[C@H](CN)[C@@H](O)[C@@H]1O</t>
  </si>
  <si>
    <t>H2O : 100 mg/mL (171.65 mM; Need ultrasonic); DMSO : &lt; 1 mg/mL (insoluble or slightly soluble)</t>
  </si>
  <si>
    <t>39680</t>
  </si>
  <si>
    <t>https://www.medchemexpress.com/Kanamycin-sulfate.html</t>
  </si>
  <si>
    <t>HY-N0666</t>
  </si>
  <si>
    <t>L-Aspartic acid</t>
  </si>
  <si>
    <t>56-84-8</t>
  </si>
  <si>
    <t>133.10</t>
  </si>
  <si>
    <t>L-Aspartic acid is is an amino acid, shown to be a suitable prodrug for colon-specific drug deliverly.</t>
  </si>
  <si>
    <t>C4H7NO4</t>
  </si>
  <si>
    <t>N[C@H](C(O)=O)CC(O)=O</t>
  </si>
  <si>
    <t>H2O : 8.33 mg/mL (62.58 mM; Need ultrasonic)</t>
  </si>
  <si>
    <t>38998</t>
  </si>
  <si>
    <t>https://www.medchemexpress.com/L-Aspartic_acid.html</t>
  </si>
  <si>
    <t>HY-13777A</t>
  </si>
  <si>
    <t>Zoledronic acid (monohydrate)</t>
  </si>
  <si>
    <t>Zoledronate monohydrate; CGP 42446 monohydrate; CGP42446A monohydrate; ZOL 446 monohydrate</t>
  </si>
  <si>
    <t>165800-06-6</t>
  </si>
  <si>
    <t>290.10</t>
  </si>
  <si>
    <t>Zoledronic acid monohydrate is a third-generation, nitrogen-containing bisphosphonate, inhibits osteoclast-mediated bone resorption, and also has antitumor activity.</t>
  </si>
  <si>
    <t>C5H12N2O8P2</t>
  </si>
  <si>
    <t>OC(P(O)(O)=O)(P(O)(O)=O)CN1C=CN=C1.[H]O[H]</t>
  </si>
  <si>
    <t>H2O : 1 mg/mL (3.45 mM; Need ultrasonic); H2O : 14.29 mg/mL (49.26 mM; ultrasonic and adjust pH to 8 with NaOH)</t>
  </si>
  <si>
    <t>11825</t>
  </si>
  <si>
    <t>https://www.medchemexpress.com/zoledronic-acid-monohydrate.html</t>
  </si>
  <si>
    <t>HY-B0631</t>
  </si>
  <si>
    <t>Alendronic acid</t>
  </si>
  <si>
    <t>66376-36-1</t>
  </si>
  <si>
    <t>249.10</t>
  </si>
  <si>
    <t>Alendronic acid, a bisphosphonate, is a farnesyl diphosphate synthase (FDPS) inhibitor. Alendronic acid inhibits osteoclast-mediated bone resorption. Alendronic acid shows efficacy in postmenopausal osteoporosis, malignant hypercalcemia and Paget’s disease[1].</t>
  </si>
  <si>
    <t>C4H13NO7P2</t>
  </si>
  <si>
    <t>OC(P(O)(O)=O)(CCCN)P(O)(O)=O</t>
  </si>
  <si>
    <t>H2O : 8.33 mg/mL (33.44 mM; Need ultrasonic)</t>
  </si>
  <si>
    <t>63520</t>
  </si>
  <si>
    <t>https://www.medchemexpress.com/alendronic-acid.html</t>
  </si>
  <si>
    <t>HY-B0796</t>
  </si>
  <si>
    <t>Gastrodenol</t>
  </si>
  <si>
    <t>Bismuth tripotassium dicitrate; Bismuth subcitrate</t>
  </si>
  <si>
    <t>57644-54-9</t>
  </si>
  <si>
    <t>355.26</t>
  </si>
  <si>
    <t>Gastrodenol(Bismuth tripotassium dicitrate; De-Noltab)is a mineral that is used in treating ulcers and upset stomach.</t>
  </si>
  <si>
    <t>C6H8O7 . 1/2Bi . 3/2K</t>
  </si>
  <si>
    <t>O=C(CC(C(O)=O)(O)CC(O)=O)O.[1.5K+].[0.5Bi3+]</t>
  </si>
  <si>
    <t>H2O : 100 mg/mL (281.48 mM; Need ultrasonic)</t>
  </si>
  <si>
    <t>15400</t>
  </si>
  <si>
    <t>https://www.medchemexpress.com/Gastrodenol.html</t>
  </si>
  <si>
    <t>HY-N0486</t>
  </si>
  <si>
    <t>L-Leucine</t>
  </si>
  <si>
    <t>61-90-5</t>
  </si>
  <si>
    <t>mTOR</t>
  </si>
  <si>
    <t>L-Leucine is an essential branched-chain amino acid (BCAA), which activates the mTOR signaling pathway[1].</t>
  </si>
  <si>
    <t>N[C@@H](CC(C)C)C(O)=O</t>
  </si>
  <si>
    <t>H2O : 8.33 mg/mL (63.51 mM; Need ultrasonic)</t>
  </si>
  <si>
    <t>39087</t>
  </si>
  <si>
    <t>https://www.medchemexpress.com/L-Leucine.html</t>
  </si>
  <si>
    <t>HY-13667</t>
  </si>
  <si>
    <t>Levoleucovorin (Calcium)</t>
  </si>
  <si>
    <t>Calcium levofolinate; CL307782</t>
  </si>
  <si>
    <t>80433-71-2</t>
  </si>
  <si>
    <t>511.50</t>
  </si>
  <si>
    <t>Antifolate</t>
  </si>
  <si>
    <t>Levoleucovorin calcium is the calcium salt of Levoleucovorin, which is the enantiomerically active form of folinic acid.
IC50 value: 
Target: 
Levoleucovorin is used to treat or prevent toxic effects of methotrexate in people who have received methotrexate to treat bone cancer. Levoleucovorin is also used in combination chemotherapy with fluorouracil (5-FU) to treat colorectal cancer that has spread to other parts of the body. This medicine only treats the symptoms of colorectal cancer and does not treat the cancer itself.</t>
  </si>
  <si>
    <t>C20H21CaN7O7</t>
  </si>
  <si>
    <t>O=C1C2=C(NC[C@H](CNC3=CC=C(C(N[C@H](C([O-])=O)CCC([O-])=O)=O)C=C3)N2C=O)NC(N)=N1.[Ca+2]</t>
  </si>
  <si>
    <t>H2O : 10 mg/mL (19.55 mM; Need ultrasonic); DMSO : &lt; 1 mg/mL (insoluble or slightly soluble)</t>
  </si>
  <si>
    <t>15281</t>
  </si>
  <si>
    <t>https://www.medchemexpress.com/Levoleucovorin-Calcium.html</t>
  </si>
  <si>
    <t>HY-B1329</t>
  </si>
  <si>
    <t>Apramycin (sulfate)</t>
  </si>
  <si>
    <t>Nebramycin II (sulfate)</t>
  </si>
  <si>
    <t>65710-07-8</t>
  </si>
  <si>
    <t>637.66</t>
  </si>
  <si>
    <t>Apramycin sulfate is an aminoglycoside antibiotic mproduced by a strain of Streptomyces tenebrarius, used in veterinary practice.</t>
  </si>
  <si>
    <t>C21H43N5O15S</t>
  </si>
  <si>
    <t>O[C@H]1[C@](O[C@H](O[C@@]([C@H](C[C@H]2N)N)([H])[C@@H]([C@H]2O)O)[C@H](N)C3)([H])[C@@]3([H])O[C@H](O[C@@]([C@@H]([C@@H](O)[C@@H]4N)O)([H])O[C@@H]4CO)[C@H]1NC.O=S(O)(O)=O</t>
  </si>
  <si>
    <t>H2O : ≥ 200 mg/mL (313.65 mM)</t>
  </si>
  <si>
    <t>26867</t>
  </si>
  <si>
    <t>https://www.medchemexpress.com/Apramycin-sulfate.html</t>
  </si>
  <si>
    <t>HY-B1295</t>
  </si>
  <si>
    <t>Citric acid (trilithium salt tetrahydrate)</t>
  </si>
  <si>
    <t>Lithium citrate tribasic (tetrahydrate); Trilithium citrate (tetrahydrate)</t>
  </si>
  <si>
    <t>6080-58-6</t>
  </si>
  <si>
    <t>281.98</t>
  </si>
  <si>
    <t>Citric acid trilithium salt tetrahydrate (Lithium citrate tribasic tetrahydrate) is a pharmaceutical and construction material, used in HPLC gradient elution for quantitative amino acid analysis.</t>
  </si>
  <si>
    <t>C6H13Li3O11</t>
  </si>
  <si>
    <t>O=C(CC(C(O[Li])=O)(O)CC(O[Li])=O)O[Li].O.O.O.O</t>
  </si>
  <si>
    <t>H2O : ≥ 100 mg/mL (354.64 mM)</t>
  </si>
  <si>
    <t>17501</t>
  </si>
  <si>
    <t>https://www.medchemexpress.com/Citric-acid-trilithium-salt-tetrahydrate.html</t>
  </si>
  <si>
    <t>HY-N0666C</t>
  </si>
  <si>
    <t>L-Aspartic aicd (sodium)</t>
  </si>
  <si>
    <t>Sodium L-aspartate</t>
  </si>
  <si>
    <t>3792-50-5</t>
  </si>
  <si>
    <t>155.08</t>
  </si>
  <si>
    <t>L-Aspartic aicd sodium is is an amino acid, shown to be a suitable prodrug for colon-specific drug deliverly[1][2].</t>
  </si>
  <si>
    <t>C4H6NNaO4</t>
  </si>
  <si>
    <t>N[C@@H](CC(O)=O)C([O-])=O.[Na+]</t>
  </si>
  <si>
    <t>82154</t>
  </si>
  <si>
    <t>https://www.medchemexpress.com/s-2-aminosuccinic-acid-sodium-salt.html</t>
  </si>
  <si>
    <t>12002</t>
  </si>
  <si>
    <t>HY-B0180</t>
  </si>
  <si>
    <t>Imiquimod</t>
  </si>
  <si>
    <t>R 837</t>
  </si>
  <si>
    <t>99011-02-6</t>
  </si>
  <si>
    <t>240.30</t>
  </si>
  <si>
    <t>Imiquimod (R 837) is a selective toll like receptor 7 (TLR7) agonist acting as an immune response modifier. Imiquimod exhibits antiviral and antitumor effects in vivo. Imiquimod can be used for the research of external genital, perianal warts, cancer and COVID 19[1][2].</t>
  </si>
  <si>
    <t>C14H16N4</t>
  </si>
  <si>
    <t>NC1=NC2=CC=CC=C2C3=C1N=CN3CC(C)C</t>
  </si>
  <si>
    <t>H2O : 2.64 mg/mL (ultrasonic;adjust pH to 2 with HCl);DMSO : 1.43 mg/mL (ultrasonic)</t>
  </si>
  <si>
    <t>11318</t>
  </si>
  <si>
    <t>2mM * 30uL</t>
  </si>
  <si>
    <t>https://www.medchemexpress.com/Imiquimod.html</t>
  </si>
  <si>
    <t>HY-B1369</t>
  </si>
  <si>
    <t>Imipenem monohydrate</t>
  </si>
  <si>
    <t>N-Formimidoyl thienamycin monohydrate</t>
  </si>
  <si>
    <t>74431-23-5</t>
  </si>
  <si>
    <t>317.36</t>
  </si>
  <si>
    <t>Imipenem monohydrate, a member of the carbapenem class of antibiotics isolated from the soil organism Streptomyces cattleya[1], is an intravenous β-lactam antibiotic effective against a wide range of Gram-positive and Gram-negative bacteria, including several multi-drug resistant bacterial species. Imipenem acts as cell wall-targeting antibiotic[2][3].</t>
  </si>
  <si>
    <t>C12H19N3O5S</t>
  </si>
  <si>
    <t>O=C(C(N12)=C(SCCNC=N)C[C@]2([H])[C@@H]([C@H](O)C)C1=O)O.O</t>
  </si>
  <si>
    <t>H2O : 7.14 mg/mL (22.50 mM; Need ultrasonic); DMSO : &lt; 1 mg/mL (insoluble or slightly soluble)</t>
  </si>
  <si>
    <t>34604</t>
  </si>
  <si>
    <t>https://www.medchemexpress.com/Imipenem_monohydrate.html</t>
  </si>
  <si>
    <t>HY-100595</t>
  </si>
  <si>
    <t>Sodium stibogluconate</t>
  </si>
  <si>
    <t>Stibogluconate (trisodium nonahydrate)</t>
  </si>
  <si>
    <t>16037-91-5</t>
  </si>
  <si>
    <t>910.90</t>
  </si>
  <si>
    <t>Sodium stibogluconate (Stibogluconate trisodium nonahydrate) is a potent inhibitor of protein tyrosine phosphatase. Sodium stibogluconate inhibits 99% of SHP-1, SHP-2 and PTP1B activity at 10, 100, 100 μg/mL, respectively.</t>
  </si>
  <si>
    <t>C12H38Na3O26Sb2</t>
  </si>
  <si>
    <t>O=[Sb](O[C@]1([H])[C@H](O)CO)(O[C@@H](C(O)=O)[C@H]1O)O[Sb](O[C@]2([H])[C@H](O)CO)(O[C@@H](C(O)=O)[C@H]2O)=O.[9H2O].[3Na]</t>
  </si>
  <si>
    <t>DMSO : &lt; 1 mg/mL (insoluble or slightly soluble); H2O : 9.1 mg/mL (9.99 mM; Need warming); H2O : 6.67 mg/mL (7.32 mM; ultrasonic and adjust pH to 3 with 1M HCl)</t>
  </si>
  <si>
    <t>21887</t>
  </si>
  <si>
    <t>https://www.medchemexpress.com/Stibogluconate-sodium.html</t>
  </si>
  <si>
    <t>HY-B0356</t>
  </si>
  <si>
    <t>Ciprofloxacin</t>
  </si>
  <si>
    <t>Bay-09867</t>
  </si>
  <si>
    <t>85721-33-1</t>
  </si>
  <si>
    <t>331.34</t>
  </si>
  <si>
    <t>Ciprofloxacin (Bay-09867) is a fluoroquinolone antibiotic, exhibiting potent antibacterial activity.</t>
  </si>
  <si>
    <t>C17H18FN3O3</t>
  </si>
  <si>
    <t>O=C(C1=CN(C2CC2)C3=C(C=C(F)C(N4CCNCC4)=C3)C1=O)O</t>
  </si>
  <si>
    <t>H2O : &lt; 0.1 mg/mL (insoluble); DMSO : 1 mg/mL (3.02 mM; ultrasonic and warming and heat to 80°C)</t>
  </si>
  <si>
    <t>16121</t>
  </si>
  <si>
    <t>https://www.medchemexpress.com/Ciprofloxacin.html</t>
  </si>
  <si>
    <t>HY-16724</t>
  </si>
  <si>
    <t>Indoximod</t>
  </si>
  <si>
    <t>1-Methyl-D-tryptophan; NLG-8189</t>
  </si>
  <si>
    <t>110117-83-4</t>
  </si>
  <si>
    <t>Indoximod (1-Methyl-D-tryptophan; NLG-8189) is an indoleamine 2,3-dioxygenase (IDO) pathway inhibitor with a Ki of 19 μM[2].</t>
  </si>
  <si>
    <t>N[C@H](CC1=CN(C)C2=CC=CC=C12)C(O)=O</t>
  </si>
  <si>
    <t>DMSO : 0.55 mg/mL (2.52 mM; Need ultrasonic and warming); H2O : 5 mg/mL (22.91 mM; ultrasonic and adjust pH to 2 with HCl)</t>
  </si>
  <si>
    <t>17625</t>
  </si>
  <si>
    <t>https://www.medchemexpress.com/Indoximod.html</t>
  </si>
  <si>
    <t>HY-B0655</t>
  </si>
  <si>
    <t>Zofenopril (calcium)</t>
  </si>
  <si>
    <t>SQ26991</t>
  </si>
  <si>
    <t>81938-43-4</t>
  </si>
  <si>
    <t>448.58</t>
  </si>
  <si>
    <t>Angiotensin-converting Enzyme (ACE); Reactive Oxygen Species</t>
  </si>
  <si>
    <t>Zofenopril Calcium (SQ26991) is an antioxidant that acts as an angiotensin-converting enzyme inhibitor.
Target: ACE
Zofenopril Calcium is a pro-drug designed to undergo metabolic hydrolysis yielding the active free sulfhydryl compound zofenoprilat, which is an angiotensin converting enzyme (ACE) inhibitor [1]. Zofenopril Calcium promotes the regeneration of peripheral nerve injuries in rat models [2]. Zofenopril Calcium increases SR calcium cycling and stimulates active calcium uptake into the SR [3].</t>
  </si>
  <si>
    <t>C22H22Ca0.5NO4S2</t>
  </si>
  <si>
    <t>O=C(N(C[C@@H](SC1=CC=CC=C1)C2)[C@@H]2C([O-])=O)[C@H](C)CSC(C3=CC=CC=C3)=O.[0.5Ca2+]</t>
  </si>
  <si>
    <t>H2O : &lt; 0.1 mg/mL (insoluble); DMSO : 2 mg/mL (4.46 mM; Need ultrasonic)</t>
  </si>
  <si>
    <t>12359</t>
  </si>
  <si>
    <t>https://www.medchemexpress.com/Zofenopril-calcium.html</t>
  </si>
  <si>
    <t>HY-10581</t>
  </si>
  <si>
    <t>Gatifloxacin</t>
  </si>
  <si>
    <t>AM-1155; BMS-206584; PD135432</t>
  </si>
  <si>
    <t>112811-59-3</t>
  </si>
  <si>
    <t>375.39</t>
  </si>
  <si>
    <t>Gatifloxacin (AM-1155; BMS-206584; PD135432) is a potent fluoroquinolone antibiotic with broad-spectrum antibacterial activity. Gatifloxacin inhibits bacterial type II topoisomerases (IC50=13.8 μg/ml for S. aureus topoisomerase IV) and E. coli DNA gyrase (IC50=0.109 μg/ml)[1]. Gatifloxacin can be used to treat bacterial conjunctivitis?in vivo.</t>
  </si>
  <si>
    <t>C19H22FN3O4</t>
  </si>
  <si>
    <t>CC1NCCN(C2=C(F)C=C3C(N(C4CC4)C=C(C(O)=O)C3=O)=C2OC)C1</t>
  </si>
  <si>
    <t>H2O : 1 mg/mL (2.66 mM; Need ultrasonic); DMSO : 2 mg/mL (5.33 mM; Need ultrasonic)</t>
  </si>
  <si>
    <t>13023</t>
  </si>
  <si>
    <t>https://www.medchemexpress.com/Gatifloxacin.html</t>
  </si>
  <si>
    <t>HY-N0134</t>
  </si>
  <si>
    <t>Tanshinone I</t>
  </si>
  <si>
    <t>Tanshinone A</t>
  </si>
  <si>
    <t>568-73-0</t>
  </si>
  <si>
    <t>Phospholipase</t>
  </si>
  <si>
    <t xml:space="preserve">Tanshinone I is an inhibitor of type IIA human recombinant sPLA2 (IC50=11 μM) and rabbit recombinant cPLA2 (IC50=82 μM). </t>
  </si>
  <si>
    <t>C18H12O3</t>
  </si>
  <si>
    <t>O=C(C1=C2C=CC3=C1C=CC=C3C)C(C4=C2OC=C4C)=O</t>
  </si>
  <si>
    <t>DMSO : 2 mg/mL (7.24 mM; Need ultrasonic)</t>
  </si>
  <si>
    <t>26881</t>
  </si>
  <si>
    <t>https://www.medchemexpress.com/Tanshinone-I.html</t>
  </si>
  <si>
    <t>HY-B0803</t>
  </si>
  <si>
    <t>Lumefantrine</t>
  </si>
  <si>
    <t>Benflumetol</t>
  </si>
  <si>
    <t>82186-77-4</t>
  </si>
  <si>
    <t>528.94</t>
  </si>
  <si>
    <t>Lumefantrine is an antimalarial drug, used in combination with Artemether. The artemether-lumefantrine (AL) as the first- and second-line anti-malarial drugs.</t>
  </si>
  <si>
    <t>C30H32Cl3NO</t>
  </si>
  <si>
    <t>OC(CN(CCCC)CCCC)C1=CC(Cl)=CC(/C2=C\C3=CC=C(Cl)C=C3)=C1C4=C2C=C(Cl)C=C4</t>
  </si>
  <si>
    <t>H2O : &lt; 0.1 mg/mL (insoluble); DMSO : 2 mg/mL (3.78 mM; Need ultrasonic)</t>
  </si>
  <si>
    <t>18510</t>
  </si>
  <si>
    <t>https://www.medchemexpress.com/Lumefantrine.html</t>
  </si>
  <si>
    <t>HY-13764</t>
  </si>
  <si>
    <t>Tetrandrine</t>
  </si>
  <si>
    <t>NSC-77037; d-Tetrandrine</t>
  </si>
  <si>
    <t>518-34-3</t>
  </si>
  <si>
    <t>622.75</t>
  </si>
  <si>
    <t>Calcium Channel; Potassium Channel</t>
  </si>
  <si>
    <t>Tetrandrine (NSC-77037; d-Tetrandrine) is a bis-benzyl-isoquinoline alkaloid, which inhibits voltage-gated Ca2+ current (ICa) and Ca2+-activated K+ current.</t>
  </si>
  <si>
    <t>C38H42N2O6</t>
  </si>
  <si>
    <t>COC1=CC(CCN(C)[C@@]2([H])CC3=CC(O4)=C(OC)C=C3)=C2C(OC5=C(OC)C=C6C([C@]([H])(CC7=CC=C4C=C7)N(C)CC6)=C5)=C1OC</t>
  </si>
  <si>
    <t>H2O : &lt; 0.1 mg/mL (insoluble); DMSO : 5 mg/mL (8.03 mM; Need ultrasonic and warming)</t>
  </si>
  <si>
    <t>28645</t>
  </si>
  <si>
    <t>https://www.medchemexpress.com/Tetrandrine.html</t>
  </si>
  <si>
    <t>HY-N0677A</t>
  </si>
  <si>
    <t>Kalii Dehydrographolidi Succinas</t>
  </si>
  <si>
    <t>Potassium dehydroandrographolide succinate</t>
  </si>
  <si>
    <t>76958-99-1</t>
  </si>
  <si>
    <t>570.67</t>
  </si>
  <si>
    <t>Kalii Dehydrographolidi Succinas (Potassium dehydroandrographolide succinate), extracted from herbal medicine Andrographis paniculata (Burm f) Nees, is widely used for the treatment of viral pneumonia and viral upper respiratory tract infections because of its immunostimulatory, anti-infective and anti-inflammatory effect[1][2].</t>
  </si>
  <si>
    <t>C28H35KO10</t>
  </si>
  <si>
    <t>O=C(OC[C@]1(C)[C@H](OC(CCC(O)=O)=O)CC[C@@]2(C)[C@H](/C=C/C3=CCOC3=O)C(CC[C@]12[H])=C)CCC(O[K])=O</t>
  </si>
  <si>
    <t>DMSO : 5 mg/mL (8.76 mM; Need ultrasonic)</t>
  </si>
  <si>
    <t>64103</t>
  </si>
  <si>
    <t>https://www.medchemexpress.com/kalii-dehydrographolidi-succinas.html</t>
  </si>
  <si>
    <t>HY-B2235</t>
  </si>
  <si>
    <t>Lecithin</t>
  </si>
  <si>
    <t>8002-43-5</t>
  </si>
  <si>
    <t>758.06</t>
  </si>
  <si>
    <t>Lecithin is regarded as a safe, conventional phospholipid source. Phospholipids are reported to alter the fatty acid composition and microstructure of the membranes in animal cells.</t>
  </si>
  <si>
    <t>C42H80NO8P</t>
  </si>
  <si>
    <t>O=P(OC[C@@H](COC(CCCCCCCCCCCCCCC)=O)OC(CCCCCCC/C=C\C/C=C\CCCCC)=O)(OCC[N+](C)(C)C)[O-]</t>
  </si>
  <si>
    <t>H2O : 3.33 mg/mL (4.39 mM; Need ultrasonic); DMSO : 5 mg/mL (6.60 mM; Need ultrasonic)</t>
  </si>
  <si>
    <t>26593</t>
  </si>
  <si>
    <t>https://www.medchemexpress.com/Lecithin.html</t>
  </si>
  <si>
    <t>HY-Y1309</t>
  </si>
  <si>
    <t>1-Naphthol</t>
  </si>
  <si>
    <t>Furro ER; NSC 9586; Nako TRB</t>
  </si>
  <si>
    <t>90-15-3</t>
  </si>
  <si>
    <t>1-naphthol is an excited state proton transfer (ESPT) fluorescent molecular probe.</t>
  </si>
  <si>
    <t>OC1=C2C=CC=CC2=CC=C1</t>
  </si>
  <si>
    <t>H2O : 1 mg/mL (6.94 mM; Need ultrasonic)</t>
  </si>
  <si>
    <t>45948</t>
  </si>
  <si>
    <t>https://www.medchemexpress.com/1-Naphthol.html</t>
  </si>
  <si>
    <t>HY-B1383</t>
  </si>
  <si>
    <t>Dichlorisone acetate</t>
  </si>
  <si>
    <t>79-61-8</t>
  </si>
  <si>
    <t>455.37</t>
  </si>
  <si>
    <t>Dichlorisone acetate is a synthetic glucocorticoid corticosteroid used as an anti-inflammatory agent.</t>
  </si>
  <si>
    <t>C23H28Cl2O5</t>
  </si>
  <si>
    <t>C[C@@]12[C@](C(COC(C)=O)=O)(O)CC[C@@]1([H])[C@]3([H])CCC4=CC(C=C[C@]4(C)[C@@]3(Cl)[C@@H](Cl)C2)=O</t>
  </si>
  <si>
    <t>H2O : &lt; 0.1 mg/mL (insoluble); DMSO : 4.35 mg/mL (9.55 mM; Need ultrasonic)</t>
  </si>
  <si>
    <t>26570</t>
  </si>
  <si>
    <t>https://www.medchemexpress.com/Dichlorisone_acetate.html</t>
  </si>
  <si>
    <t>HY-N0083</t>
  </si>
  <si>
    <t>Betulin</t>
  </si>
  <si>
    <t>Trochol</t>
  </si>
  <si>
    <t>473-98-3</t>
  </si>
  <si>
    <t>442.72</t>
  </si>
  <si>
    <t>Apoptosis; Endogenous Metabolite; Fatty Acid Synthase (FASN)</t>
  </si>
  <si>
    <t xml:space="preserve">Betulin (Trochol), is a sterol regulatory element-binding protein (SREBP) inhibitor with an IC50 of 14.5 μM in K562 cell line. 
</t>
  </si>
  <si>
    <t>C30H50O2</t>
  </si>
  <si>
    <t>C=C(C)[C@@H]1CC[C@]2(CO)CC[C@@]3(C)[C@]4(C)CC[C@@]5([H])C(C)(C)[C@@H](O)CC[C@]5(C)[C@@]4([H])CC[C@]3([H])[C@]21[H]</t>
  </si>
  <si>
    <t>H2O : &lt; 0.1 mg/mL (insoluble); DMSO : 3.33 mg/mL (7.52 mM; Need ultrasonic)</t>
  </si>
  <si>
    <t>25016</t>
  </si>
  <si>
    <t>https://www.medchemexpress.com/Betulin.html</t>
  </si>
  <si>
    <t>HY-B0268A</t>
  </si>
  <si>
    <t>Enoxacin (hydrate)</t>
  </si>
  <si>
    <t>Enoxacin (sesquihydrate); AT-2266 (hydrate); CI-919 (hydrate)</t>
  </si>
  <si>
    <t>84294-96-2</t>
  </si>
  <si>
    <t>347.34</t>
  </si>
  <si>
    <t>Enoxacin hydrate (Enoxacin sesquihydrate), a fluoroquinolone, interferes with DNA replication and inhibits bacterial DNA gyrase (IC50=126 μg/ml) and topoisomerase IV (IC50=26.5 μg/ml). Enoxacin hydrate has potent activities against gram-positive and -negative bacteria. Enoxacin hydrate is a cancer-specific growth inhibitor that acts by enhancing TAR RNA-binding protein 2 (TRBP)-mediated microRNA processing[1][2].</t>
  </si>
  <si>
    <t>C15H17FN4O3 . 3/2 H2O</t>
  </si>
  <si>
    <t>O=C(C1=CN(CC)C2=C(C=C(F)C(N3CCNCC3)=N2)C1=O)O.[1.5H2O]</t>
  </si>
  <si>
    <t>DMSO : 2.78 mg/mL (8.00 mM; Need ultrasonic); H2O : 1 mg/mL (2.88 mM; ultrasonic and warming and heat to 80°C)</t>
  </si>
  <si>
    <t>16206</t>
  </si>
  <si>
    <t>https://www.medchemexpress.com/Enoxacin-hydrate.html</t>
  </si>
  <si>
    <t>HY-14600</t>
  </si>
  <si>
    <t>Rosiglitazone (maleate)</t>
  </si>
  <si>
    <t>BRL 49653C</t>
  </si>
  <si>
    <t>155141-29-0</t>
  </si>
  <si>
    <t>473.50</t>
  </si>
  <si>
    <t>Rosiglitazone maleate (BRL 49653C) is a potent and selective activator of PPARγ, with EC50s of 30 nM, 100 nM and 60 nM for PPARγ1, PPARγ2, and PPARγ, respectively, and a Kd of appr 40 nM for PPARγ; Rosiglitazone maleate is also an modulator of TRP channels, inhibits TRP melastatin 2 (TRPM2), TRPM3 and activates TRP canonical 5 (TRPC5).</t>
  </si>
  <si>
    <t>C22H23N3O7S</t>
  </si>
  <si>
    <t>O=C(O)/C=C\C(O)=O.CN(CCOC1=CC=C(CC2C(NC(S2)=O)=O)C=C1)C3=CC=CC=N3</t>
  </si>
  <si>
    <t>H2O : 2 mg/mL (4.22 mM; Need ultrasonic)</t>
  </si>
  <si>
    <t>10102</t>
  </si>
  <si>
    <t>https://www.medchemexpress.com/rosiglitazone-maleate.html</t>
  </si>
  <si>
    <t>HY-12432</t>
  </si>
  <si>
    <t>Gilteritinib</t>
  </si>
  <si>
    <t>ASP2215</t>
  </si>
  <si>
    <t>1254053-43-4</t>
  </si>
  <si>
    <t>552.71</t>
  </si>
  <si>
    <t>FLT3; TAM Receptor</t>
  </si>
  <si>
    <t>Gilteritinib is a potent FLT3/AXL inhibitor with IC50s of 0.29 nM/0.73 nM, respectively.</t>
  </si>
  <si>
    <t>C29H44N8O3</t>
  </si>
  <si>
    <t>NC(C1=NC(CC)=C(NC2CCOCC2)N=C1NC3=CC(OC)=C(N4CCC(N5CCN(C)CC5)CC4)C=C3)=O</t>
  </si>
  <si>
    <t>DMSO : 2 mg/mL (3.62 mM; Need ultrasonic)</t>
  </si>
  <si>
    <t>18817</t>
  </si>
  <si>
    <t>https://www.medchemexpress.com/Gilteritinib.html</t>
  </si>
  <si>
    <t>HY-N0794</t>
  </si>
  <si>
    <t>Proanthocyanidins</t>
  </si>
  <si>
    <t>20347-71-1</t>
  </si>
  <si>
    <t>594.52</t>
  </si>
  <si>
    <t>Proanthocyanidins are a class of polyphenolic that are widely distributed in higher plants, consisted of an electrophilic flavanyl unit. Proanthocyanidins can be used as antioxidant and anti-cancers agent. Proanthocyanidins also exhibit anti-inflammatory, cardioprotective, antibacterial and antifungal properties, which can be used in the treatment of chronic venous insufficiency, capillary fragility, sunburn and retinopathy.[1].</t>
  </si>
  <si>
    <t>C30H26O13</t>
  </si>
  <si>
    <t>OC1C(OC2C(C3=CC=C(O)C(O)=C3)OC4=CC(O)=CC(O)=C4C2)(C5=CC=C(O)C(O)=C5)OC6=CC(O)=CC(O)=C6C1O</t>
  </si>
  <si>
    <t>H2O : 5 mg/mL (8.41 mM; ultrasonic and adjust pH to 11 with Na2CO3)</t>
  </si>
  <si>
    <t>49802</t>
  </si>
  <si>
    <t>https://www.medchemexpress.com/Proanthocyanidins.html</t>
  </si>
  <si>
    <t>Cancer; Infection; Inflammation/Immunology; Cardiovascular Disease</t>
  </si>
  <si>
    <t>HY-B0787</t>
  </si>
  <si>
    <t>Gadodiamide</t>
  </si>
  <si>
    <t>131410-48-5</t>
  </si>
  <si>
    <t>Gadodiamide(Omniscan) is a gadolinium-based MRI contrast agent, used in MR imaging procedures to assist in the visualization of blood vessels.</t>
  </si>
  <si>
    <t>C16H26GdN5O8</t>
  </si>
  <si>
    <t>CNC1=O[Gd+3]([N]2(C3)CC4)([N]5(C6)CC2)(O=C(NC)C5)([O-]C7=O)([O-]C6=O)([O-]C3=O)[N]4(C7)C1</t>
  </si>
  <si>
    <t>DMSO : 5.56 mg/mL (9.69 mM; Need ultrasonic)</t>
  </si>
  <si>
    <t>33357</t>
  </si>
  <si>
    <t>https://www.medchemexpress.com/Gadodiamide.html</t>
  </si>
  <si>
    <t>HY-B0308</t>
  </si>
  <si>
    <t>Sparfloxacin</t>
  </si>
  <si>
    <t>CI-978; AT-4140</t>
  </si>
  <si>
    <t>110871-86-8</t>
  </si>
  <si>
    <t>Sparfloxacin (CI-978) is a fluoroquinolone antibiotic, shows broad and potent antibacterial activity.</t>
  </si>
  <si>
    <t>C19H22F2N4O3</t>
  </si>
  <si>
    <t>O=C(C1=CN(C2CC2)C3=C(C(N)=C(F)C(N4C[C@H](C)N[C@H](C)C4)=C3F)C1=O)O</t>
  </si>
  <si>
    <t>H2O : &lt; 0.1 mg/mL (insoluble); 0.1 M NaOH : 50 mg/mL (127.42 mM; ultrasonic and adjust pH to 11 with NaOH); DMSO : 3.33 mg/mL (8.49 mM; Need ultrasonic)</t>
  </si>
  <si>
    <t>16399</t>
  </si>
  <si>
    <t>https://www.medchemexpress.com/sparfloxacin.html</t>
  </si>
  <si>
    <t>HY-107193</t>
  </si>
  <si>
    <t>Bacitracin</t>
  </si>
  <si>
    <t>1405-87-4</t>
  </si>
  <si>
    <t>1422.69</t>
  </si>
  <si>
    <t>Bacitracin is a polypeptide antibiotic used for staphylococcal infections. Bacitracin functions as an inhibitor of cell wall biosynthesis through its binding to the undecaprenyl pyrophosphate. The combination of bacitracin with other antibiotics has been efficient to be used as a topical agent[1].</t>
  </si>
  <si>
    <t>C66H103N17O16S</t>
  </si>
  <si>
    <t>[Bacitracin]</t>
  </si>
  <si>
    <t>H2O : 6.67 mg/mL (4.69 mM; Need ultrasonic)</t>
  </si>
  <si>
    <t>78802</t>
  </si>
  <si>
    <t>https://www.medchemexpress.com/bacitracin.html</t>
  </si>
  <si>
    <t>HY-A0128A</t>
  </si>
  <si>
    <t>Buclizine (dihydrochloride)</t>
  </si>
  <si>
    <t>129-74-8</t>
  </si>
  <si>
    <t>505.95</t>
  </si>
  <si>
    <t>Buclizine dihydrochloride is an orally active antihistamine antiallergic compound. Buclizine dihydrochloride is a potent teratogen in the rat[1][2][3].</t>
  </si>
  <si>
    <t>C28H35Cl3N2</t>
  </si>
  <si>
    <t>CC(C1=CC=C(CN2CCN(C(C3=CC=C(Cl)C=C3)C4=CC=CC=C4)CC2)C=C1)(C)C.[H]Cl.[H]Cl</t>
  </si>
  <si>
    <t>DMSO : 2.5 mg/mL (4.94 mM; Need ultrasonic)</t>
  </si>
  <si>
    <t>78875</t>
  </si>
  <si>
    <t>https://www.medchemexpress.com/buclizine-dihydrochloride.html</t>
  </si>
  <si>
    <t>HY-B0274A</t>
  </si>
  <si>
    <t>Chlorprothixene (hydrochloride)</t>
  </si>
  <si>
    <t>6469-93-8</t>
  </si>
  <si>
    <t>352.32</t>
  </si>
  <si>
    <t>Chlorprothixene hydrochloride is a dopamine and histamine receptors antagonist with Kis of 18 nM, 2.96 nM, 4.56 nM, 9 nM and 3.75 nM for hD1, hD2, hD3, hD5 and hH1 receptors, respectively. Antipsychotic activity[1].</t>
  </si>
  <si>
    <t>C18H19Cl2NS</t>
  </si>
  <si>
    <t>CN(C)CC/C=C1C2=C(SC3=C\1C=CC=C3)C=CC(Cl)=C2.[H]Cl</t>
  </si>
  <si>
    <t>DMSO : 2.5 mg/mL (7.10 mM; Need ultrasonic)</t>
  </si>
  <si>
    <t>81189</t>
  </si>
  <si>
    <t>https://www.medchemexpress.com/chlorprothixene-hydrochloride.html</t>
  </si>
  <si>
    <t>HY-N0342</t>
  </si>
  <si>
    <t>Scopoletin</t>
  </si>
  <si>
    <t>Gelseminic acid; Chrysatropic acid</t>
  </si>
  <si>
    <t>92-61-5</t>
  </si>
  <si>
    <t>Scopoletin is an inhibitor of acetylcholinesterase (AChE).</t>
  </si>
  <si>
    <t>O=C1C=CC2=CC(OC)=C(O)C=C2O1</t>
  </si>
  <si>
    <t>DMSO : 1 mg/mL (5.20 mM; Need ultrasonic)</t>
  </si>
  <si>
    <t>21726</t>
  </si>
  <si>
    <t>https://www.medchemexpress.com/Scopoletin.html</t>
  </si>
  <si>
    <t>HY-B0502A</t>
  </si>
  <si>
    <t>Enrofloxacin (monohydrochloride)</t>
  </si>
  <si>
    <t>BAY Vp 2674 (monohydrochloride); PD160788 (monohydrochloride)</t>
  </si>
  <si>
    <t>93106-59-3</t>
  </si>
  <si>
    <t>395.86</t>
  </si>
  <si>
    <t>Enrofloxacin monohydrochloride (BAY Vp 2674 monohydrochloride) is an effective antibiotic with an MIC90 of 0.312 μg/mL for  Mycoplasma bovis.</t>
  </si>
  <si>
    <t>C19H23ClFN3O3</t>
  </si>
  <si>
    <t>O=C(C1=CN(C2CC2)C3=C(C=C(F)C(N4CCN(CC)CC4)=C3)C1=O)O.[H]Cl</t>
  </si>
  <si>
    <t>DMSO : 1.2 mg/mL (3.03 mM; Need ultrasonic)</t>
  </si>
  <si>
    <t>30202</t>
  </si>
  <si>
    <t>https://www.medchemexpress.com/enrofloxacin-monohydrochloride.html</t>
  </si>
  <si>
    <t>HY-13736A</t>
  </si>
  <si>
    <t>Quinagolide (hydrochloride)</t>
  </si>
  <si>
    <t>CV205-502 hydrochloride</t>
  </si>
  <si>
    <t>94424-50-7</t>
  </si>
  <si>
    <t>432.02</t>
  </si>
  <si>
    <t>Quinagolide hydrochloride is a selective dopamine D2 receptor agonist, also is a prolactin inhibitor. 
Target: dopamine D2 receptor, prolactin
Quinagolide is a selective, D2 receptor agonist (or prolactin-release inhibitor) that is used for the treatment of elevated levels of prolactin. Quinagolide is helpful in reducing prolactin levels to reduce milk production for certain medical reasons and to treat some types of infertility, breast problems and menstrual disorders. Quinagolide exerts a strong and specific inhibitory effect on prolactin release by acting directly on the prolactin-secreting cells of the anterior pituitary without reducing the levels of other pituitary hormones.</t>
  </si>
  <si>
    <t>C20H34ClN3O3S</t>
  </si>
  <si>
    <t>OC1=C2C(C[C@](N(CCC)C[C@@H](NS(N(CC)CC)(=O)=O)C3)([H])[C@@]3([H])C2)=CC=C1.Cl</t>
  </si>
  <si>
    <t>DMSO : 3.85 mg/mL (8.91 mM; Need ultrasonic)</t>
  </si>
  <si>
    <t>18386</t>
  </si>
  <si>
    <t>https://www.medchemexpress.com/Quinagolide-hydrochloride.html</t>
  </si>
  <si>
    <t>12003</t>
  </si>
  <si>
    <t>HY-B1896B</t>
  </si>
  <si>
    <t>Piperaquine (tetraphosphate tetrahydrate)</t>
  </si>
  <si>
    <t>915967-82-7</t>
  </si>
  <si>
    <t>999.60</t>
  </si>
  <si>
    <t>Piperaquine tetraphosphate tetrahydrate is a bisquinoline antimalarial agent. Piperaquine tetraphosphate tetrahydrate can be used in antimalarial research in combination with Artemisinin[1][2].</t>
  </si>
  <si>
    <t>C29H32Cl2N6.4H3O4P.4H2O</t>
  </si>
  <si>
    <t>ClC1=CC=C2C(N3CCN(CCCN4CCN(C5=CC=NC6=CC(Cl)=CC=C56)CC4)CC3)=CC=NC2=C1.OP(O)(O)=O.[4].[4 H2O]</t>
  </si>
  <si>
    <t>DMSO : 5 mg/mL (5.00 mM; Need ultrasonic and warming); H2O : 6 mg/mL (6.00 mM; Need ultrasonic)</t>
  </si>
  <si>
    <t>40049</t>
  </si>
  <si>
    <t>https://www.medchemexpress.com/piperaquine-tetraphosphate-tetrahydrate.html</t>
  </si>
  <si>
    <t>HY-B1826</t>
  </si>
  <si>
    <t>Adefovir</t>
  </si>
  <si>
    <t>GS-0393; PMEA</t>
  </si>
  <si>
    <t>106941-25-7</t>
  </si>
  <si>
    <t>273.19</t>
  </si>
  <si>
    <t>Adefovir (GS-0393) is an adenosine monophosphate analog antiviral agent that after intracellular conversion to Adefovir diphosphate inhibits HBV DNA polymerase. Adefovir has an IC50 of 0.7 μM against HBV in the HepG2.2.15 cell line. Adefovir has good antiviral activity against several viruses, including HBV and herpesviruses[1][2][3].</t>
  </si>
  <si>
    <t>C8H12N5O4P</t>
  </si>
  <si>
    <t>NC1=C2N=CN(CCOCP(O)(O)=O)C2=NC=N1</t>
  </si>
  <si>
    <t>H2O : 1 mg/mL (3.66 mM; ultrasonic and warming and heat to 60°C); 0.1 M NaOH : 10 mg/mL (36.60 mM; ultrasonic and adjust pH to 10 with NaOH)</t>
  </si>
  <si>
    <t>58006</t>
  </si>
  <si>
    <t>https://www.medchemexpress.com/adefovir.html</t>
  </si>
  <si>
    <t>HY-B0458</t>
  </si>
  <si>
    <t>Cefprozil (monohydrate)</t>
  </si>
  <si>
    <t>121123-17-9</t>
  </si>
  <si>
    <t>407.44</t>
  </si>
  <si>
    <t>Cefprozil monohydrate (Cefzil) is a second-generation cephalosporin type antibiotic.
Target: Antibacterial
Cefprozil , sometimes spelled cefproxil and marketed under the trade name Cefzil, is a second-generation cephalosporin type antibiotic. In Europe it is marketed using the trade names Procef and Cronocef. It can be used to treat bronchitis, ear infections, skin infections, and other bacterial infections. It comes as a tablet and as a liquid suspension. From Wikipedia.</t>
  </si>
  <si>
    <t>C18H21N3O6S</t>
  </si>
  <si>
    <t>OC(C(N1[C@@]2([H])[C@H](NC([C@@H](C3=CC=C(O)C=C3)N)=O)C1=O)=C(CS2)/C=C/C)=O.O</t>
  </si>
  <si>
    <t>DMSO : 1.1 mg/mL (2.70 mM; Need ultrasonic)</t>
  </si>
  <si>
    <t>16321</t>
  </si>
  <si>
    <t>https://www.medchemexpress.com/Cefprozil-monohydrate.html</t>
  </si>
  <si>
    <t>12004</t>
  </si>
  <si>
    <t>HY-B2134</t>
  </si>
  <si>
    <t>Casanthranol</t>
  </si>
  <si>
    <t>8024-48-4</t>
  </si>
  <si>
    <t>Casanthranol is a concentrated mixture of anthranol glycosides from cascara sagrada (dried bark of Rhamnus p.) and used as a laxative in constipation and various medical conditions, stimulant laxative Casanthranol encourages bowel movements by acting on the intestinal wall to increase muscle contractions[1].</t>
  </si>
  <si>
    <t>[Casanthranol]</t>
  </si>
  <si>
    <t>27754</t>
  </si>
  <si>
    <t>3mg/mL * 30uL</t>
  </si>
  <si>
    <t>https://www.medchemexpress.com/Casanthranol.html</t>
  </si>
  <si>
    <t>HY-N0935</t>
  </si>
  <si>
    <t>Ligustrazine (hydrochloride)</t>
  </si>
  <si>
    <t>Chuanxiongzine hydrochloride; Tetramethylpyrazine hydrochloride</t>
  </si>
  <si>
    <t>76494-51-4</t>
  </si>
  <si>
    <t>Ligustrazine (hydrochloride) is a natural product.
IC50 value:
Target:
In vitro: Ligustrazine hydrochloride displayed a protection effect on injured ECV304 cells, NOS and NO formation were significantly increased compared with the model group [1].
In vivo:</t>
  </si>
  <si>
    <t>C8H12N2.xHCl</t>
  </si>
  <si>
    <t>C1(C)=NC(C)=C(C)N=C1C.C</t>
  </si>
  <si>
    <t>DMSO : 100 mg/mL (Need ultrasonic)</t>
  </si>
  <si>
    <t>29201</t>
  </si>
  <si>
    <t>https://www.medchemexpress.com/Ligustrazine-hydrochloride.html</t>
  </si>
  <si>
    <t>HY-B1131</t>
  </si>
  <si>
    <t>Taurocholic acid (sodium salt hydrate)</t>
  </si>
  <si>
    <t>Sodium taurocholate hydrate; N-Choloyltaurine (sodium salt hydrate)</t>
  </si>
  <si>
    <t>345909-26-4</t>
  </si>
  <si>
    <t>Taurocholic acid sodium salt hydrate (Sodium taurocholate hydrate) is a bile acid involved in the emulsification of fats.</t>
  </si>
  <si>
    <t>C26H44NO7S.xH2O.Na</t>
  </si>
  <si>
    <t>C[C@H](CCC(NCCS(=O)(O[Na])=O)=O)[C@H]1CC[C@@]2([H])[C@]3([H])[C@H](O)C[C@]4([H])C[C@H](O)CC[C@]4(C)[C@@]3([H])C[C@H](O)[C@]12C.[xH2O]</t>
  </si>
  <si>
    <t>H2O : ≥ 100 mg/mL; DMSO : 75 mg/mL (Need ultrasonic)</t>
  </si>
  <si>
    <t>63056</t>
  </si>
  <si>
    <t>https://www.medchemexpress.com/Taurocholic-Acid-sodium-hydrate.html</t>
  </si>
  <si>
    <t>HY-B1460A</t>
  </si>
  <si>
    <t>Sulconazole (nitrate)</t>
  </si>
  <si>
    <t>(±)-Sulconazole (nitrate)</t>
  </si>
  <si>
    <t>82382-23-8</t>
  </si>
  <si>
    <t>Sulconazole nitrate ((±)-Sulconazole nitrate), an imidazole derivative, is a broad-spectrum fungicide and is inhibitory to certain gram-positive anaerobes. Sulconazole nitrate can be used for the research of dermatomycoses, pityriasis versicolor, and cutaneous candidiasis[1][2].</t>
  </si>
  <si>
    <t>C18H15Cl3N2S.xHNO3</t>
  </si>
  <si>
    <t>[O-][N+](O)=O.ClC1=CC=C(C(SCC2=CC=C(Cl)C=C2)CN3C=CN=C3)C(Cl)=C1.[F,Cl,Br,I]</t>
  </si>
  <si>
    <t>21837</t>
  </si>
  <si>
    <t>https://www.medchemexpress.com/Sulconazole-nitrate.html</t>
  </si>
  <si>
    <t>HY-B1620</t>
  </si>
  <si>
    <t>Polyvinylpyrrolidone</t>
  </si>
  <si>
    <t>PVP; Polyvidone; Povidone</t>
  </si>
  <si>
    <t>9003-39-8</t>
  </si>
  <si>
    <t>111.1418 (monomer)</t>
  </si>
  <si>
    <t>Polyvinylpyrrolidone is a compound which has been widely tested and used in human and veterinary medicine as an effective wound healing accelerator and disinfectant when combined with iodine and other compounds.</t>
  </si>
  <si>
    <t>(C6H9NO)n</t>
  </si>
  <si>
    <t>O=C1CCCN1C(C[H])[H].[n]</t>
  </si>
  <si>
    <t>DMSO : 50 mg/mL (Need ultrasonic); H2O : ≥ 50 mg/mL</t>
  </si>
  <si>
    <t>26325</t>
  </si>
  <si>
    <t>https://www.medchemexpress.com/Polyvinylpyrrolidone.html</t>
  </si>
  <si>
    <t>HY-N7075</t>
  </si>
  <si>
    <t>Inulin</t>
  </si>
  <si>
    <t>9005-80-5</t>
  </si>
  <si>
    <t>Inulin is a water soluble storage polysaccharide and belongs to a group of non-digestible carbohydrates, fructan. Inulin is from  plants of the Compositae and Lilialiaceaes families, often used as a prebiotic, fat replacer, sugar replacer, texture modifier, plays beneficial role in gastric [1].</t>
  </si>
  <si>
    <t>[Inulin]</t>
  </si>
  <si>
    <t>DMSO : 100 mg/mL (Need ultrasonic); H2O : ≥ 50 mg/mL</t>
  </si>
  <si>
    <t>46117</t>
  </si>
  <si>
    <t>https://www.medchemexpress.com/inulin.html</t>
  </si>
  <si>
    <t>HY-B2232</t>
  </si>
  <si>
    <t>Benzalkonium (chloride)</t>
  </si>
  <si>
    <t>Alkyldimethylbenzylammonium (chloride)</t>
  </si>
  <si>
    <t>8001-54-5</t>
  </si>
  <si>
    <t>283.88-424.15</t>
  </si>
  <si>
    <t>Benzalkonium chloride is a potent anti-microbial agent, used as a preservative in eye drops.</t>
  </si>
  <si>
    <t>C6H5CH2N(CH3)2RCl (R=C8H17 to C18H37)</t>
  </si>
  <si>
    <t>C[N+](C[(CH2)nCH3])(C)CC1=CC=CC=C1.[Cl-].[n=].[6 -16]</t>
  </si>
  <si>
    <t>Ethanol : 50 mg/mL (Need ultrasonic); DMSO : 50 mg/mL (Need ultrasonic); H2O : ≥ 20 mg/mL</t>
  </si>
  <si>
    <t>26360</t>
  </si>
  <si>
    <t>https://www.medchemexpress.com/Benzalkonium_chloride.html</t>
  </si>
  <si>
    <t>HY-A0104</t>
  </si>
  <si>
    <t>Hypromellose</t>
  </si>
  <si>
    <t>(Hydroxypropyl)methyl cellulose; HPMC; Celacol HPM 5000</t>
  </si>
  <si>
    <t>9004-65-3</t>
  </si>
  <si>
    <t>Hypromellose is a water-soluble hydrophilic, non-ionic cellulose ether used to form swellable-soluble matrices.</t>
  </si>
  <si>
    <t>[R]O[C@@H]1[C@H](O[R])[C@@H](O[R])[C@H](O[C@H]2[C@H](O[R])[C@@H](O[R])[C@H](O[R])[C@@H](CO[R])O2)[C@@H](CO[R])O1.CO.CC(O)CO.[n].[x]</t>
  </si>
  <si>
    <t>H2O : 10 mg/mL (Need ultrasonic); DMSO : 25 mg/mL (Need ultrasonic)</t>
  </si>
  <si>
    <t>26460</t>
  </si>
  <si>
    <t>https://www.medchemexpress.com/Hypromellose.html</t>
  </si>
  <si>
    <t>HY-N0355</t>
  </si>
  <si>
    <t>(+)-Catechin hydrate</t>
  </si>
  <si>
    <t>225937-10-0</t>
  </si>
  <si>
    <t>(+)-Catechin hydrate inhibits cyclooxygenase-1 (COX-1) with an IC50 of 1.4 μM.</t>
  </si>
  <si>
    <t>C15H14O6.xH2O</t>
  </si>
  <si>
    <t>OC1=CC(O)=C(C[C@H](O)[C@@H](C2=CC=C(O)C(O)=C2)O3)C3=C1.[xH2O]</t>
  </si>
  <si>
    <t>DMSO : 50 mg/mL (Need ultrasonic)</t>
  </si>
  <si>
    <t>28488</t>
  </si>
  <si>
    <t>https://www.medchemexpress.com/__addition__-Catechin_hydrate.html</t>
  </si>
  <si>
    <t>HY-B1068</t>
  </si>
  <si>
    <t>Tyloxapol</t>
  </si>
  <si>
    <t>Triton WR1339</t>
  </si>
  <si>
    <t>25301-02-4</t>
  </si>
  <si>
    <t>261.38 (monomer)</t>
  </si>
  <si>
    <t>Tyloxapol is a nonionic liquid polymer of the alkyl aryl polyether alcohol type, used as a surfactant to aid liquefaction.</t>
  </si>
  <si>
    <t>(C15H21O(C2H4O)m)n</t>
  </si>
  <si>
    <t>[H]OCCOC1=C(CC)C=C(C(CC(C)(C)C)(C)C)C=C1C.[6].[=].[&lt;].[5].[8].[n].[m].[_].[=].[m].[n]</t>
  </si>
  <si>
    <t>H2O : 25 mg/mL (Need ultrasonic); DMSO : ≥ 38 mg/mL; Ethanol : 100 mg/mL (Need ultrasonic)</t>
  </si>
  <si>
    <t>28258</t>
  </si>
  <si>
    <t>https://www.medchemexpress.com/Tyloxapol.html</t>
  </si>
  <si>
    <t>HY-A0276</t>
  </si>
  <si>
    <t>Gentamicin (sulfate)</t>
  </si>
  <si>
    <t>1405-41-0</t>
  </si>
  <si>
    <t>561.65 (Average)</t>
  </si>
  <si>
    <t>Gentamicin sulfate, an aminoglycoside antibiotic, inhibits the growth of both gram-positive and gram-negative bacteria and to inhibit several strains of mycoplasma in tissue culture. It inhibits DNase I with an IC50 of 0.57 mM.</t>
  </si>
  <si>
    <t>C(19-21)H(39-43)N5O7·H2SO4</t>
  </si>
  <si>
    <t>O=S(O)(O)=O.O[C@]1(C)C(NC)[C@@H](O)[C@@H](O[C@H]2C(N)C[C@H](N)[C@@H](O[C@@H]3[C@H](N)CC[C@@H]([R])O3)[C@@H]2O)OC1.NC[*].C[C@H]([*])N.C[C@H]([*])NC.[R=].[or].[or]</t>
  </si>
  <si>
    <t>H2O : ≥ 30 mg/mL</t>
  </si>
  <si>
    <t>28647</t>
  </si>
  <si>
    <t>https://www.medchemexpress.com/Gentamicin__sulfate_.html</t>
  </si>
  <si>
    <t>HY-B2106</t>
  </si>
  <si>
    <t>Polidocanol</t>
  </si>
  <si>
    <t>Polyoxyethylene lauryl ether; Polyoxyethyleneglycol Dodecyl Ether</t>
  </si>
  <si>
    <t>9002-92-0</t>
  </si>
  <si>
    <t>Polidocanol is a sclerosing agent used successfully to treat extremity and esophageal varices and telangiectasias.</t>
  </si>
  <si>
    <t>(C2H4O)nC12H26O</t>
  </si>
  <si>
    <t>OCCCOCCCCCCCCCCCCC.[n]</t>
  </si>
  <si>
    <t>H2O : 50 mg/mL (Need ultrasonic); DMSO : 50 mg/mL (Need ultrasonic)</t>
  </si>
  <si>
    <t>26326</t>
  </si>
  <si>
    <t>https://www.medchemexpress.com/Polidocanol.html</t>
  </si>
  <si>
    <t>HY-76201</t>
  </si>
  <si>
    <t>Dexrazoxane (hydrochloride)</t>
  </si>
  <si>
    <t>ICRF-187 (hydrochloride); ADR-529 (hydrochloride); NSC-169780 (hydrochloride)</t>
  </si>
  <si>
    <t>149003-01-0</t>
  </si>
  <si>
    <t>Dexrazoxane hydrochloride (ICRF-187 hydrochloride) is a cardioprotective agent.</t>
  </si>
  <si>
    <t>C11H16N4O4.xHCl</t>
  </si>
  <si>
    <t>C[C@H](N(C1)CC(NC1=O)=O)CN(C2)CC(NC2=O)=O.[xHCl]</t>
  </si>
  <si>
    <t>H2O : 20 mg/mL (Need ultrasonic); DMSO : 50 mg/mL (Need ultrasonic)</t>
  </si>
  <si>
    <t>19892</t>
  </si>
  <si>
    <t>https://www.medchemexpress.com/Dexrazoxane-Hydrochloride.html</t>
  </si>
  <si>
    <t>HY-B2234</t>
  </si>
  <si>
    <t>Povidone iodine</t>
  </si>
  <si>
    <t>iodopovidone</t>
  </si>
  <si>
    <t>25655-41-8</t>
  </si>
  <si>
    <t>Povidone iodine (iodopovidone) displays excellent antibacterial activity which can against MRSA and MSSA strains with MICs of 31.25 mg/L and 7.82 mg/L, respectively.</t>
  </si>
  <si>
    <t>O=C1N(C(C)CC)CCC1.I[F,Cl,Br,I]I.[n].[n:x].[=].[10:1]</t>
  </si>
  <si>
    <t>H2O : 2.4 mg/mL (Need ultrasonic); DMSO : 15 mg/mL (Need ultrasonic)</t>
  </si>
  <si>
    <t>26463</t>
  </si>
  <si>
    <t>https://www.medchemexpress.com/Povidone_iodine.html</t>
  </si>
  <si>
    <t>12005</t>
  </si>
  <si>
    <t>HY-B2162</t>
  </si>
  <si>
    <t>Chondroitin (sulfate)</t>
  </si>
  <si>
    <t>Chondroitin polysulfate</t>
  </si>
  <si>
    <t>9007-28-7</t>
  </si>
  <si>
    <t>Endogenous Metabolite; MMP; NO Synthase</t>
  </si>
  <si>
    <t>Chondroitin sulfate, one of five classes of glycosaminoglycans, has been widely used in the treatment of osteoarthritis. Chondroitin sulfate reduces inflammation mediators and the apoptotic process and is able to reduce protein production of inflammatory cytokines, iNOS and MMPs.</t>
  </si>
  <si>
    <t>(C14H21NO14S)n</t>
  </si>
  <si>
    <t>O=S(O)=O.O=S(O)=O.OC([C@@H]1[C@@H](OC)[C@H](O)[C@@H](O)[C@H](O[C@@H]2[C@@H](NC(C)=O)[C@H](OC)O[C@H](CO[R])[C@@H]2O[R])O1)=O.[R].[R].[=].[=].[R2=].[R1=].[n].[or]</t>
  </si>
  <si>
    <t>H2O : ≥ 50 mg/mL</t>
  </si>
  <si>
    <t>24078</t>
  </si>
  <si>
    <t>https://www.medchemexpress.com/Chondroitin__sulfate_.html</t>
  </si>
  <si>
    <t>HY-17567C</t>
  </si>
  <si>
    <t>Heparin (sodium salt) (MW 15kDa)</t>
  </si>
  <si>
    <t>Sodium heparin (MW 15kDa); Sodium heparinate (MW 15kDa)</t>
  </si>
  <si>
    <t>9041-08-1</t>
  </si>
  <si>
    <t>15000(Average)</t>
  </si>
  <si>
    <t>Autophagy; Factor Xa; Thrombin</t>
  </si>
  <si>
    <t>Heparin sodium salt (MW 15kDa) (Sodium heparin (MW 15kDa)) is a polymer of Heparin with the molecular weight of 15kDa. Heparin sodium salt is an anticoagulant which binds reversibly to antithrombin III (ATIII) and greatly accelerates the rate at which ATIII inactivates coagulation enzymes thrombin factor IIa and factor Xa[1].</t>
  </si>
  <si>
    <t>(C14H25NO20S3)n.xNa</t>
  </si>
  <si>
    <t>O[C@H]1[C@H](O[C@H]2[C@H](OS(O)(=O)=O)[C@@H](O)[C@H](OC)[C@H](C(O)=O)O2)[C@@H](COS(O)(=O)=O)O[C@H](OC)[C@@H]1NS(O)(=O)=O.[n].[.xNa].[MW 15kDa]</t>
  </si>
  <si>
    <t>DMSO : &lt; 1 mg/mL (insoluble or slightly soluble); H2O : 20 mg/mL (Need ultrasonic)</t>
  </si>
  <si>
    <t>43305</t>
  </si>
  <si>
    <t>https://www.medchemexpress.com/heparin-sodium-salt-mw-15kda.html</t>
  </si>
  <si>
    <t>HY-17567B</t>
  </si>
  <si>
    <t>Heparin (Lithium salt)</t>
  </si>
  <si>
    <t>9045-22-1</t>
  </si>
  <si>
    <t>Heparin Lithium salt is an anticoagulant which binds reversibly to antithrombin III (ATIII). Heparin Lithium salt significantly inhibits exosome-cell interactions.</t>
  </si>
  <si>
    <t>(C14H25NO20S3)n.xLi</t>
  </si>
  <si>
    <t>O[C@H]1[C@H](O[C@H]2[C@H](OS(O)(=O)=O)[C@@H](O)[C@H](OC)[C@H](C(O)=O)O2)[C@@H](COS(O)(=O)=O)O[C@H](OC)[C@@H]1NS(O)(=O)=O.[n].[.xLi]</t>
  </si>
  <si>
    <t>H2O : 125 mg/mL (Need ultrasonic)</t>
  </si>
  <si>
    <t>34827</t>
  </si>
  <si>
    <t>https://www.medchemexpress.com/Heparin_Lithium_salt.html</t>
  </si>
  <si>
    <t>HY-B2118</t>
  </si>
  <si>
    <t>Pancreatin</t>
  </si>
  <si>
    <t>8049-47-6</t>
  </si>
  <si>
    <t>Pancreatin is the porcine pancreas extract (PPE) which contains the main pancreatic digestive enzymes.</t>
  </si>
  <si>
    <t>[Pancreatin]</t>
  </si>
  <si>
    <t>28547</t>
  </si>
  <si>
    <t>https://www.medchemexpress.com/Pancreatin.html</t>
  </si>
  <si>
    <t>HY-A0248</t>
  </si>
  <si>
    <t>Polymyxin B (Sulfate)</t>
  </si>
  <si>
    <t>1405-20-5</t>
  </si>
  <si>
    <t>1287.53 (PolymyxinB2Sulfate)</t>
  </si>
  <si>
    <t>Polymyxin B Sulfate is a cationic surfactant antibiotic agent. A mixture of polymyxins B1 and B2, increases the permeability of the cell membrane.
In vitro: RB50 is resistant to killing by polymyxin B at concentrations up to 100 μg/ml.</t>
  </si>
  <si>
    <t>C55H96N16O13.H2SO4 (Polymyxin B2 Sulfate)</t>
  </si>
  <si>
    <t>O=S(O)(O)=O.O=C(N[C@H](C(N[C@@](C(N[C@H](C(N[C@@]1([H])[C@H](O)C)=O)CCN)=O)([H])CCN)=O)CC(C)C)[C@H](NC([C@@H](NC([C@@](CCNC1=O)([H])NC([C@H](CCN)NC([C@H]([C@H](O)C)NC([C@H](CCN)NC(CCCCC(C)C)=O)=O)=O)=O)=O)CCN)=O)CC2=CC=CC=C2.O=C(N[C@H](C(N[C@@](C(N[C@H](C(N[C@@]3([H])[C@H](O)C)=O)CCN)=O)([H])CCN)=O)CC(C)C)[C@H](NC([C@@H](NC([C@@](CCNC3=O)([H])NC([C@H](CCN)NC([C@H]([C@H](O)C)NC([C@H](CCN)NC(CCCC[C@@H](C)CC)=O)=O)=O)=O)=O)CCN)=O)CC4=CC=CC=C4</t>
  </si>
  <si>
    <t>H2O : ≥ 25 mg/mL</t>
  </si>
  <si>
    <t>41706</t>
  </si>
  <si>
    <t>https://www.medchemexpress.com/Polymyxin-B-Sulfate.html</t>
  </si>
  <si>
    <t>HY-107910</t>
  </si>
  <si>
    <t>Hyaluronidase</t>
  </si>
  <si>
    <t>Hyaluronate 4-glycanohydrolase; Hyaluronoglucosaminidase</t>
  </si>
  <si>
    <t>37326-33-3</t>
  </si>
  <si>
    <t>Hyaluronidase (Hyaluronate 4-glycanohydrolase; Hyaluronoglucosaminidase) is a naturally occurring enzyme that depolymerizes hyaluronic acid by cleavage of glycosidic bonds and has been utilized in ophthalmic surgery[1][2].</t>
  </si>
  <si>
    <t>[Hyaluronoglucosaminidase]</t>
  </si>
  <si>
    <t>H2O : 100 mg/mL (Need ultrasonic)</t>
  </si>
  <si>
    <t>41947</t>
  </si>
  <si>
    <t>https://www.medchemexpress.com/hyaluronidase.html</t>
  </si>
  <si>
    <t>HY-109517</t>
  </si>
  <si>
    <t>Calf thymus DNA</t>
  </si>
  <si>
    <t>DNA from calf thymus, Thymonucleic acid</t>
  </si>
  <si>
    <t>91080-16-9</t>
  </si>
  <si>
    <t>Calf thymus DNA (DNA from calf thymus) is high quality double-stranded template DNA isolated from the thymus of male and female calves.</t>
  </si>
  <si>
    <t>[Calf thymus DNA]</t>
  </si>
  <si>
    <t>H2O : 20 mg/mL (Need ultrasonic)</t>
  </si>
  <si>
    <t>27667</t>
  </si>
  <si>
    <t>https://www.medchemexpress.com/Calf_thymus_DNA.html</t>
  </si>
  <si>
    <t>Pirarubicin</t>
  </si>
  <si>
    <t>SEM</t>
  </si>
  <si>
    <t>Cisplatin</t>
  </si>
  <si>
    <t>Drug</t>
  </si>
  <si>
    <t>Pt</t>
  </si>
  <si>
    <t>9-aminoacridine</t>
  </si>
  <si>
    <t>WT</t>
  </si>
  <si>
    <t>Percentage</t>
  </si>
  <si>
    <t>Average</t>
  </si>
  <si>
    <t>uM/s/UvrA uM</t>
  </si>
  <si>
    <t>DNA</t>
  </si>
  <si>
    <t>ATP + DNA</t>
  </si>
  <si>
    <t>T-test ATP</t>
  </si>
  <si>
    <t>T-test DNA</t>
  </si>
  <si>
    <t>Kcat ATP</t>
  </si>
  <si>
    <t>Kcat DNA</t>
  </si>
  <si>
    <t>% ATP-DNA</t>
  </si>
  <si>
    <t>% ATP</t>
  </si>
  <si>
    <t>% ATP + DNA</t>
  </si>
  <si>
    <t>Average UvrA 50 nM</t>
  </si>
  <si>
    <t>UvrA</t>
  </si>
  <si>
    <t>UvrA 50nM</t>
  </si>
  <si>
    <t>average</t>
  </si>
  <si>
    <t>L-thyroxine</t>
  </si>
  <si>
    <t>Conditions</t>
  </si>
  <si>
    <t>Wells</t>
  </si>
  <si>
    <t>25 ul in 384 well plate</t>
  </si>
  <si>
    <t>HindiIII</t>
  </si>
  <si>
    <t>Ex.633/Em673</t>
  </si>
  <si>
    <t>UvrABC</t>
  </si>
  <si>
    <t>0.5h</t>
  </si>
  <si>
    <t>ABC - 1x fresh degass</t>
  </si>
  <si>
    <t>1.5h</t>
  </si>
  <si>
    <t>Mix DNA - 100 nM</t>
  </si>
  <si>
    <t>2.5h</t>
  </si>
  <si>
    <t>NER - 200.400.200 nM</t>
  </si>
  <si>
    <t>16h</t>
  </si>
  <si>
    <t>ATP - 1 mM</t>
  </si>
  <si>
    <t>DTT - 5 mM</t>
  </si>
  <si>
    <t>HindIII - 10 U</t>
  </si>
  <si>
    <t>Drugs 20 uM</t>
  </si>
  <si>
    <t>37oC</t>
  </si>
  <si>
    <t>Dark</t>
  </si>
  <si>
    <t>Prepared on ice</t>
  </si>
  <si>
    <t>DNA after drugs</t>
  </si>
  <si>
    <t>Bottom read</t>
  </si>
  <si>
    <t>raw</t>
  </si>
  <si>
    <t>Stdev</t>
  </si>
  <si>
    <t>Pixantrontrone</t>
  </si>
  <si>
    <t>Topotecan</t>
  </si>
  <si>
    <t>Belotecan</t>
  </si>
  <si>
    <t>Cy5</t>
  </si>
  <si>
    <t>NER</t>
  </si>
  <si>
    <t>MIX</t>
  </si>
  <si>
    <t>T.Test</t>
  </si>
  <si>
    <t xml:space="preserve">Hits added in recovery (2x MIC) </t>
  </si>
  <si>
    <t>no plasmid</t>
  </si>
  <si>
    <t>ΔtolC_ΔuvrA</t>
  </si>
  <si>
    <t>Untreated</t>
  </si>
  <si>
    <t>+Mitoxantrone</t>
  </si>
  <si>
    <t>+Pirarubicin</t>
  </si>
  <si>
    <t>+Dienesterol</t>
  </si>
  <si>
    <t>+L-Thyroxine</t>
  </si>
  <si>
    <t>+9-aminoacridine</t>
  </si>
  <si>
    <t>not transformed</t>
  </si>
  <si>
    <t>Error propagation</t>
  </si>
  <si>
    <t>Number 1</t>
  </si>
  <si>
    <t>Error</t>
  </si>
  <si>
    <t>Number 2</t>
  </si>
  <si>
    <t>% CFU/ml</t>
  </si>
  <si>
    <t>SEM propagated</t>
  </si>
  <si>
    <t>Addition</t>
  </si>
  <si>
    <t>SEM average</t>
  </si>
  <si>
    <t>Result</t>
  </si>
  <si>
    <t>Dienesterol</t>
  </si>
  <si>
    <t>Division</t>
  </si>
  <si>
    <t>(for exact number just make error = 0)</t>
  </si>
  <si>
    <t>stdev</t>
  </si>
  <si>
    <t>t test in Excel</t>
  </si>
  <si>
    <t>thyroxine</t>
  </si>
  <si>
    <t>Row data</t>
  </si>
  <si>
    <t>UvrA+thyroxine</t>
  </si>
  <si>
    <t>str3</t>
  </si>
  <si>
    <t>str4</t>
  </si>
  <si>
    <t>str5</t>
  </si>
  <si>
    <t>str8</t>
  </si>
  <si>
    <t>str9</t>
  </si>
  <si>
    <t>str10</t>
  </si>
  <si>
    <t>All together</t>
  </si>
  <si>
    <t>Binders per minute</t>
  </si>
  <si>
    <t>sd</t>
  </si>
  <si>
    <t>n strand</t>
  </si>
  <si>
    <t>error</t>
  </si>
  <si>
    <t>t.test</t>
  </si>
  <si>
    <t>Plot 1</t>
  </si>
  <si>
    <t>row data</t>
  </si>
  <si>
    <t>UvrA+dienestrol</t>
  </si>
  <si>
    <t>This video is slightly shorter</t>
  </si>
  <si>
    <t>UvrA+Dienestrol</t>
  </si>
  <si>
    <t>Binding energy (kcal/mol)</t>
  </si>
  <si>
    <t>StDev</t>
  </si>
  <si>
    <t>T.test</t>
  </si>
  <si>
    <t>5% DMSO</t>
  </si>
  <si>
    <t>1.25% DMSO</t>
  </si>
  <si>
    <t>Mitox</t>
  </si>
  <si>
    <t>Pira</t>
  </si>
  <si>
    <t>diene</t>
  </si>
  <si>
    <t>9-amino</t>
  </si>
  <si>
    <t>EC958</t>
  </si>
  <si>
    <t>Pixantrone</t>
  </si>
  <si>
    <t>l-tyroxine</t>
  </si>
  <si>
    <t>UvrA 50 nM</t>
  </si>
  <si>
    <t>rep 1</t>
  </si>
  <si>
    <t>rep 2</t>
  </si>
  <si>
    <t>rep 3</t>
  </si>
  <si>
    <t>rep1</t>
  </si>
  <si>
    <t>rep2</t>
  </si>
  <si>
    <t>rep3</t>
  </si>
  <si>
    <t>Percentage of the untreated</t>
  </si>
  <si>
    <t>2/2</t>
  </si>
  <si>
    <t>2/4</t>
  </si>
  <si>
    <t>4/4</t>
  </si>
  <si>
    <t>plate</t>
  </si>
  <si>
    <t>8/2</t>
  </si>
  <si>
    <t>FICi</t>
  </si>
  <si>
    <t>shifts</t>
  </si>
  <si>
    <t>Pt shifts</t>
  </si>
  <si>
    <t>Drug shifts</t>
  </si>
  <si>
    <t>4NQO shifts</t>
  </si>
  <si>
    <t>4-NQO</t>
  </si>
  <si>
    <t>4NQO</t>
  </si>
  <si>
    <t>Best simultaneus combinations of shifts for FICi (the most representative plate among the replicates was chosen)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</si>
</sst>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9">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8"/>
      <color theme="1"/>
      <name val="Arial"/>
      <family val="2"/>
    </font>
    <font>
      <sz val="11"/>
      <color theme="1"/>
      <name val="Calibri"/>
      <family val="2"/>
    </font>
    <font>
      <b/>
      <sz val="10"/>
      <color theme="1"/>
      <name val="Arial"/>
      <family val="2"/>
    </font>
    <font>
      <b/>
      <sz val="10"/>
      <color rgb="FFF08300"/>
      <name val="Arial"/>
      <family val="2"/>
    </font>
    <font>
      <b/>
      <sz val="9"/>
      <color theme="1"/>
      <name val="Arial"/>
      <family val="2"/>
    </font>
    <font>
      <sz val="7"/>
      <color theme="1"/>
      <name val="Arial"/>
      <family val="2"/>
    </font>
    <font>
      <sz val="9"/>
      <color theme="1"/>
      <name val="Arial"/>
      <family val="2"/>
    </font>
    <font>
      <b/>
      <sz val="9"/>
      <color theme="0"/>
      <name val="Arial"/>
      <family val="2"/>
    </font>
    <font>
      <b/>
      <sz val="11"/>
      <color rgb="FF006100"/>
      <name val="Calibri"/>
      <family val="2"/>
      <scheme val="minor"/>
    </font>
    <font>
      <b/>
      <u/>
      <sz val="11"/>
      <color theme="1"/>
      <name val="Calibri"/>
      <family val="2"/>
      <scheme val="minor"/>
    </font>
    <font>
      <b/>
      <i/>
      <sz val="10"/>
      <color theme="1"/>
      <name val="Calibri"/>
      <family val="2"/>
      <scheme val="minor"/>
    </font>
    <font>
      <b/>
      <sz val="10"/>
      <name val="Arial Unicode MS"/>
    </font>
    <font>
      <sz val="8"/>
      <name val="Calibri"/>
      <family val="2"/>
      <scheme val="minor"/>
    </font>
  </fonts>
  <fills count="9">
    <fill>
      <patternFill patternType="none"/>
    </fill>
    <fill>
      <patternFill patternType="gray125"/>
    </fill>
    <fill>
      <patternFill patternType="solid">
        <fgColor rgb="FFC6EFCE"/>
      </patternFill>
    </fill>
    <fill>
      <patternFill patternType="solid">
        <fgColor theme="4" tint="0.79998168889431442"/>
        <bgColor indexed="65"/>
      </patternFill>
    </fill>
    <fill>
      <patternFill patternType="solid">
        <fgColor theme="6" tint="0.79998168889431442"/>
        <bgColor indexed="65"/>
      </patternFill>
    </fill>
    <fill>
      <patternFill patternType="solid">
        <fgColor rgb="FFF08300"/>
        <bgColor rgb="FFF08300"/>
      </patternFill>
    </fill>
    <fill>
      <patternFill patternType="solid">
        <fgColor theme="2" tint="-0.249977111117893"/>
        <bgColor indexed="64"/>
      </patternFill>
    </fill>
    <fill>
      <patternFill patternType="solid">
        <fgColor theme="7" tint="0.79998168889431442"/>
        <bgColor indexed="65"/>
      </patternFill>
    </fill>
    <fill>
      <patternFill patternType="solid">
        <fgColor theme="3"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9" fontId="1" fillId="0" borderId="0" applyFont="0" applyFill="0" applyBorder="0" applyAlignment="0" applyProtection="0"/>
  </cellStyleXfs>
  <cellXfs count="118">
    <xf numFmtId="0" fontId="0" fillId="0" borderId="0" xfId="0"/>
    <xf numFmtId="0" fontId="3" fillId="0" borderId="0" xfId="0" applyFont="1"/>
    <xf numFmtId="0" fontId="1" fillId="4" borderId="0" xfId="3"/>
    <xf numFmtId="0" fontId="3" fillId="0" borderId="0" xfId="0" applyFont="1" applyAlignment="1">
      <alignment horizontal="left"/>
    </xf>
    <xf numFmtId="0" fontId="0" fillId="0" borderId="0" xfId="0" applyAlignment="1">
      <alignment horizontal="left"/>
    </xf>
    <xf numFmtId="0" fontId="10" fillId="0" borderId="0" xfId="0" applyFont="1" applyAlignment="1">
      <alignment vertical="top" wrapText="1"/>
    </xf>
    <xf numFmtId="0" fontId="11" fillId="0" borderId="0" xfId="0" applyFont="1" applyAlignment="1">
      <alignment horizontal="left" vertical="center"/>
    </xf>
    <xf numFmtId="0" fontId="10" fillId="0" borderId="0" xfId="0" applyFont="1" applyAlignment="1">
      <alignment horizontal="center" vertical="top"/>
    </xf>
    <xf numFmtId="0" fontId="11" fillId="0" borderId="0" xfId="0" applyFont="1" applyAlignment="1">
      <alignment horizontal="left" vertical="top"/>
    </xf>
    <xf numFmtId="0" fontId="13" fillId="5" borderId="0" xfId="0" applyFont="1" applyFill="1" applyAlignment="1">
      <alignment horizontal="left" vertical="center"/>
    </xf>
    <xf numFmtId="0" fontId="13" fillId="5" borderId="0" xfId="0" applyFont="1" applyFill="1" applyAlignment="1">
      <alignment horizontal="center" vertical="center" wrapText="1"/>
    </xf>
    <xf numFmtId="0" fontId="13" fillId="5" borderId="0" xfId="0" applyFont="1" applyFill="1" applyAlignment="1">
      <alignment horizontal="left" vertical="center" wrapText="1"/>
    </xf>
    <xf numFmtId="49" fontId="12" fillId="0" borderId="0" xfId="0" quotePrefix="1" applyNumberFormat="1" applyFont="1" applyAlignment="1">
      <alignment horizontal="left" vertical="center"/>
    </xf>
    <xf numFmtId="0" fontId="12" fillId="0" borderId="0" xfId="0" applyFont="1" applyAlignment="1">
      <alignment horizontal="left" vertical="center"/>
    </xf>
    <xf numFmtId="0" fontId="12" fillId="0" borderId="0" xfId="0" quotePrefix="1" applyFont="1" applyAlignment="1">
      <alignment horizontal="left" vertical="center"/>
    </xf>
    <xf numFmtId="0" fontId="0" fillId="0" borderId="0" xfId="0" applyAlignment="1">
      <alignment horizontal="center"/>
    </xf>
    <xf numFmtId="1" fontId="0" fillId="0" borderId="0" xfId="0" applyNumberFormat="1"/>
    <xf numFmtId="164" fontId="0" fillId="0" borderId="0" xfId="0" applyNumberFormat="1"/>
    <xf numFmtId="0" fontId="14" fillId="2" borderId="0" xfId="1" applyFont="1"/>
    <xf numFmtId="1" fontId="0" fillId="0" borderId="0" xfId="0" applyNumberFormat="1" applyAlignment="1">
      <alignment horizontal="left"/>
    </xf>
    <xf numFmtId="1" fontId="0" fillId="0" borderId="0" xfId="0" applyNumberFormat="1" applyAlignment="1">
      <alignment horizontal="center"/>
    </xf>
    <xf numFmtId="0" fontId="0" fillId="0" borderId="0" xfId="0" applyAlignment="1">
      <alignment horizontal="right"/>
    </xf>
    <xf numFmtId="0" fontId="3" fillId="0" borderId="0" xfId="0" applyFont="1" applyAlignment="1">
      <alignment horizontal="right"/>
    </xf>
    <xf numFmtId="164" fontId="0" fillId="0" borderId="0" xfId="0" applyNumberFormat="1" applyAlignment="1">
      <alignment horizontal="left"/>
    </xf>
    <xf numFmtId="1" fontId="3" fillId="0" borderId="0" xfId="0" applyNumberFormat="1" applyFont="1" applyAlignment="1">
      <alignment horizontal="center"/>
    </xf>
    <xf numFmtId="164" fontId="0" fillId="0" borderId="0" xfId="0" applyNumberFormat="1" applyAlignment="1">
      <alignment horizontal="center"/>
    </xf>
    <xf numFmtId="0" fontId="15" fillId="0" borderId="0" xfId="0" applyFont="1" applyAlignment="1">
      <alignment horizontal="left"/>
    </xf>
    <xf numFmtId="0" fontId="3" fillId="0" borderId="0" xfId="0" applyFont="1" applyAlignment="1">
      <alignment horizontal="center"/>
    </xf>
    <xf numFmtId="0" fontId="3" fillId="0" borderId="0" xfId="0" applyFont="1" applyAlignment="1">
      <alignment horizontal="center" vertical="top"/>
    </xf>
    <xf numFmtId="0" fontId="1" fillId="3" borderId="2" xfId="2" applyBorder="1"/>
    <xf numFmtId="0" fontId="1" fillId="3" borderId="3" xfId="2" applyBorder="1"/>
    <xf numFmtId="0" fontId="0" fillId="0" borderId="3" xfId="0" applyBorder="1"/>
    <xf numFmtId="0" fontId="1" fillId="3" borderId="4" xfId="2" applyBorder="1"/>
    <xf numFmtId="0" fontId="1" fillId="3" borderId="5" xfId="2" applyBorder="1"/>
    <xf numFmtId="0" fontId="1" fillId="3" borderId="0" xfId="2" applyBorder="1"/>
    <xf numFmtId="0" fontId="1" fillId="3" borderId="6" xfId="2" applyBorder="1"/>
    <xf numFmtId="0" fontId="1" fillId="3" borderId="7" xfId="2" applyBorder="1"/>
    <xf numFmtId="0" fontId="1" fillId="3" borderId="8" xfId="2" applyBorder="1"/>
    <xf numFmtId="0" fontId="0" fillId="0" borderId="8" xfId="0" applyBorder="1"/>
    <xf numFmtId="0" fontId="1" fillId="3" borderId="9" xfId="2" applyBorder="1"/>
    <xf numFmtId="0" fontId="0" fillId="0" borderId="9" xfId="0" applyBorder="1"/>
    <xf numFmtId="0" fontId="0" fillId="0" borderId="7" xfId="0" applyBorder="1"/>
    <xf numFmtId="0" fontId="0" fillId="0" borderId="6" xfId="0" applyBorder="1"/>
    <xf numFmtId="0" fontId="0" fillId="0" borderId="5" xfId="0" applyBorder="1"/>
    <xf numFmtId="0" fontId="0" fillId="0" borderId="4" xfId="0" applyBorder="1"/>
    <xf numFmtId="0" fontId="0" fillId="0" borderId="2" xfId="0" applyBorder="1"/>
    <xf numFmtId="0" fontId="5" fillId="0" borderId="0" xfId="0" applyFont="1" applyAlignment="1">
      <alignment horizontal="center" vertical="center"/>
    </xf>
    <xf numFmtId="0" fontId="5" fillId="6" borderId="0" xfId="0" applyFont="1" applyFill="1" applyAlignment="1">
      <alignment horizontal="center" vertical="center"/>
    </xf>
    <xf numFmtId="0" fontId="16" fillId="0" borderId="0" xfId="0" applyFont="1" applyAlignment="1">
      <alignment horizontal="center" vertical="center" wrapText="1"/>
    </xf>
    <xf numFmtId="1" fontId="5" fillId="0" borderId="0" xfId="0" applyNumberFormat="1" applyFont="1" applyAlignment="1">
      <alignment horizontal="center" vertical="center"/>
    </xf>
    <xf numFmtId="0" fontId="4" fillId="0" borderId="0" xfId="0" applyFont="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wrapText="1"/>
    </xf>
    <xf numFmtId="0" fontId="5" fillId="0" borderId="3" xfId="0" applyFont="1" applyBorder="1" applyAlignment="1">
      <alignment horizontal="center" vertical="center"/>
    </xf>
    <xf numFmtId="0" fontId="16" fillId="0" borderId="0" xfId="0" applyFont="1" applyAlignment="1">
      <alignment horizontal="center" vertical="center"/>
    </xf>
    <xf numFmtId="0" fontId="0" fillId="8" borderId="1" xfId="0" applyFill="1" applyBorder="1"/>
    <xf numFmtId="0" fontId="0" fillId="0" borderId="0" xfId="0" quotePrefix="1"/>
    <xf numFmtId="0" fontId="1" fillId="3" borderId="0" xfId="2" applyAlignment="1">
      <alignment horizontal="center" vertical="center"/>
    </xf>
    <xf numFmtId="1" fontId="1" fillId="3" borderId="0" xfId="2" applyNumberFormat="1" applyAlignment="1">
      <alignment horizontal="center" vertical="center"/>
    </xf>
    <xf numFmtId="1" fontId="1" fillId="3" borderId="0" xfId="2" applyNumberFormat="1" applyBorder="1"/>
    <xf numFmtId="1" fontId="1" fillId="7" borderId="0" xfId="4" applyNumberFormat="1" applyBorder="1"/>
    <xf numFmtId="0" fontId="1" fillId="7" borderId="0" xfId="4" applyBorder="1"/>
    <xf numFmtId="0" fontId="5" fillId="0" borderId="14" xfId="0" applyFont="1" applyBorder="1" applyAlignment="1">
      <alignment horizontal="center" vertical="center"/>
    </xf>
    <xf numFmtId="0" fontId="4" fillId="0" borderId="15" xfId="0" applyFont="1" applyBorder="1" applyAlignment="1">
      <alignment horizontal="center" vertical="center"/>
    </xf>
    <xf numFmtId="0" fontId="5" fillId="0" borderId="13" xfId="0" applyFont="1" applyBorder="1" applyAlignment="1">
      <alignment horizontal="center" vertical="center"/>
    </xf>
    <xf numFmtId="0" fontId="3" fillId="8" borderId="2" xfId="0" applyFont="1" applyFill="1" applyBorder="1"/>
    <xf numFmtId="0" fontId="0" fillId="8" borderId="3" xfId="0" applyFill="1" applyBorder="1"/>
    <xf numFmtId="0" fontId="3" fillId="8" borderId="3" xfId="0" applyFont="1" applyFill="1" applyBorder="1"/>
    <xf numFmtId="0" fontId="0" fillId="8" borderId="4" xfId="0" applyFill="1" applyBorder="1"/>
    <xf numFmtId="0" fontId="0" fillId="8" borderId="5" xfId="0" applyFill="1" applyBorder="1"/>
    <xf numFmtId="0" fontId="0" fillId="8" borderId="0" xfId="0" applyFill="1"/>
    <xf numFmtId="0" fontId="0" fillId="8" borderId="6" xfId="0" applyFill="1" applyBorder="1"/>
    <xf numFmtId="0" fontId="0" fillId="8" borderId="16" xfId="0" applyFill="1" applyBorder="1"/>
    <xf numFmtId="0" fontId="0" fillId="8" borderId="17" xfId="0" applyFill="1" applyBorder="1"/>
    <xf numFmtId="0" fontId="3" fillId="8" borderId="5" xfId="0" applyFont="1" applyFill="1" applyBorder="1"/>
    <xf numFmtId="0" fontId="3" fillId="8" borderId="0" xfId="0" applyFont="1" applyFill="1"/>
    <xf numFmtId="0" fontId="0" fillId="8" borderId="18" xfId="0" applyFill="1" applyBorder="1"/>
    <xf numFmtId="0" fontId="0" fillId="8" borderId="19" xfId="0" applyFill="1" applyBorder="1"/>
    <xf numFmtId="0" fontId="0" fillId="8" borderId="20" xfId="0" applyFill="1" applyBorder="1"/>
    <xf numFmtId="0" fontId="0" fillId="0" borderId="0" xfId="0" applyAlignment="1">
      <alignment horizontal="left" wrapText="1"/>
    </xf>
    <xf numFmtId="0" fontId="0" fillId="0" borderId="0" xfId="0" applyAlignment="1">
      <alignment horizontal="right" wrapText="1"/>
    </xf>
    <xf numFmtId="49" fontId="0" fillId="0" borderId="0" xfId="0" applyNumberFormat="1" applyAlignment="1">
      <alignment horizontal="right" wrapText="1"/>
    </xf>
    <xf numFmtId="2" fontId="0" fillId="0" borderId="0" xfId="0" applyNumberFormat="1"/>
    <xf numFmtId="165" fontId="0" fillId="0" borderId="0" xfId="0" applyNumberFormat="1"/>
    <xf numFmtId="9" fontId="0" fillId="0" borderId="0" xfId="5" applyFont="1"/>
    <xf numFmtId="1" fontId="1" fillId="4" borderId="0" xfId="3" applyNumberFormat="1"/>
    <xf numFmtId="165" fontId="1" fillId="3" borderId="0" xfId="2" applyNumberFormat="1" applyBorder="1"/>
    <xf numFmtId="165" fontId="1" fillId="7" borderId="0" xfId="4" applyNumberFormat="1" applyBorder="1"/>
    <xf numFmtId="164" fontId="5" fillId="0" borderId="0" xfId="0" applyNumberFormat="1" applyFont="1" applyAlignment="1">
      <alignment horizontal="center" vertical="center"/>
    </xf>
    <xf numFmtId="164" fontId="0" fillId="0" borderId="21" xfId="0" applyNumberFormat="1" applyBorder="1"/>
    <xf numFmtId="1" fontId="0" fillId="0" borderId="21" xfId="0" applyNumberFormat="1" applyBorder="1"/>
    <xf numFmtId="0" fontId="0" fillId="0" borderId="21" xfId="0" applyBorder="1"/>
    <xf numFmtId="49" fontId="0" fillId="0" borderId="0" xfId="0" applyNumberFormat="1"/>
    <xf numFmtId="0" fontId="7" fillId="0" borderId="0" xfId="0" applyFont="1" applyAlignment="1">
      <alignment horizontal="right" wrapText="1"/>
    </xf>
    <xf numFmtId="0" fontId="0" fillId="0" borderId="0" xfId="0"/>
    <xf numFmtId="0" fontId="11" fillId="0" borderId="0" xfId="0" applyFont="1" applyAlignment="1">
      <alignment horizontal="center" vertical="center"/>
    </xf>
    <xf numFmtId="0" fontId="10" fillId="0" borderId="0" xfId="0" applyFont="1" applyAlignment="1">
      <alignment horizontal="center" vertical="top"/>
    </xf>
    <xf numFmtId="0" fontId="12" fillId="0" borderId="0" xfId="0" applyFont="1" applyAlignment="1">
      <alignment horizontal="left" vertical="center"/>
    </xf>
    <xf numFmtId="0" fontId="10" fillId="0" borderId="0" xfId="0" applyFont="1" applyAlignment="1">
      <alignment horizontal="left" vertical="center"/>
    </xf>
    <xf numFmtId="0" fontId="2" fillId="2" borderId="0" xfId="1" applyAlignment="1">
      <alignment horizontal="center"/>
    </xf>
    <xf numFmtId="0" fontId="14" fillId="2" borderId="0" xfId="1" applyFont="1" applyAlignment="1">
      <alignment horizontal="left"/>
    </xf>
    <xf numFmtId="0" fontId="14" fillId="2" borderId="0" xfId="1" applyFont="1" applyAlignment="1">
      <alignment horizontal="center"/>
    </xf>
    <xf numFmtId="0" fontId="16" fillId="0" borderId="0" xfId="0" applyFont="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0" fontId="5" fillId="0" borderId="0" xfId="0" applyFont="1" applyAlignment="1">
      <alignment horizontal="center" vertical="center"/>
    </xf>
    <xf numFmtId="0" fontId="0" fillId="0" borderId="0" xfId="0" applyAlignment="1">
      <alignment horizontal="center"/>
    </xf>
    <xf numFmtId="1" fontId="0" fillId="0" borderId="0" xfId="0" applyNumberFormat="1" applyAlignment="1">
      <alignment horizontal="center"/>
    </xf>
    <xf numFmtId="0" fontId="3" fillId="0" borderId="0" xfId="0" applyFont="1" applyAlignment="1">
      <alignment horizontal="center"/>
    </xf>
    <xf numFmtId="0" fontId="17" fillId="0" borderId="0" xfId="0" applyFont="1" applyAlignment="1">
      <alignment horizontal="lef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9" xfId="0" applyBorder="1" applyAlignment="1">
      <alignment horizontal="center"/>
    </xf>
  </cellXfs>
  <cellStyles count="6">
    <cellStyle name="20% - Accent1" xfId="2" builtinId="30"/>
    <cellStyle name="20% - Accent3" xfId="3" builtinId="38"/>
    <cellStyle name="20% - Accent4" xfId="4" builtinId="42"/>
    <cellStyle name="Good" xfId="1" builtinId="26"/>
    <cellStyle name="Normal" xfId="0" builtinId="0"/>
    <cellStyle name="Percent" xfId="5" builtinId="5"/>
  </cellStyles>
  <dxfs count="2">
    <dxf>
      <fill>
        <patternFill>
          <bgColor rgb="FFFF0000"/>
        </patternFill>
      </fill>
    </dxf>
    <dxf>
      <fill>
        <patternFill>
          <bgColor rgb="FFFF4F4F"/>
        </patternFill>
      </fill>
    </dxf>
  </dxfs>
  <tableStyles count="0" defaultTableStyle="TableStyleMedium2" defaultPivotStyle="PivotStyleLight16"/>
  <colors>
    <mruColors>
      <color rgb="FFB4C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4019914427760286"/>
          <c:y val="2.7342669487120077E-2"/>
          <c:w val="0.84616647561262126"/>
          <c:h val="0.73797823534240814"/>
        </c:manualLayout>
      </c:layout>
      <c:barChart>
        <c:barDir val="col"/>
        <c:grouping val="clustered"/>
        <c:varyColors val="0"/>
        <c:ser>
          <c:idx val="0"/>
          <c:order val="0"/>
          <c:tx>
            <c:strRef>
              <c:f>'F-based incision'!$G$34</c:f>
              <c:strCache>
                <c:ptCount val="1"/>
                <c:pt idx="0">
                  <c:v>0.5h</c:v>
                </c:pt>
              </c:strCache>
            </c:strRef>
          </c:tx>
          <c:spPr>
            <a:solidFill>
              <a:schemeClr val="accent5">
                <a:lumMod val="50000"/>
                <a:alpha val="80000"/>
              </a:schemeClr>
            </a:solidFill>
            <a:ln w="15875">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'F-based incision'!$H$48:$BD$48</c15:sqref>
                    </c15:fullRef>
                  </c:ext>
                </c:extLst>
                <c:f>('F-based incision'!$I$48:$O$48,'F-based incision'!$V$48:$BD$48)</c:f>
                <c:numCache>
                  <c:formatCode>General</c:formatCode>
                  <c:ptCount val="42"/>
                  <c:pt idx="0">
                    <c:v>1705.4204465553498</c:v>
                  </c:pt>
                  <c:pt idx="1">
                    <c:v>611.03334028155655</c:v>
                  </c:pt>
                  <c:pt idx="2">
                    <c:v>813.66121416015119</c:v>
                  </c:pt>
                  <c:pt idx="3">
                    <c:v>795.66413559156138</c:v>
                  </c:pt>
                  <c:pt idx="4">
                    <c:v>2259.2443777692888</c:v>
                  </c:pt>
                  <c:pt idx="5">
                    <c:v>3006.5755298456525</c:v>
                  </c:pt>
                  <c:pt idx="6">
                    <c:v>1547.4543324799931</c:v>
                  </c:pt>
                </c:numCache>
              </c:numRef>
            </c:plus>
            <c:minus>
              <c:numRef>
                <c:extLst>
                  <c:ext xmlns:c15="http://schemas.microsoft.com/office/drawing/2012/chart" uri="{02D57815-91ED-43cb-92C2-25804820EDAC}">
                    <c15:fullRef>
                      <c15:sqref>'F-based incision'!$H$48:$BD$48</c15:sqref>
                    </c15:fullRef>
                  </c:ext>
                </c:extLst>
                <c:f>('F-based incision'!$I$48:$O$48,'F-based incision'!$V$48:$BD$48)</c:f>
                <c:numCache>
                  <c:formatCode>General</c:formatCode>
                  <c:ptCount val="42"/>
                  <c:pt idx="0">
                    <c:v>1705.4204465553498</c:v>
                  </c:pt>
                  <c:pt idx="1">
                    <c:v>611.03334028155655</c:v>
                  </c:pt>
                  <c:pt idx="2">
                    <c:v>813.66121416015119</c:v>
                  </c:pt>
                  <c:pt idx="3">
                    <c:v>795.66413559156138</c:v>
                  </c:pt>
                  <c:pt idx="4">
                    <c:v>2259.2443777692888</c:v>
                  </c:pt>
                  <c:pt idx="5">
                    <c:v>3006.5755298456525</c:v>
                  </c:pt>
                  <c:pt idx="6">
                    <c:v>1547.4543324799931</c:v>
                  </c:pt>
                </c:numCache>
              </c:numRef>
            </c:minus>
            <c:spPr>
              <a:noFill/>
              <a:ln w="31750" cap="flat" cmpd="sng" algn="ctr">
                <a:solidFill>
                  <a:schemeClr val="tx1"/>
                </a:solidFill>
                <a:round/>
              </a:ln>
              <a:effectLst/>
            </c:spPr>
          </c:errBars>
          <c:cat>
            <c:strRef>
              <c:extLst>
                <c:ext xmlns:c15="http://schemas.microsoft.com/office/drawing/2012/chart" uri="{02D57815-91ED-43cb-92C2-25804820EDAC}">
                  <c15:fullRef>
                    <c15:sqref>'F-based incision'!$H$33:$U$33</c15:sqref>
                  </c15:fullRef>
                </c:ext>
              </c:extLst>
              <c:f>'F-based incision'!$I$33:$O$33</c:f>
              <c:strCache>
                <c:ptCount val="7"/>
                <c:pt idx="0">
                  <c:v>UvrABC</c:v>
                </c:pt>
                <c:pt idx="1">
                  <c:v>DNA</c:v>
                </c:pt>
                <c:pt idx="2">
                  <c:v>Pirarubicin</c:v>
                </c:pt>
                <c:pt idx="3">
                  <c:v>Dienestrol</c:v>
                </c:pt>
                <c:pt idx="4">
                  <c:v>Mitoxantrone</c:v>
                </c:pt>
                <c:pt idx="5">
                  <c:v>L-thyroxine</c:v>
                </c:pt>
                <c:pt idx="6">
                  <c:v>9-aminoacridine</c:v>
                </c:pt>
              </c:strCache>
            </c:strRef>
          </c:cat>
          <c:val>
            <c:numRef>
              <c:extLst>
                <c:ext xmlns:c15="http://schemas.microsoft.com/office/drawing/2012/chart" uri="{02D57815-91ED-43cb-92C2-25804820EDAC}">
                  <c15:fullRef>
                    <c15:sqref>'F-based incision'!$H$34:$U$34</c15:sqref>
                  </c15:fullRef>
                </c:ext>
              </c:extLst>
              <c:f>'F-based incision'!$I$34:$O$34</c:f>
              <c:numCache>
                <c:formatCode>General</c:formatCode>
                <c:ptCount val="7"/>
                <c:pt idx="0">
                  <c:v>39504.142857142855</c:v>
                </c:pt>
                <c:pt idx="1">
                  <c:v>17846.357142857141</c:v>
                </c:pt>
                <c:pt idx="2">
                  <c:v>18572.5</c:v>
                </c:pt>
                <c:pt idx="3">
                  <c:v>38424.5</c:v>
                </c:pt>
                <c:pt idx="4">
                  <c:v>55337.875</c:v>
                </c:pt>
                <c:pt idx="5">
                  <c:v>41552.5</c:v>
                </c:pt>
                <c:pt idx="6">
                  <c:v>31075.333333333332</c:v>
                </c:pt>
              </c:numCache>
            </c:numRef>
          </c:val>
          <c:extLst>
            <c:ext xmlns:c16="http://schemas.microsoft.com/office/drawing/2014/chart" uri="{C3380CC4-5D6E-409C-BE32-E72D297353CC}">
              <c16:uniqueId val="{00000000-978F-45C4-BE9A-301E7462E017}"/>
            </c:ext>
          </c:extLst>
        </c:ser>
        <c:ser>
          <c:idx val="1"/>
          <c:order val="1"/>
          <c:tx>
            <c:strRef>
              <c:f>'F-based incision'!$G$35</c:f>
              <c:strCache>
                <c:ptCount val="1"/>
                <c:pt idx="0">
                  <c:v>1.5h</c:v>
                </c:pt>
              </c:strCache>
            </c:strRef>
          </c:tx>
          <c:spPr>
            <a:solidFill>
              <a:schemeClr val="accent5">
                <a:lumMod val="75000"/>
                <a:alpha val="80000"/>
              </a:schemeClr>
            </a:solidFill>
            <a:ln w="15875">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'F-based incision'!$H$49:$BD$49</c15:sqref>
                    </c15:fullRef>
                  </c:ext>
                </c:extLst>
                <c:f>('F-based incision'!$I$49:$O$49,'F-based incision'!$V$49:$BD$49)</c:f>
                <c:numCache>
                  <c:formatCode>General</c:formatCode>
                  <c:ptCount val="42"/>
                  <c:pt idx="0">
                    <c:v>1817.0961117769291</c:v>
                  </c:pt>
                  <c:pt idx="1">
                    <c:v>1126.0548140610267</c:v>
                  </c:pt>
                  <c:pt idx="2">
                    <c:v>882.00476670035221</c:v>
                  </c:pt>
                  <c:pt idx="3">
                    <c:v>2056.4916068797038</c:v>
                  </c:pt>
                  <c:pt idx="4">
                    <c:v>1894.4489486909981</c:v>
                  </c:pt>
                  <c:pt idx="5">
                    <c:v>2470.5876620418335</c:v>
                  </c:pt>
                  <c:pt idx="6">
                    <c:v>2369.4057682137236</c:v>
                  </c:pt>
                </c:numCache>
              </c:numRef>
            </c:plus>
            <c:minus>
              <c:numRef>
                <c:extLst>
                  <c:ext xmlns:c15="http://schemas.microsoft.com/office/drawing/2012/chart" uri="{02D57815-91ED-43cb-92C2-25804820EDAC}">
                    <c15:fullRef>
                      <c15:sqref>'F-based incision'!$H$49:$BD$49</c15:sqref>
                    </c15:fullRef>
                  </c:ext>
                </c:extLst>
                <c:f>('F-based incision'!$I$49:$O$49,'F-based incision'!$V$49:$BD$49)</c:f>
                <c:numCache>
                  <c:formatCode>General</c:formatCode>
                  <c:ptCount val="42"/>
                  <c:pt idx="0">
                    <c:v>1817.0961117769291</c:v>
                  </c:pt>
                  <c:pt idx="1">
                    <c:v>1126.0548140610267</c:v>
                  </c:pt>
                  <c:pt idx="2">
                    <c:v>882.00476670035221</c:v>
                  </c:pt>
                  <c:pt idx="3">
                    <c:v>2056.4916068797038</c:v>
                  </c:pt>
                  <c:pt idx="4">
                    <c:v>1894.4489486909981</c:v>
                  </c:pt>
                  <c:pt idx="5">
                    <c:v>2470.5876620418335</c:v>
                  </c:pt>
                  <c:pt idx="6">
                    <c:v>2369.4057682137236</c:v>
                  </c:pt>
                </c:numCache>
              </c:numRef>
            </c:minus>
            <c:spPr>
              <a:noFill/>
              <a:ln w="31750" cap="flat" cmpd="sng" algn="ctr">
                <a:solidFill>
                  <a:schemeClr val="tx1"/>
                </a:solidFill>
                <a:round/>
              </a:ln>
              <a:effectLst/>
            </c:spPr>
          </c:errBars>
          <c:cat>
            <c:strRef>
              <c:extLst>
                <c:ext xmlns:c15="http://schemas.microsoft.com/office/drawing/2012/chart" uri="{02D57815-91ED-43cb-92C2-25804820EDAC}">
                  <c15:fullRef>
                    <c15:sqref>'F-based incision'!$H$33:$U$33</c15:sqref>
                  </c15:fullRef>
                </c:ext>
              </c:extLst>
              <c:f>'F-based incision'!$I$33:$O$33</c:f>
              <c:strCache>
                <c:ptCount val="7"/>
                <c:pt idx="0">
                  <c:v>UvrABC</c:v>
                </c:pt>
                <c:pt idx="1">
                  <c:v>DNA</c:v>
                </c:pt>
                <c:pt idx="2">
                  <c:v>Pirarubicin</c:v>
                </c:pt>
                <c:pt idx="3">
                  <c:v>Dienestrol</c:v>
                </c:pt>
                <c:pt idx="4">
                  <c:v>Mitoxantrone</c:v>
                </c:pt>
                <c:pt idx="5">
                  <c:v>L-thyroxine</c:v>
                </c:pt>
                <c:pt idx="6">
                  <c:v>9-aminoacridine</c:v>
                </c:pt>
              </c:strCache>
            </c:strRef>
          </c:cat>
          <c:val>
            <c:numRef>
              <c:extLst>
                <c:ext xmlns:c15="http://schemas.microsoft.com/office/drawing/2012/chart" uri="{02D57815-91ED-43cb-92C2-25804820EDAC}">
                  <c15:fullRef>
                    <c15:sqref>'F-based incision'!$H$35:$U$35</c15:sqref>
                  </c15:fullRef>
                </c:ext>
              </c:extLst>
              <c:f>'F-based incision'!$I$35:$O$35</c:f>
              <c:numCache>
                <c:formatCode>General</c:formatCode>
                <c:ptCount val="7"/>
                <c:pt idx="0">
                  <c:v>56226.714285714283</c:v>
                </c:pt>
                <c:pt idx="1">
                  <c:v>20196.714285714286</c:v>
                </c:pt>
                <c:pt idx="2">
                  <c:v>23980.125</c:v>
                </c:pt>
                <c:pt idx="3">
                  <c:v>49249.25</c:v>
                </c:pt>
                <c:pt idx="4">
                  <c:v>55761.625</c:v>
                </c:pt>
                <c:pt idx="5">
                  <c:v>54633.75</c:v>
                </c:pt>
                <c:pt idx="6">
                  <c:v>39491.833333333336</c:v>
                </c:pt>
              </c:numCache>
            </c:numRef>
          </c:val>
          <c:extLst>
            <c:ext xmlns:c16="http://schemas.microsoft.com/office/drawing/2014/chart" uri="{C3380CC4-5D6E-409C-BE32-E72D297353CC}">
              <c16:uniqueId val="{00000001-978F-45C4-BE9A-301E7462E017}"/>
            </c:ext>
          </c:extLst>
        </c:ser>
        <c:ser>
          <c:idx val="2"/>
          <c:order val="2"/>
          <c:tx>
            <c:strRef>
              <c:f>'F-based incision'!$G$36</c:f>
              <c:strCache>
                <c:ptCount val="1"/>
                <c:pt idx="0">
                  <c:v>2.5h</c:v>
                </c:pt>
              </c:strCache>
            </c:strRef>
          </c:tx>
          <c:spPr>
            <a:solidFill>
              <a:schemeClr val="accent5">
                <a:lumMod val="60000"/>
                <a:lumOff val="40000"/>
              </a:schemeClr>
            </a:solidFill>
            <a:ln w="15875">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'F-based incision'!$H$50:$BD$50</c15:sqref>
                    </c15:fullRef>
                  </c:ext>
                </c:extLst>
                <c:f>('F-based incision'!$I$50:$O$50,'F-based incision'!$V$50:$BD$50)</c:f>
                <c:numCache>
                  <c:formatCode>General</c:formatCode>
                  <c:ptCount val="42"/>
                  <c:pt idx="0">
                    <c:v>2099.7291374245037</c:v>
                  </c:pt>
                  <c:pt idx="1">
                    <c:v>899.55333521934108</c:v>
                  </c:pt>
                  <c:pt idx="2">
                    <c:v>1253.2072960151941</c:v>
                  </c:pt>
                  <c:pt idx="3">
                    <c:v>3112.5197556267281</c:v>
                  </c:pt>
                  <c:pt idx="4">
                    <c:v>1127.7044952342028</c:v>
                  </c:pt>
                  <c:pt idx="5">
                    <c:v>3300.4680981137608</c:v>
                  </c:pt>
                  <c:pt idx="6">
                    <c:v>2888.6026110291573</c:v>
                  </c:pt>
                </c:numCache>
              </c:numRef>
            </c:plus>
            <c:minus>
              <c:numRef>
                <c:extLst>
                  <c:ext xmlns:c15="http://schemas.microsoft.com/office/drawing/2012/chart" uri="{02D57815-91ED-43cb-92C2-25804820EDAC}">
                    <c15:fullRef>
                      <c15:sqref>'F-based incision'!$H$50:$BD$50</c15:sqref>
                    </c15:fullRef>
                  </c:ext>
                </c:extLst>
                <c:f>('F-based incision'!$I$50:$O$50,'F-based incision'!$V$50:$BD$50)</c:f>
                <c:numCache>
                  <c:formatCode>General</c:formatCode>
                  <c:ptCount val="42"/>
                  <c:pt idx="0">
                    <c:v>2099.7291374245037</c:v>
                  </c:pt>
                  <c:pt idx="1">
                    <c:v>899.55333521934108</c:v>
                  </c:pt>
                  <c:pt idx="2">
                    <c:v>1253.2072960151941</c:v>
                  </c:pt>
                  <c:pt idx="3">
                    <c:v>3112.5197556267281</c:v>
                  </c:pt>
                  <c:pt idx="4">
                    <c:v>1127.7044952342028</c:v>
                  </c:pt>
                  <c:pt idx="5">
                    <c:v>3300.4680981137608</c:v>
                  </c:pt>
                  <c:pt idx="6">
                    <c:v>2888.6026110291573</c:v>
                  </c:pt>
                </c:numCache>
              </c:numRef>
            </c:minus>
            <c:spPr>
              <a:noFill/>
              <a:ln w="31750" cap="flat" cmpd="sng" algn="ctr">
                <a:solidFill>
                  <a:schemeClr val="tx1"/>
                </a:solidFill>
                <a:round/>
              </a:ln>
              <a:effectLst/>
            </c:spPr>
          </c:errBars>
          <c:cat>
            <c:strRef>
              <c:extLst>
                <c:ext xmlns:c15="http://schemas.microsoft.com/office/drawing/2012/chart" uri="{02D57815-91ED-43cb-92C2-25804820EDAC}">
                  <c15:fullRef>
                    <c15:sqref>'F-based incision'!$H$33:$U$33</c15:sqref>
                  </c15:fullRef>
                </c:ext>
              </c:extLst>
              <c:f>'F-based incision'!$I$33:$O$33</c:f>
              <c:strCache>
                <c:ptCount val="7"/>
                <c:pt idx="0">
                  <c:v>UvrABC</c:v>
                </c:pt>
                <c:pt idx="1">
                  <c:v>DNA</c:v>
                </c:pt>
                <c:pt idx="2">
                  <c:v>Pirarubicin</c:v>
                </c:pt>
                <c:pt idx="3">
                  <c:v>Dienestrol</c:v>
                </c:pt>
                <c:pt idx="4">
                  <c:v>Mitoxantrone</c:v>
                </c:pt>
                <c:pt idx="5">
                  <c:v>L-thyroxine</c:v>
                </c:pt>
                <c:pt idx="6">
                  <c:v>9-aminoacridine</c:v>
                </c:pt>
              </c:strCache>
            </c:strRef>
          </c:cat>
          <c:val>
            <c:numRef>
              <c:extLst>
                <c:ext xmlns:c15="http://schemas.microsoft.com/office/drawing/2012/chart" uri="{02D57815-91ED-43cb-92C2-25804820EDAC}">
                  <c15:fullRef>
                    <c15:sqref>'F-based incision'!$H$36:$U$36</c15:sqref>
                  </c15:fullRef>
                </c:ext>
              </c:extLst>
              <c:f>'F-based incision'!$I$36:$O$36</c:f>
              <c:numCache>
                <c:formatCode>General</c:formatCode>
                <c:ptCount val="7"/>
                <c:pt idx="0">
                  <c:v>63539</c:v>
                </c:pt>
                <c:pt idx="1">
                  <c:v>21402.928571428572</c:v>
                </c:pt>
                <c:pt idx="2">
                  <c:v>26175.25</c:v>
                </c:pt>
                <c:pt idx="3">
                  <c:v>54499.75</c:v>
                </c:pt>
                <c:pt idx="4">
                  <c:v>53030</c:v>
                </c:pt>
                <c:pt idx="5">
                  <c:v>60982</c:v>
                </c:pt>
                <c:pt idx="6">
                  <c:v>42959.666666666664</c:v>
                </c:pt>
              </c:numCache>
            </c:numRef>
          </c:val>
          <c:extLst>
            <c:ext xmlns:c16="http://schemas.microsoft.com/office/drawing/2014/chart" uri="{C3380CC4-5D6E-409C-BE32-E72D297353CC}">
              <c16:uniqueId val="{00000002-978F-45C4-BE9A-301E7462E017}"/>
            </c:ext>
          </c:extLst>
        </c:ser>
        <c:ser>
          <c:idx val="3"/>
          <c:order val="3"/>
          <c:tx>
            <c:strRef>
              <c:f>'F-based incision'!$G$37</c:f>
              <c:strCache>
                <c:ptCount val="1"/>
                <c:pt idx="0">
                  <c:v>16h</c:v>
                </c:pt>
              </c:strCache>
            </c:strRef>
          </c:tx>
          <c:spPr>
            <a:solidFill>
              <a:schemeClr val="accent5">
                <a:lumMod val="40000"/>
                <a:lumOff val="60000"/>
              </a:schemeClr>
            </a:solidFill>
            <a:ln w="15875">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'F-based incision'!$H$51:$BD$51</c15:sqref>
                    </c15:fullRef>
                  </c:ext>
                </c:extLst>
                <c:f>('F-based incision'!$I$51:$O$51,'F-based incision'!$V$51:$BD$51)</c:f>
                <c:numCache>
                  <c:formatCode>General</c:formatCode>
                  <c:ptCount val="42"/>
                  <c:pt idx="0">
                    <c:v>4686.3914558593024</c:v>
                  </c:pt>
                  <c:pt idx="1">
                    <c:v>877.35923991901586</c:v>
                  </c:pt>
                  <c:pt idx="2">
                    <c:v>3309.8080891576737</c:v>
                  </c:pt>
                  <c:pt idx="3">
                    <c:v>4948.5362040203363</c:v>
                  </c:pt>
                  <c:pt idx="4">
                    <c:v>2424.1648078513554</c:v>
                  </c:pt>
                  <c:pt idx="5">
                    <c:v>7931.5531200284686</c:v>
                  </c:pt>
                  <c:pt idx="6">
                    <c:v>5215.5711650573676</c:v>
                  </c:pt>
                </c:numCache>
              </c:numRef>
            </c:plus>
            <c:minus>
              <c:numRef>
                <c:extLst>
                  <c:ext xmlns:c15="http://schemas.microsoft.com/office/drawing/2012/chart" uri="{02D57815-91ED-43cb-92C2-25804820EDAC}">
                    <c15:fullRef>
                      <c15:sqref>'F-based incision'!$H$51:$BD$51</c15:sqref>
                    </c15:fullRef>
                  </c:ext>
                </c:extLst>
                <c:f>('F-based incision'!$I$51:$O$51,'F-based incision'!$V$51:$BD$51)</c:f>
                <c:numCache>
                  <c:formatCode>General</c:formatCode>
                  <c:ptCount val="42"/>
                  <c:pt idx="0">
                    <c:v>4686.3914558593024</c:v>
                  </c:pt>
                  <c:pt idx="1">
                    <c:v>877.35923991901586</c:v>
                  </c:pt>
                  <c:pt idx="2">
                    <c:v>3309.8080891576737</c:v>
                  </c:pt>
                  <c:pt idx="3">
                    <c:v>4948.5362040203363</c:v>
                  </c:pt>
                  <c:pt idx="4">
                    <c:v>2424.1648078513554</c:v>
                  </c:pt>
                  <c:pt idx="5">
                    <c:v>7931.5531200284686</c:v>
                  </c:pt>
                  <c:pt idx="6">
                    <c:v>5215.5711650573676</c:v>
                  </c:pt>
                </c:numCache>
              </c:numRef>
            </c:minus>
            <c:spPr>
              <a:noFill/>
              <a:ln w="31750" cap="flat" cmpd="sng" algn="ctr">
                <a:solidFill>
                  <a:schemeClr val="tx1"/>
                </a:solidFill>
                <a:round/>
              </a:ln>
              <a:effectLst/>
            </c:spPr>
          </c:errBars>
          <c:cat>
            <c:strRef>
              <c:extLst>
                <c:ext xmlns:c15="http://schemas.microsoft.com/office/drawing/2012/chart" uri="{02D57815-91ED-43cb-92C2-25804820EDAC}">
                  <c15:fullRef>
                    <c15:sqref>'F-based incision'!$H$33:$U$33</c15:sqref>
                  </c15:fullRef>
                </c:ext>
              </c:extLst>
              <c:f>'F-based incision'!$I$33:$O$33</c:f>
              <c:strCache>
                <c:ptCount val="7"/>
                <c:pt idx="0">
                  <c:v>UvrABC</c:v>
                </c:pt>
                <c:pt idx="1">
                  <c:v>DNA</c:v>
                </c:pt>
                <c:pt idx="2">
                  <c:v>Pirarubicin</c:v>
                </c:pt>
                <c:pt idx="3">
                  <c:v>Dienestrol</c:v>
                </c:pt>
                <c:pt idx="4">
                  <c:v>Mitoxantrone</c:v>
                </c:pt>
                <c:pt idx="5">
                  <c:v>L-thyroxine</c:v>
                </c:pt>
                <c:pt idx="6">
                  <c:v>9-aminoacridine</c:v>
                </c:pt>
              </c:strCache>
            </c:strRef>
          </c:cat>
          <c:val>
            <c:numRef>
              <c:extLst>
                <c:ext xmlns:c15="http://schemas.microsoft.com/office/drawing/2012/chart" uri="{02D57815-91ED-43cb-92C2-25804820EDAC}">
                  <c15:fullRef>
                    <c15:sqref>'F-based incision'!$H$37:$U$37</c15:sqref>
                  </c15:fullRef>
                </c:ext>
              </c:extLst>
              <c:f>'F-based incision'!$I$37:$O$37</c:f>
              <c:numCache>
                <c:formatCode>General</c:formatCode>
                <c:ptCount val="7"/>
                <c:pt idx="0">
                  <c:v>106479.85714285714</c:v>
                </c:pt>
                <c:pt idx="1">
                  <c:v>22700.071428571428</c:v>
                </c:pt>
                <c:pt idx="2">
                  <c:v>43998.125</c:v>
                </c:pt>
                <c:pt idx="3">
                  <c:v>85809.25</c:v>
                </c:pt>
                <c:pt idx="4">
                  <c:v>37790.875</c:v>
                </c:pt>
                <c:pt idx="5">
                  <c:v>101497.75</c:v>
                </c:pt>
                <c:pt idx="6">
                  <c:v>76342.333333333328</c:v>
                </c:pt>
              </c:numCache>
            </c:numRef>
          </c:val>
          <c:extLst>
            <c:ext xmlns:c16="http://schemas.microsoft.com/office/drawing/2014/chart" uri="{C3380CC4-5D6E-409C-BE32-E72D297353CC}">
              <c16:uniqueId val="{00000003-978F-45C4-BE9A-301E7462E017}"/>
            </c:ext>
          </c:extLst>
        </c:ser>
        <c:dLbls>
          <c:showLegendKey val="0"/>
          <c:showVal val="0"/>
          <c:showCatName val="0"/>
          <c:showSerName val="0"/>
          <c:showPercent val="0"/>
          <c:showBubbleSize val="0"/>
        </c:dLbls>
        <c:gapWidth val="219"/>
        <c:overlap val="-27"/>
        <c:axId val="777765968"/>
        <c:axId val="777766952"/>
      </c:barChart>
      <c:catAx>
        <c:axId val="77776596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mn-lt"/>
                <a:ea typeface="+mn-ea"/>
                <a:cs typeface="+mn-cs"/>
              </a:defRPr>
            </a:pPr>
            <a:endParaRPr lang="en-US"/>
          </a:p>
        </c:txPr>
        <c:crossAx val="777766952"/>
        <c:crosses val="autoZero"/>
        <c:auto val="1"/>
        <c:lblAlgn val="ctr"/>
        <c:lblOffset val="100"/>
        <c:noMultiLvlLbl val="0"/>
      </c:catAx>
      <c:valAx>
        <c:axId val="777766952"/>
        <c:scaling>
          <c:orientation val="minMax"/>
        </c:scaling>
        <c:delete val="0"/>
        <c:axPos val="l"/>
        <c:title>
          <c:tx>
            <c:rich>
              <a:bodyPr rot="-5400000" spcFirstLastPara="1" vertOverflow="ellipsis" vert="horz" wrap="square" anchor="ctr" anchorCtr="1"/>
              <a:lstStyle/>
              <a:p>
                <a:pPr>
                  <a:defRPr sz="3200" b="0" i="0" u="none" strike="noStrike" kern="1200" baseline="0">
                    <a:solidFill>
                      <a:sysClr val="windowText" lastClr="000000"/>
                    </a:solidFill>
                    <a:latin typeface="+mn-lt"/>
                    <a:ea typeface="+mn-ea"/>
                    <a:cs typeface="+mn-cs"/>
                  </a:defRPr>
                </a:pPr>
                <a:r>
                  <a:rPr lang="en-GB" sz="3200"/>
                  <a:t>Fluorescence (RFU)</a:t>
                </a:r>
              </a:p>
            </c:rich>
          </c:tx>
          <c:layout>
            <c:manualLayout>
              <c:xMode val="edge"/>
              <c:yMode val="edge"/>
              <c:x val="2.1761535380738918E-2"/>
              <c:y val="0.19852612985216239"/>
            </c:manualLayout>
          </c:layout>
          <c:overlay val="0"/>
          <c:spPr>
            <a:noFill/>
            <a:ln>
              <a:noFill/>
            </a:ln>
            <a:effectLst/>
          </c:spPr>
          <c:txPr>
            <a:bodyPr rot="-5400000" spcFirstLastPara="1" vertOverflow="ellipsis" vert="horz" wrap="square" anchor="ctr" anchorCtr="1"/>
            <a:lstStyle/>
            <a:p>
              <a:pPr>
                <a:defRPr sz="3200" b="0"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2400" b="0" i="0" u="none" strike="noStrike" kern="1200" baseline="0">
                <a:solidFill>
                  <a:sysClr val="windowText" lastClr="000000"/>
                </a:solidFill>
                <a:latin typeface="+mn-lt"/>
                <a:ea typeface="+mn-ea"/>
                <a:cs typeface="+mn-cs"/>
              </a:defRPr>
            </a:pPr>
            <a:endParaRPr lang="en-US"/>
          </a:p>
        </c:txPr>
        <c:crossAx val="777765968"/>
        <c:crosses val="autoZero"/>
        <c:crossBetween val="between"/>
        <c:dispUnits>
          <c:builtInUnit val="tenThousands"/>
          <c:dispUnitsLbl>
            <c:spPr>
              <a:noFill/>
              <a:ln>
                <a:noFill/>
              </a:ln>
              <a:effectLst/>
            </c:spPr>
            <c:txPr>
              <a:bodyPr rot="-5400000" spcFirstLastPara="1" vertOverflow="ellipsis" vert="horz" wrap="square" anchor="ctr" anchorCtr="1"/>
              <a:lstStyle/>
              <a:p>
                <a:pPr>
                  <a:defRPr sz="2000" b="0"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13655371088976526"/>
          <c:y val="2.31116977415715E-4"/>
          <c:w val="0.45254566654470246"/>
          <c:h val="7.0139117838891471E-2"/>
        </c:manualLayout>
      </c:layout>
      <c:overlay val="0"/>
      <c:spPr>
        <a:noFill/>
        <a:ln>
          <a:noFill/>
        </a:ln>
        <a:effectLst/>
      </c:spPr>
      <c:txPr>
        <a:bodyPr rot="0" spcFirstLastPara="1" vertOverflow="ellipsis" vert="horz" wrap="square" anchor="ctr" anchorCtr="1"/>
        <a:lstStyle/>
        <a:p>
          <a:pPr>
            <a:defRPr sz="24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tx>
            <c:strRef>
              <c:f>'C-Trap Dienestrol'!$D$32</c:f>
              <c:strCache>
                <c:ptCount val="1"/>
                <c:pt idx="0">
                  <c:v>Dienestrol</c:v>
                </c:pt>
              </c:strCache>
            </c:strRef>
          </c:tx>
          <c:spPr>
            <a:solidFill>
              <a:srgbClr val="B4C7E7"/>
            </a:solidFill>
            <a:ln w="15875">
              <a:solidFill>
                <a:schemeClr val="tx1"/>
              </a:solidFill>
            </a:ln>
            <a:effectLst/>
          </c:spPr>
          <c:invertIfNegative val="0"/>
          <c:dPt>
            <c:idx val="0"/>
            <c:invertIfNegative val="0"/>
            <c:bubble3D val="0"/>
            <c:spPr>
              <a:solidFill>
                <a:schemeClr val="accent5">
                  <a:lumMod val="50000"/>
                  <a:alpha val="80000"/>
                </a:schemeClr>
              </a:solidFill>
              <a:ln w="15875">
                <a:solidFill>
                  <a:schemeClr val="tx1"/>
                </a:solidFill>
              </a:ln>
              <a:effectLst/>
            </c:spPr>
            <c:extLst>
              <c:ext xmlns:c16="http://schemas.microsoft.com/office/drawing/2014/chart" uri="{C3380CC4-5D6E-409C-BE32-E72D297353CC}">
                <c16:uniqueId val="{00000001-2D0C-4BDD-85CE-6C2190B58212}"/>
              </c:ext>
            </c:extLst>
          </c:dPt>
          <c:errBars>
            <c:errBarType val="both"/>
            <c:errValType val="cust"/>
            <c:noEndCap val="0"/>
            <c:plus>
              <c:numRef>
                <c:f>'C-Trap L-Thyroxine'!$E$36:$F$36</c:f>
                <c:numCache>
                  <c:formatCode>General</c:formatCode>
                  <c:ptCount val="2"/>
                  <c:pt idx="0">
                    <c:v>2.3969077301111894</c:v>
                  </c:pt>
                  <c:pt idx="1">
                    <c:v>0.3958114029012636</c:v>
                  </c:pt>
                </c:numCache>
              </c:numRef>
            </c:plus>
            <c:minus>
              <c:numRef>
                <c:f>'C-Trap L-Thyroxine'!$E$36:$F$36</c:f>
                <c:numCache>
                  <c:formatCode>General</c:formatCode>
                  <c:ptCount val="2"/>
                  <c:pt idx="0">
                    <c:v>2.3969077301111894</c:v>
                  </c:pt>
                  <c:pt idx="1">
                    <c:v>0.3958114029012636</c:v>
                  </c:pt>
                </c:numCache>
              </c:numRef>
            </c:minus>
            <c:spPr>
              <a:noFill/>
              <a:ln w="28575" cap="flat" cmpd="sng" algn="ctr">
                <a:solidFill>
                  <a:schemeClr val="tx1"/>
                </a:solidFill>
                <a:round/>
              </a:ln>
              <a:effectLst/>
            </c:spPr>
          </c:errBars>
          <c:cat>
            <c:strRef>
              <c:f>'C-Trap Dienestrol'!$E$31:$F$31</c:f>
              <c:strCache>
                <c:ptCount val="2"/>
                <c:pt idx="0">
                  <c:v>Untreated</c:v>
                </c:pt>
                <c:pt idx="1">
                  <c:v>Dienestrol</c:v>
                </c:pt>
              </c:strCache>
            </c:strRef>
          </c:cat>
          <c:val>
            <c:numRef>
              <c:f>'C-Trap Dienestrol'!$E$32:$F$32</c:f>
              <c:numCache>
                <c:formatCode>General</c:formatCode>
                <c:ptCount val="2"/>
                <c:pt idx="0">
                  <c:v>8.5725880993645287</c:v>
                </c:pt>
                <c:pt idx="1">
                  <c:v>3.4333333333333336</c:v>
                </c:pt>
              </c:numCache>
            </c:numRef>
          </c:val>
          <c:extLst>
            <c:ext xmlns:c16="http://schemas.microsoft.com/office/drawing/2014/chart" uri="{C3380CC4-5D6E-409C-BE32-E72D297353CC}">
              <c16:uniqueId val="{00000002-2D0C-4BDD-85CE-6C2190B58212}"/>
            </c:ext>
          </c:extLst>
        </c:ser>
        <c:dLbls>
          <c:showLegendKey val="0"/>
          <c:showVal val="0"/>
          <c:showCatName val="0"/>
          <c:showSerName val="0"/>
          <c:showPercent val="0"/>
          <c:showBubbleSize val="0"/>
        </c:dLbls>
        <c:gapWidth val="154"/>
        <c:overlap val="-68"/>
        <c:axId val="379533632"/>
        <c:axId val="379536584"/>
      </c:barChart>
      <c:catAx>
        <c:axId val="37953363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379536584"/>
        <c:crosses val="autoZero"/>
        <c:auto val="1"/>
        <c:lblAlgn val="ctr"/>
        <c:lblOffset val="100"/>
        <c:noMultiLvlLbl val="0"/>
      </c:catAx>
      <c:valAx>
        <c:axId val="379536584"/>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mn-lt"/>
                    <a:ea typeface="+mn-ea"/>
                    <a:cs typeface="+mn-cs"/>
                  </a:defRPr>
                </a:pPr>
                <a:r>
                  <a:rPr lang="en-GB" sz="1600"/>
                  <a:t>Binders per minute</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3795336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'Growth repair assay'!$W$6</c:f>
              <c:strCache>
                <c:ptCount val="1"/>
                <c:pt idx="0">
                  <c:v>% CFU/ml</c:v>
                </c:pt>
              </c:strCache>
            </c:strRef>
          </c:tx>
          <c:spPr>
            <a:solidFill>
              <a:schemeClr val="accent5">
                <a:lumMod val="60000"/>
                <a:lumOff val="40000"/>
                <a:alpha val="90000"/>
              </a:schemeClr>
            </a:solidFill>
            <a:ln w="12700">
              <a:solidFill>
                <a:schemeClr val="tx1"/>
              </a:solidFill>
            </a:ln>
            <a:effectLst/>
          </c:spPr>
          <c:invertIfNegative val="0"/>
          <c:dPt>
            <c:idx val="0"/>
            <c:invertIfNegative val="0"/>
            <c:bubble3D val="0"/>
            <c:spPr>
              <a:solidFill>
                <a:srgbClr val="B4C7E7"/>
              </a:solidFill>
              <a:ln w="12700">
                <a:solidFill>
                  <a:schemeClr val="tx1"/>
                </a:solidFill>
              </a:ln>
              <a:effectLst/>
            </c:spPr>
            <c:extLst>
              <c:ext xmlns:c16="http://schemas.microsoft.com/office/drawing/2014/chart" uri="{C3380CC4-5D6E-409C-BE32-E72D297353CC}">
                <c16:uniqueId val="{00000001-7131-4FA7-96A7-081F68B78E01}"/>
              </c:ext>
            </c:extLst>
          </c:dPt>
          <c:dPt>
            <c:idx val="1"/>
            <c:invertIfNegative val="0"/>
            <c:bubble3D val="0"/>
            <c:spPr>
              <a:solidFill>
                <a:srgbClr val="B4C7E7"/>
              </a:solidFill>
              <a:ln w="12700">
                <a:solidFill>
                  <a:schemeClr val="tx1"/>
                </a:solidFill>
              </a:ln>
              <a:effectLst/>
            </c:spPr>
            <c:extLst>
              <c:ext xmlns:c16="http://schemas.microsoft.com/office/drawing/2014/chart" uri="{C3380CC4-5D6E-409C-BE32-E72D297353CC}">
                <c16:uniqueId val="{00000002-7131-4FA7-96A7-081F68B78E01}"/>
              </c:ext>
            </c:extLst>
          </c:dPt>
          <c:dPt>
            <c:idx val="3"/>
            <c:invertIfNegative val="0"/>
            <c:bubble3D val="0"/>
            <c:spPr>
              <a:solidFill>
                <a:srgbClr val="B4C7E7"/>
              </a:solidFill>
              <a:ln w="12700">
                <a:solidFill>
                  <a:schemeClr val="tx1"/>
                </a:solidFill>
              </a:ln>
              <a:effectLst/>
            </c:spPr>
            <c:extLst>
              <c:ext xmlns:c16="http://schemas.microsoft.com/office/drawing/2014/chart" uri="{C3380CC4-5D6E-409C-BE32-E72D297353CC}">
                <c16:uniqueId val="{00000005-C570-4AEC-A36C-9A596A6DA368}"/>
              </c:ext>
            </c:extLst>
          </c:dPt>
          <c:dPt>
            <c:idx val="4"/>
            <c:invertIfNegative val="0"/>
            <c:bubble3D val="0"/>
            <c:spPr>
              <a:solidFill>
                <a:srgbClr val="B4C7E7"/>
              </a:solidFill>
              <a:ln w="12700">
                <a:solidFill>
                  <a:schemeClr val="tx1"/>
                </a:solidFill>
              </a:ln>
              <a:effectLst/>
            </c:spPr>
            <c:extLst>
              <c:ext xmlns:c16="http://schemas.microsoft.com/office/drawing/2014/chart" uri="{C3380CC4-5D6E-409C-BE32-E72D297353CC}">
                <c16:uniqueId val="{00000009-06B2-4BA3-8F58-2F15C3D1F6FB}"/>
              </c:ext>
            </c:extLst>
          </c:dPt>
          <c:errBars>
            <c:errBarType val="both"/>
            <c:errValType val="cust"/>
            <c:noEndCap val="0"/>
            <c:plus>
              <c:numRef>
                <c:extLst>
                  <c:ext xmlns:c15="http://schemas.microsoft.com/office/drawing/2012/chart" uri="{02D57815-91ED-43cb-92C2-25804820EDAC}">
                    <c15:fullRef>
                      <c15:sqref>'Growth repair assay'!$X$7:$X$12</c15:sqref>
                    </c15:fullRef>
                  </c:ext>
                </c:extLst>
                <c:f>'Growth repair assay'!$X$8:$X$12</c:f>
                <c:numCache>
                  <c:formatCode>General</c:formatCode>
                  <c:ptCount val="5"/>
                  <c:pt idx="0">
                    <c:v>9.5527113996697874</c:v>
                  </c:pt>
                  <c:pt idx="1">
                    <c:v>5.1370965634436869</c:v>
                  </c:pt>
                  <c:pt idx="2">
                    <c:v>0</c:v>
                  </c:pt>
                  <c:pt idx="3">
                    <c:v>11.845214481526368</c:v>
                  </c:pt>
                  <c:pt idx="4">
                    <c:v>7.2156463901911412</c:v>
                  </c:pt>
                </c:numCache>
              </c:numRef>
            </c:plus>
            <c:minus>
              <c:numRef>
                <c:extLst>
                  <c:ext xmlns:c15="http://schemas.microsoft.com/office/drawing/2012/chart" uri="{02D57815-91ED-43cb-92C2-25804820EDAC}">
                    <c15:fullRef>
                      <c15:sqref>'Growth repair assay'!$X$7:$X$12</c15:sqref>
                    </c15:fullRef>
                  </c:ext>
                </c:extLst>
                <c:f>'Growth repair assay'!$X$8:$X$12</c:f>
                <c:numCache>
                  <c:formatCode>General</c:formatCode>
                  <c:ptCount val="5"/>
                  <c:pt idx="0">
                    <c:v>9.5527113996697874</c:v>
                  </c:pt>
                  <c:pt idx="1">
                    <c:v>5.1370965634436869</c:v>
                  </c:pt>
                  <c:pt idx="2">
                    <c:v>0</c:v>
                  </c:pt>
                  <c:pt idx="3">
                    <c:v>11.845214481526368</c:v>
                  </c:pt>
                  <c:pt idx="4">
                    <c:v>7.2156463901911412</c:v>
                  </c:pt>
                </c:numCache>
              </c:numRef>
            </c:minus>
            <c:spPr>
              <a:noFill/>
              <a:ln w="22225" cap="flat" cmpd="sng" algn="ctr">
                <a:solidFill>
                  <a:schemeClr val="tx1"/>
                </a:solidFill>
                <a:round/>
              </a:ln>
              <a:effectLst/>
            </c:spPr>
          </c:errBars>
          <c:cat>
            <c:strRef>
              <c:extLst>
                <c:ext xmlns:c15="http://schemas.microsoft.com/office/drawing/2012/chart" uri="{02D57815-91ED-43cb-92C2-25804820EDAC}">
                  <c15:fullRef>
                    <c15:sqref>'Growth repair assay'!$V$7:$V$12</c15:sqref>
                  </c15:fullRef>
                </c:ext>
              </c:extLst>
              <c:f>'Growth repair assay'!$V$8:$V$12</c:f>
              <c:strCache>
                <c:ptCount val="5"/>
                <c:pt idx="0">
                  <c:v>Mitoxantrone</c:v>
                </c:pt>
                <c:pt idx="1">
                  <c:v>Pirarubicin</c:v>
                </c:pt>
                <c:pt idx="2">
                  <c:v>Dienesterol</c:v>
                </c:pt>
                <c:pt idx="3">
                  <c:v>L-thyroxine</c:v>
                </c:pt>
                <c:pt idx="4">
                  <c:v>9-aminoacridine</c:v>
                </c:pt>
              </c:strCache>
            </c:strRef>
          </c:cat>
          <c:val>
            <c:numRef>
              <c:extLst>
                <c:ext xmlns:c15="http://schemas.microsoft.com/office/drawing/2012/chart" uri="{02D57815-91ED-43cb-92C2-25804820EDAC}">
                  <c15:fullRef>
                    <c15:sqref>'Growth repair assay'!$W$7:$W$12</c15:sqref>
                  </c15:fullRef>
                </c:ext>
              </c:extLst>
              <c:f>'Growth repair assay'!$W$8:$W$12</c:f>
              <c:numCache>
                <c:formatCode>0</c:formatCode>
                <c:ptCount val="5"/>
                <c:pt idx="0">
                  <c:v>39.285714285714285</c:v>
                </c:pt>
                <c:pt idx="1">
                  <c:v>8.0357142857142865</c:v>
                </c:pt>
                <c:pt idx="2">
                  <c:v>0</c:v>
                </c:pt>
                <c:pt idx="3">
                  <c:v>54.878048780487809</c:v>
                </c:pt>
                <c:pt idx="4">
                  <c:v>6.9518716577540109</c:v>
                </c:pt>
              </c:numCache>
            </c:numRef>
          </c:val>
          <c:extLst>
            <c:ext xmlns:c16="http://schemas.microsoft.com/office/drawing/2014/chart" uri="{C3380CC4-5D6E-409C-BE32-E72D297353CC}">
              <c16:uniqueId val="{00000000-7131-4FA7-96A7-081F68B78E01}"/>
            </c:ext>
          </c:extLst>
        </c:ser>
        <c:dLbls>
          <c:showLegendKey val="0"/>
          <c:showVal val="0"/>
          <c:showCatName val="0"/>
          <c:showSerName val="0"/>
          <c:showPercent val="0"/>
          <c:showBubbleSize val="0"/>
        </c:dLbls>
        <c:gapWidth val="219"/>
        <c:overlap val="-27"/>
        <c:axId val="785084400"/>
        <c:axId val="785092720"/>
      </c:barChart>
      <c:catAx>
        <c:axId val="78508440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785092720"/>
        <c:crosses val="autoZero"/>
        <c:auto val="1"/>
        <c:lblAlgn val="ctr"/>
        <c:lblOffset val="100"/>
        <c:noMultiLvlLbl val="0"/>
      </c:catAx>
      <c:valAx>
        <c:axId val="785092720"/>
        <c:scaling>
          <c:orientation val="minMax"/>
          <c:max val="100"/>
          <c:min val="0"/>
        </c:scaling>
        <c:delete val="0"/>
        <c:axPos val="l"/>
        <c:title>
          <c:tx>
            <c:rich>
              <a:bodyPr rot="-5400000" spcFirstLastPara="1" vertOverflow="ellipsis" vert="horz" wrap="square" anchor="ctr" anchorCtr="1"/>
              <a:lstStyle/>
              <a:p>
                <a:pPr>
                  <a:defRPr sz="1800" b="0" i="0" u="none" strike="noStrike" kern="1200" baseline="0">
                    <a:solidFill>
                      <a:sysClr val="windowText" lastClr="000000"/>
                    </a:solidFill>
                    <a:latin typeface="+mn-lt"/>
                    <a:ea typeface="+mn-ea"/>
                    <a:cs typeface="+mn-cs"/>
                  </a:defRPr>
                </a:pPr>
                <a:r>
                  <a:rPr lang="en-GB" sz="1800"/>
                  <a:t>% of CFU/ml</a:t>
                </a:r>
              </a:p>
            </c:rich>
          </c:tx>
          <c:overlay val="0"/>
          <c:spPr>
            <a:noFill/>
            <a:ln>
              <a:noFill/>
            </a:ln>
            <a:effectLst/>
          </c:spPr>
          <c:txPr>
            <a:bodyPr rot="-5400000" spcFirstLastPara="1" vertOverflow="ellipsis" vert="horz" wrap="square" anchor="ctr" anchorCtr="1"/>
            <a:lstStyle/>
            <a:p>
              <a:pPr>
                <a:defRPr sz="1800" b="0" i="0" u="none" strike="noStrike" kern="1200" baseline="0">
                  <a:solidFill>
                    <a:sysClr val="windowText" lastClr="000000"/>
                  </a:solidFill>
                  <a:latin typeface="+mn-lt"/>
                  <a:ea typeface="+mn-ea"/>
                  <a:cs typeface="+mn-cs"/>
                </a:defRPr>
              </a:pPr>
              <a:endParaRPr lang="en-US"/>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785084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ATPase!$C$3</c:f>
              <c:strCache>
                <c:ptCount val="1"/>
                <c:pt idx="0">
                  <c:v>ATP</c:v>
                </c:pt>
              </c:strCache>
            </c:strRef>
          </c:tx>
          <c:spPr>
            <a:solidFill>
              <a:schemeClr val="accent1"/>
            </a:solidFill>
            <a:ln>
              <a:noFill/>
            </a:ln>
            <a:effectLst/>
          </c:spPr>
          <c:invertIfNegative val="0"/>
          <c:errBars>
            <c:errBarType val="both"/>
            <c:errValType val="cust"/>
            <c:noEndCap val="0"/>
            <c:plus>
              <c:numRef>
                <c:extLst>
                  <c:ext xmlns:c15="http://schemas.microsoft.com/office/drawing/2012/chart" uri="{02D57815-91ED-43cb-92C2-25804820EDAC}">
                    <c15:fullRef>
                      <c15:sqref>ATPase!$F$4:$F$9</c15:sqref>
                    </c15:fullRef>
                  </c:ext>
                </c:extLst>
                <c:f>ATPase!$F$5:$F$9</c:f>
                <c:numCache>
                  <c:formatCode>General</c:formatCode>
                  <c:ptCount val="5"/>
                  <c:pt idx="0">
                    <c:v>6.6933745364107269</c:v>
                  </c:pt>
                  <c:pt idx="1">
                    <c:v>7.0228243581115777</c:v>
                  </c:pt>
                  <c:pt idx="2">
                    <c:v>0.71838107982531507</c:v>
                  </c:pt>
                  <c:pt idx="3">
                    <c:v>4.5693877827921892</c:v>
                  </c:pt>
                  <c:pt idx="4">
                    <c:v>4.5579016149123683</c:v>
                  </c:pt>
                </c:numCache>
              </c:numRef>
            </c:plus>
            <c:minus>
              <c:numRef>
                <c:extLst>
                  <c:ext xmlns:c15="http://schemas.microsoft.com/office/drawing/2012/chart" uri="{02D57815-91ED-43cb-92C2-25804820EDAC}">
                    <c15:fullRef>
                      <c15:sqref>ATPase!$F$4:$F$9</c15:sqref>
                    </c15:fullRef>
                  </c:ext>
                </c:extLst>
                <c:f>ATPase!$F$5:$F$9</c:f>
                <c:numCache>
                  <c:formatCode>General</c:formatCode>
                  <c:ptCount val="5"/>
                  <c:pt idx="0">
                    <c:v>6.6933745364107269</c:v>
                  </c:pt>
                  <c:pt idx="1">
                    <c:v>7.0228243581115777</c:v>
                  </c:pt>
                  <c:pt idx="2">
                    <c:v>0.71838107982531507</c:v>
                  </c:pt>
                  <c:pt idx="3">
                    <c:v>4.5693877827921892</c:v>
                  </c:pt>
                  <c:pt idx="4">
                    <c:v>4.5579016149123683</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ATPase!$B$4:$B$9</c15:sqref>
                  </c15:fullRef>
                </c:ext>
              </c:extLst>
              <c:f>ATPase!$B$5:$B$9</c:f>
              <c:strCache>
                <c:ptCount val="5"/>
                <c:pt idx="0">
                  <c:v>Pirarubicin</c:v>
                </c:pt>
                <c:pt idx="1">
                  <c:v>Dienestrol</c:v>
                </c:pt>
                <c:pt idx="2">
                  <c:v>Mitoxantrone</c:v>
                </c:pt>
                <c:pt idx="3">
                  <c:v>L-thyroxine</c:v>
                </c:pt>
                <c:pt idx="4">
                  <c:v>9-aminoacridine</c:v>
                </c:pt>
              </c:strCache>
            </c:strRef>
          </c:cat>
          <c:val>
            <c:numRef>
              <c:extLst>
                <c:ext xmlns:c15="http://schemas.microsoft.com/office/drawing/2012/chart" uri="{02D57815-91ED-43cb-92C2-25804820EDAC}">
                  <c15:fullRef>
                    <c15:sqref>ATPase!$C$4:$C$9</c15:sqref>
                  </c15:fullRef>
                </c:ext>
              </c:extLst>
              <c:f>ATPase!$C$5:$C$9</c:f>
              <c:numCache>
                <c:formatCode>0</c:formatCode>
                <c:ptCount val="5"/>
                <c:pt idx="0">
                  <c:v>69.059141027064797</c:v>
                </c:pt>
                <c:pt idx="1">
                  <c:v>24.307905867531062</c:v>
                </c:pt>
                <c:pt idx="2">
                  <c:v>54.242852203292166</c:v>
                </c:pt>
                <c:pt idx="3">
                  <c:v>26.810095081628067</c:v>
                </c:pt>
                <c:pt idx="4">
                  <c:v>90.265666288279206</c:v>
                </c:pt>
              </c:numCache>
            </c:numRef>
          </c:val>
          <c:extLst>
            <c:ext xmlns:c16="http://schemas.microsoft.com/office/drawing/2014/chart" uri="{C3380CC4-5D6E-409C-BE32-E72D297353CC}">
              <c16:uniqueId val="{00000000-1996-4B18-B3FE-4C883D370033}"/>
            </c:ext>
          </c:extLst>
        </c:ser>
        <c:ser>
          <c:idx val="1"/>
          <c:order val="1"/>
          <c:tx>
            <c:strRef>
              <c:f>ATPase!$D$3</c:f>
              <c:strCache>
                <c:ptCount val="1"/>
                <c:pt idx="0">
                  <c:v>ATP + DNA</c:v>
                </c:pt>
              </c:strCache>
            </c:strRef>
          </c:tx>
          <c:spPr>
            <a:solidFill>
              <a:schemeClr val="accent2"/>
            </a:solidFill>
            <a:ln>
              <a:noFill/>
            </a:ln>
            <a:effectLst/>
          </c:spPr>
          <c:invertIfNegative val="0"/>
          <c:errBars>
            <c:errBarType val="both"/>
            <c:errValType val="cust"/>
            <c:noEndCap val="0"/>
            <c:plus>
              <c:numRef>
                <c:extLst>
                  <c:ext xmlns:c15="http://schemas.microsoft.com/office/drawing/2012/chart" uri="{02D57815-91ED-43cb-92C2-25804820EDAC}">
                    <c15:fullRef>
                      <c15:sqref>ATPase!$G$4:$G$9</c15:sqref>
                    </c15:fullRef>
                  </c:ext>
                </c:extLst>
                <c:f>ATPase!$G$5:$G$9</c:f>
                <c:numCache>
                  <c:formatCode>General</c:formatCode>
                  <c:ptCount val="5"/>
                  <c:pt idx="0">
                    <c:v>6.0158331428919336</c:v>
                  </c:pt>
                  <c:pt idx="1">
                    <c:v>9.8447950660740684</c:v>
                  </c:pt>
                  <c:pt idx="2">
                    <c:v>4.1409744821088506</c:v>
                  </c:pt>
                  <c:pt idx="3">
                    <c:v>5.8099211149081027</c:v>
                  </c:pt>
                  <c:pt idx="4">
                    <c:v>5.5115828476662267</c:v>
                  </c:pt>
                </c:numCache>
              </c:numRef>
            </c:plus>
            <c:minus>
              <c:numRef>
                <c:extLst>
                  <c:ext xmlns:c15="http://schemas.microsoft.com/office/drawing/2012/chart" uri="{02D57815-91ED-43cb-92C2-25804820EDAC}">
                    <c15:fullRef>
                      <c15:sqref>ATPase!$G$4:$G$9</c15:sqref>
                    </c15:fullRef>
                  </c:ext>
                </c:extLst>
                <c:f>ATPase!$G$5:$G$9</c:f>
                <c:numCache>
                  <c:formatCode>General</c:formatCode>
                  <c:ptCount val="5"/>
                  <c:pt idx="0">
                    <c:v>6.0158331428919336</c:v>
                  </c:pt>
                  <c:pt idx="1">
                    <c:v>9.8447950660740684</c:v>
                  </c:pt>
                  <c:pt idx="2">
                    <c:v>4.1409744821088506</c:v>
                  </c:pt>
                  <c:pt idx="3">
                    <c:v>5.8099211149081027</c:v>
                  </c:pt>
                  <c:pt idx="4">
                    <c:v>5.5115828476662267</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ATPase!$B$4:$B$9</c15:sqref>
                  </c15:fullRef>
                </c:ext>
              </c:extLst>
              <c:f>ATPase!$B$5:$B$9</c:f>
              <c:strCache>
                <c:ptCount val="5"/>
                <c:pt idx="0">
                  <c:v>Pirarubicin</c:v>
                </c:pt>
                <c:pt idx="1">
                  <c:v>Dienestrol</c:v>
                </c:pt>
                <c:pt idx="2">
                  <c:v>Mitoxantrone</c:v>
                </c:pt>
                <c:pt idx="3">
                  <c:v>L-thyroxine</c:v>
                </c:pt>
                <c:pt idx="4">
                  <c:v>9-aminoacridine</c:v>
                </c:pt>
              </c:strCache>
            </c:strRef>
          </c:cat>
          <c:val>
            <c:numRef>
              <c:extLst>
                <c:ext xmlns:c15="http://schemas.microsoft.com/office/drawing/2012/chart" uri="{02D57815-91ED-43cb-92C2-25804820EDAC}">
                  <c15:fullRef>
                    <c15:sqref>ATPase!$D$4:$D$9</c15:sqref>
                  </c15:fullRef>
                </c:ext>
              </c:extLst>
              <c:f>ATPase!$D$5:$D$9</c:f>
              <c:numCache>
                <c:formatCode>0</c:formatCode>
                <c:ptCount val="5"/>
                <c:pt idx="0">
                  <c:v>67.674165952437804</c:v>
                </c:pt>
                <c:pt idx="1">
                  <c:v>42.85403092581705</c:v>
                </c:pt>
                <c:pt idx="2">
                  <c:v>54.006464861593052</c:v>
                </c:pt>
                <c:pt idx="3">
                  <c:v>32.473967829568899</c:v>
                </c:pt>
                <c:pt idx="4">
                  <c:v>102.76744259658261</c:v>
                </c:pt>
              </c:numCache>
            </c:numRef>
          </c:val>
          <c:extLst>
            <c:ext xmlns:c16="http://schemas.microsoft.com/office/drawing/2014/chart" uri="{C3380CC4-5D6E-409C-BE32-E72D297353CC}">
              <c16:uniqueId val="{00000001-1996-4B18-B3FE-4C883D370033}"/>
            </c:ext>
          </c:extLst>
        </c:ser>
        <c:dLbls>
          <c:showLegendKey val="0"/>
          <c:showVal val="0"/>
          <c:showCatName val="0"/>
          <c:showSerName val="0"/>
          <c:showPercent val="0"/>
          <c:showBubbleSize val="0"/>
        </c:dLbls>
        <c:gapWidth val="219"/>
        <c:overlap val="-27"/>
        <c:axId val="1419469023"/>
        <c:axId val="546637471"/>
      </c:barChart>
      <c:catAx>
        <c:axId val="1419469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6637471"/>
        <c:crosses val="autoZero"/>
        <c:auto val="1"/>
        <c:lblAlgn val="ctr"/>
        <c:lblOffset val="100"/>
        <c:noMultiLvlLbl val="0"/>
      </c:catAx>
      <c:valAx>
        <c:axId val="546637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94690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53449256342957"/>
          <c:y val="0.13329739442946989"/>
          <c:w val="0.83409951881014877"/>
          <c:h val="0.55316689679192943"/>
        </c:manualLayout>
      </c:layout>
      <c:barChart>
        <c:barDir val="col"/>
        <c:grouping val="clustered"/>
        <c:varyColors val="0"/>
        <c:ser>
          <c:idx val="0"/>
          <c:order val="0"/>
          <c:spPr>
            <a:solidFill>
              <a:srgbClr val="B4C7E7"/>
            </a:solidFill>
            <a:ln w="15875">
              <a:solidFill>
                <a:schemeClr val="tx1"/>
              </a:solidFill>
            </a:ln>
            <a:effectLst/>
          </c:spPr>
          <c:invertIfNegative val="0"/>
          <c:cat>
            <c:strRef>
              <c:f>'Docking graph'!$B$3:$B$7</c:f>
              <c:strCache>
                <c:ptCount val="5"/>
                <c:pt idx="0">
                  <c:v>ATP</c:v>
                </c:pt>
                <c:pt idx="1">
                  <c:v>Pirarubicin</c:v>
                </c:pt>
                <c:pt idx="2">
                  <c:v>Dienestrol</c:v>
                </c:pt>
                <c:pt idx="3">
                  <c:v>Mitoxantrone</c:v>
                </c:pt>
                <c:pt idx="4">
                  <c:v>L-thyroxine</c:v>
                </c:pt>
              </c:strCache>
            </c:strRef>
          </c:cat>
          <c:val>
            <c:numRef>
              <c:f>'Docking graph'!$C$3:$C$7</c:f>
              <c:numCache>
                <c:formatCode>General</c:formatCode>
                <c:ptCount val="5"/>
                <c:pt idx="0">
                  <c:v>-9.6</c:v>
                </c:pt>
                <c:pt idx="1">
                  <c:v>-9.8000000000000007</c:v>
                </c:pt>
                <c:pt idx="2">
                  <c:v>-8.6999999999999993</c:v>
                </c:pt>
                <c:pt idx="3">
                  <c:v>-7.5</c:v>
                </c:pt>
                <c:pt idx="4">
                  <c:v>-7</c:v>
                </c:pt>
              </c:numCache>
            </c:numRef>
          </c:val>
          <c:extLst>
            <c:ext xmlns:c16="http://schemas.microsoft.com/office/drawing/2014/chart" uri="{C3380CC4-5D6E-409C-BE32-E72D297353CC}">
              <c16:uniqueId val="{00000000-5A1E-41F9-BF5F-C49D44A3DAEB}"/>
            </c:ext>
          </c:extLst>
        </c:ser>
        <c:dLbls>
          <c:showLegendKey val="0"/>
          <c:showVal val="0"/>
          <c:showCatName val="0"/>
          <c:showSerName val="0"/>
          <c:showPercent val="0"/>
          <c:showBubbleSize val="0"/>
        </c:dLbls>
        <c:gapWidth val="109"/>
        <c:overlap val="-62"/>
        <c:axId val="898879232"/>
        <c:axId val="898879560"/>
      </c:barChart>
      <c:catAx>
        <c:axId val="898879232"/>
        <c:scaling>
          <c:orientation val="minMax"/>
        </c:scaling>
        <c:delete val="0"/>
        <c:axPos val="t"/>
        <c:numFmt formatCode="General" sourceLinked="1"/>
        <c:majorTickMark val="in"/>
        <c:minorTickMark val="none"/>
        <c:tickLblPos val="high"/>
        <c:spPr>
          <a:noFill/>
          <a:ln w="12700"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898879560"/>
        <c:crosses val="autoZero"/>
        <c:auto val="1"/>
        <c:lblAlgn val="ctr"/>
        <c:lblOffset val="100"/>
        <c:noMultiLvlLbl val="0"/>
      </c:catAx>
      <c:valAx>
        <c:axId val="898879560"/>
        <c:scaling>
          <c:orientation val="maxMin"/>
          <c:max val="0"/>
          <c:min val="-12"/>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mn-lt"/>
                    <a:ea typeface="+mn-ea"/>
                    <a:cs typeface="+mn-cs"/>
                  </a:defRPr>
                </a:pPr>
                <a:r>
                  <a:rPr lang="en-US" sz="1600">
                    <a:solidFill>
                      <a:schemeClr val="tx1"/>
                    </a:solidFill>
                  </a:rPr>
                  <a:t>Binding Energy (kcal/mol)</a:t>
                </a:r>
              </a:p>
            </c:rich>
          </c:tx>
          <c:layout>
            <c:manualLayout>
              <c:xMode val="edge"/>
              <c:yMode val="edge"/>
              <c:x val="1.2318014793605345E-2"/>
              <c:y val="7.0152998230442534E-2"/>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low"/>
        <c:spPr>
          <a:noFill/>
          <a:ln w="12700">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898879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'Supp OD for growth'!$K$4</c:f>
              <c:strCache>
                <c:ptCount val="1"/>
                <c:pt idx="0">
                  <c:v>Average</c:v>
                </c:pt>
              </c:strCache>
            </c:strRef>
          </c:tx>
          <c:spPr>
            <a:solidFill>
              <a:schemeClr val="accent5">
                <a:lumMod val="75000"/>
                <a:alpha val="80000"/>
              </a:schemeClr>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'Supp OD for growth'!$L$5:$L$16</c15:sqref>
                    </c15:fullRef>
                  </c:ext>
                </c:extLst>
                <c:f>'Supp OD for growth'!$L$6:$L$16</c:f>
                <c:numCache>
                  <c:formatCode>General</c:formatCode>
                  <c:ptCount val="11"/>
                  <c:pt idx="0">
                    <c:v>2.816025568065747E-2</c:v>
                  </c:pt>
                  <c:pt idx="1">
                    <c:v>2.9461839725312463E-2</c:v>
                  </c:pt>
                  <c:pt idx="2">
                    <c:v>6.2449979983984034E-3</c:v>
                  </c:pt>
                  <c:pt idx="3">
                    <c:v>2.0526405757787556E-2</c:v>
                  </c:pt>
                  <c:pt idx="4">
                    <c:v>1.5502687938977994E-2</c:v>
                  </c:pt>
                  <c:pt idx="5">
                    <c:v>1.2489995996796786E-2</c:v>
                  </c:pt>
                  <c:pt idx="6">
                    <c:v>3.9954140377854878E-2</c:v>
                  </c:pt>
                </c:numCache>
              </c:numRef>
            </c:plus>
            <c:minus>
              <c:numRef>
                <c:extLst>
                  <c:ext xmlns:c15="http://schemas.microsoft.com/office/drawing/2012/chart" uri="{02D57815-91ED-43cb-92C2-25804820EDAC}">
                    <c15:fullRef>
                      <c15:sqref>'Supp OD for growth'!$L$5:$L$16</c15:sqref>
                    </c15:fullRef>
                  </c:ext>
                </c:extLst>
                <c:f>'Supp OD for growth'!$L$6:$L$16</c:f>
                <c:numCache>
                  <c:formatCode>General</c:formatCode>
                  <c:ptCount val="11"/>
                  <c:pt idx="0">
                    <c:v>2.816025568065747E-2</c:v>
                  </c:pt>
                  <c:pt idx="1">
                    <c:v>2.9461839725312463E-2</c:v>
                  </c:pt>
                  <c:pt idx="2">
                    <c:v>6.2449979983984034E-3</c:v>
                  </c:pt>
                  <c:pt idx="3">
                    <c:v>2.0526405757787556E-2</c:v>
                  </c:pt>
                  <c:pt idx="4">
                    <c:v>1.5502687938977994E-2</c:v>
                  </c:pt>
                  <c:pt idx="5">
                    <c:v>1.2489995996796786E-2</c:v>
                  </c:pt>
                  <c:pt idx="6">
                    <c:v>3.9954140377854878E-2</c:v>
                  </c:pt>
                </c:numCache>
              </c:numRef>
            </c:minus>
            <c:spPr>
              <a:noFill/>
              <a:ln w="22225" cap="flat" cmpd="sng" algn="ctr">
                <a:solidFill>
                  <a:schemeClr val="tx1"/>
                </a:solidFill>
                <a:round/>
              </a:ln>
              <a:effectLst/>
            </c:spPr>
          </c:errBars>
          <c:cat>
            <c:strRef>
              <c:extLst>
                <c:ext xmlns:c15="http://schemas.microsoft.com/office/drawing/2012/chart" uri="{02D57815-91ED-43cb-92C2-25804820EDAC}">
                  <c15:fullRef>
                    <c15:sqref>'Supp OD for growth'!$J$5:$J$12</c15:sqref>
                  </c15:fullRef>
                </c:ext>
              </c:extLst>
              <c:f>'Supp OD for growth'!$J$6:$J$12</c:f>
              <c:strCache>
                <c:ptCount val="7"/>
                <c:pt idx="0">
                  <c:v>5% DMSO</c:v>
                </c:pt>
                <c:pt idx="1">
                  <c:v>1.25% DMSO</c:v>
                </c:pt>
                <c:pt idx="2">
                  <c:v>Mitoxantrone</c:v>
                </c:pt>
                <c:pt idx="3">
                  <c:v>Pirarubicin</c:v>
                </c:pt>
                <c:pt idx="4">
                  <c:v>Dienestrol</c:v>
                </c:pt>
                <c:pt idx="5">
                  <c:v>9-aminoacridine</c:v>
                </c:pt>
                <c:pt idx="6">
                  <c:v>L-thyroxine</c:v>
                </c:pt>
              </c:strCache>
            </c:strRef>
          </c:cat>
          <c:val>
            <c:numRef>
              <c:extLst>
                <c:ext xmlns:c15="http://schemas.microsoft.com/office/drawing/2012/chart" uri="{02D57815-91ED-43cb-92C2-25804820EDAC}">
                  <c15:fullRef>
                    <c15:sqref>'Supp OD for growth'!$K$5:$K$12</c15:sqref>
                  </c15:fullRef>
                </c:ext>
              </c:extLst>
              <c:f>'Supp OD for growth'!$K$6:$K$12</c:f>
              <c:numCache>
                <c:formatCode>0.000</c:formatCode>
                <c:ptCount val="7"/>
                <c:pt idx="0">
                  <c:v>0.443</c:v>
                </c:pt>
                <c:pt idx="1">
                  <c:v>0.47100000000000003</c:v>
                </c:pt>
                <c:pt idx="2">
                  <c:v>0.52800000000000002</c:v>
                </c:pt>
                <c:pt idx="3">
                  <c:v>0.51766666666666661</c:v>
                </c:pt>
                <c:pt idx="4">
                  <c:v>0.31066666666666665</c:v>
                </c:pt>
                <c:pt idx="5">
                  <c:v>0.40199999999999997</c:v>
                </c:pt>
                <c:pt idx="6">
                  <c:v>0.42766666666666664</c:v>
                </c:pt>
              </c:numCache>
            </c:numRef>
          </c:val>
          <c:extLst>
            <c:ext xmlns:c16="http://schemas.microsoft.com/office/drawing/2014/chart" uri="{C3380CC4-5D6E-409C-BE32-E72D297353CC}">
              <c16:uniqueId val="{00000000-19D3-42C9-95B9-9B916C457B2A}"/>
            </c:ext>
          </c:extLst>
        </c:ser>
        <c:dLbls>
          <c:showLegendKey val="0"/>
          <c:showVal val="0"/>
          <c:showCatName val="0"/>
          <c:showSerName val="0"/>
          <c:showPercent val="0"/>
          <c:showBubbleSize val="0"/>
        </c:dLbls>
        <c:gapWidth val="219"/>
        <c:overlap val="-27"/>
        <c:axId val="1498112592"/>
        <c:axId val="1498122160"/>
      </c:barChart>
      <c:catAx>
        <c:axId val="149811259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498122160"/>
        <c:crosses val="autoZero"/>
        <c:auto val="1"/>
        <c:lblAlgn val="ctr"/>
        <c:lblOffset val="100"/>
        <c:noMultiLvlLbl val="0"/>
      </c:catAx>
      <c:valAx>
        <c:axId val="1498122160"/>
        <c:scaling>
          <c:orientation val="minMax"/>
        </c:scaling>
        <c:delete val="0"/>
        <c:axPos val="l"/>
        <c:title>
          <c:tx>
            <c:rich>
              <a:bodyPr rot="-5400000" spcFirstLastPara="1" vertOverflow="ellipsis" vert="horz" wrap="square" anchor="ctr" anchorCtr="1"/>
              <a:lstStyle/>
              <a:p>
                <a:pPr>
                  <a:defRPr sz="1800" b="0" i="0" u="none" strike="noStrike" kern="1200" baseline="0">
                    <a:solidFill>
                      <a:sysClr val="windowText" lastClr="000000"/>
                    </a:solidFill>
                    <a:latin typeface="+mn-lt"/>
                    <a:ea typeface="+mn-ea"/>
                    <a:cs typeface="+mn-cs"/>
                  </a:defRPr>
                </a:pPr>
                <a:r>
                  <a:rPr lang="en-GB" sz="1800" b="0" i="0" u="none" strike="noStrike" baseline="0">
                    <a:effectLst/>
                  </a:rPr>
                  <a:t>OD</a:t>
                </a:r>
                <a:r>
                  <a:rPr lang="en-GB" sz="1800" b="0" i="0" u="none" strike="noStrike" baseline="-25000">
                    <a:effectLst/>
                  </a:rPr>
                  <a:t>600</a:t>
                </a:r>
                <a:endParaRPr lang="en-GB" sz="1800" baseline="0"/>
              </a:p>
            </c:rich>
          </c:tx>
          <c:layout>
            <c:manualLayout>
              <c:xMode val="edge"/>
              <c:yMode val="edge"/>
              <c:x val="6.0492928088277482E-3"/>
              <c:y val="0.3014219431867059"/>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ysClr val="windowText" lastClr="000000"/>
                  </a:solidFill>
                  <a:latin typeface="+mn-lt"/>
                  <a:ea typeface="+mn-ea"/>
                  <a:cs typeface="+mn-cs"/>
                </a:defRPr>
              </a:pPr>
              <a:endParaRPr lang="en-US"/>
            </a:p>
          </c:txPr>
        </c:title>
        <c:numFmt formatCode="0.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4981125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862280914705829"/>
          <c:y val="3.9951035370473252E-2"/>
          <c:w val="0.73715496982834749"/>
          <c:h val="0.72674888497790979"/>
        </c:manualLayout>
      </c:layout>
      <c:barChart>
        <c:barDir val="col"/>
        <c:grouping val="clustered"/>
        <c:varyColors val="0"/>
        <c:ser>
          <c:idx val="0"/>
          <c:order val="0"/>
          <c:tx>
            <c:strRef>
              <c:f>Checkerboards!$B$4</c:f>
              <c:strCache>
                <c:ptCount val="1"/>
                <c:pt idx="0">
                  <c:v>Cisplatin</c:v>
                </c:pt>
              </c:strCache>
            </c:strRef>
          </c:tx>
          <c:spPr>
            <a:solidFill>
              <a:schemeClr val="accent4">
                <a:lumMod val="60000"/>
                <a:lumOff val="40000"/>
                <a:alpha val="75000"/>
              </a:schemeClr>
            </a:solidFill>
            <a:ln>
              <a:solidFill>
                <a:schemeClr val="tx1"/>
              </a:solidFill>
            </a:ln>
            <a:effectLst/>
          </c:spPr>
          <c:invertIfNegative val="0"/>
          <c:errBars>
            <c:errBarType val="both"/>
            <c:errValType val="cust"/>
            <c:noEndCap val="0"/>
            <c:plus>
              <c:numRef>
                <c:f>Checkerboards!$O$5:$O$7</c:f>
                <c:numCache>
                  <c:formatCode>General</c:formatCode>
                  <c:ptCount val="3"/>
                  <c:pt idx="0">
                    <c:v>4</c:v>
                  </c:pt>
                  <c:pt idx="1">
                    <c:v>0.66666666666666674</c:v>
                  </c:pt>
                  <c:pt idx="2">
                    <c:v>0.66666666666666641</c:v>
                  </c:pt>
                </c:numCache>
              </c:numRef>
            </c:plus>
            <c:minus>
              <c:numRef>
                <c:f>Checkerboards!$O$5:$O$7</c:f>
                <c:numCache>
                  <c:formatCode>General</c:formatCode>
                  <c:ptCount val="3"/>
                  <c:pt idx="0">
                    <c:v>4</c:v>
                  </c:pt>
                  <c:pt idx="1">
                    <c:v>0.66666666666666674</c:v>
                  </c:pt>
                  <c:pt idx="2">
                    <c:v>0.66666666666666641</c:v>
                  </c:pt>
                </c:numCache>
              </c:numRef>
            </c:minus>
            <c:spPr>
              <a:noFill/>
              <a:ln w="19050" cap="flat" cmpd="sng" algn="ctr">
                <a:solidFill>
                  <a:schemeClr val="tx1"/>
                </a:solidFill>
                <a:round/>
              </a:ln>
              <a:effectLst/>
            </c:spPr>
          </c:errBars>
          <c:cat>
            <c:strRef>
              <c:f>Checkerboards!$A$5:$A$7</c:f>
              <c:strCache>
                <c:ptCount val="3"/>
                <c:pt idx="0">
                  <c:v>Pirarubicin</c:v>
                </c:pt>
                <c:pt idx="1">
                  <c:v>Mitoxantrone</c:v>
                </c:pt>
                <c:pt idx="2">
                  <c:v>9-aminoacridine</c:v>
                </c:pt>
              </c:strCache>
            </c:strRef>
          </c:cat>
          <c:val>
            <c:numRef>
              <c:f>Checkerboards!$B$5:$B$7</c:f>
              <c:numCache>
                <c:formatCode>0</c:formatCode>
                <c:ptCount val="3"/>
                <c:pt idx="0">
                  <c:v>4</c:v>
                </c:pt>
                <c:pt idx="1">
                  <c:v>2</c:v>
                </c:pt>
                <c:pt idx="2">
                  <c:v>4</c:v>
                </c:pt>
              </c:numCache>
            </c:numRef>
          </c:val>
          <c:extLst>
            <c:ext xmlns:c16="http://schemas.microsoft.com/office/drawing/2014/chart" uri="{C3380CC4-5D6E-409C-BE32-E72D297353CC}">
              <c16:uniqueId val="{00000000-3CA5-47A2-A0A1-ADC4D8060522}"/>
            </c:ext>
          </c:extLst>
        </c:ser>
        <c:ser>
          <c:idx val="1"/>
          <c:order val="1"/>
          <c:tx>
            <c:strRef>
              <c:f>Checkerboards!$C$4</c:f>
              <c:strCache>
                <c:ptCount val="1"/>
                <c:pt idx="0">
                  <c:v>Drug</c:v>
                </c:pt>
              </c:strCache>
            </c:strRef>
          </c:tx>
          <c:spPr>
            <a:solidFill>
              <a:schemeClr val="accent6">
                <a:lumMod val="60000"/>
                <a:lumOff val="40000"/>
                <a:alpha val="85000"/>
              </a:schemeClr>
            </a:solidFill>
            <a:ln>
              <a:solidFill>
                <a:schemeClr val="tx1"/>
              </a:solidFill>
            </a:ln>
            <a:effectLst/>
          </c:spPr>
          <c:invertIfNegative val="0"/>
          <c:errBars>
            <c:errBarType val="both"/>
            <c:errValType val="cust"/>
            <c:noEndCap val="0"/>
            <c:plus>
              <c:numRef>
                <c:f>Checkerboards!$P$5:$P$7</c:f>
                <c:numCache>
                  <c:formatCode>General</c:formatCode>
                  <c:ptCount val="3"/>
                  <c:pt idx="0">
                    <c:v>1.3333333333333335</c:v>
                  </c:pt>
                  <c:pt idx="1">
                    <c:v>0.66666666666666674</c:v>
                  </c:pt>
                  <c:pt idx="2">
                    <c:v>2</c:v>
                  </c:pt>
                </c:numCache>
              </c:numRef>
            </c:plus>
            <c:minus>
              <c:numRef>
                <c:f>Checkerboards!$P$5:$P$7</c:f>
                <c:numCache>
                  <c:formatCode>General</c:formatCode>
                  <c:ptCount val="3"/>
                  <c:pt idx="0">
                    <c:v>1.3333333333333335</c:v>
                  </c:pt>
                  <c:pt idx="1">
                    <c:v>0.66666666666666674</c:v>
                  </c:pt>
                  <c:pt idx="2">
                    <c:v>2</c:v>
                  </c:pt>
                </c:numCache>
              </c:numRef>
            </c:minus>
            <c:spPr>
              <a:noFill/>
              <a:ln w="19050" cap="flat" cmpd="sng" algn="ctr">
                <a:solidFill>
                  <a:schemeClr val="tx1"/>
                </a:solidFill>
                <a:round/>
              </a:ln>
              <a:effectLst/>
            </c:spPr>
          </c:errBars>
          <c:cat>
            <c:strRef>
              <c:f>Checkerboards!$A$5:$A$7</c:f>
              <c:strCache>
                <c:ptCount val="3"/>
                <c:pt idx="0">
                  <c:v>Pirarubicin</c:v>
                </c:pt>
                <c:pt idx="1">
                  <c:v>Mitoxantrone</c:v>
                </c:pt>
                <c:pt idx="2">
                  <c:v>9-aminoacridine</c:v>
                </c:pt>
              </c:strCache>
            </c:strRef>
          </c:cat>
          <c:val>
            <c:numRef>
              <c:f>Checkerboards!$C$5:$C$7</c:f>
              <c:numCache>
                <c:formatCode>0</c:formatCode>
                <c:ptCount val="3"/>
                <c:pt idx="0">
                  <c:v>4</c:v>
                </c:pt>
                <c:pt idx="1">
                  <c:v>2</c:v>
                </c:pt>
                <c:pt idx="2">
                  <c:v>8</c:v>
                </c:pt>
              </c:numCache>
            </c:numRef>
          </c:val>
          <c:extLst>
            <c:ext xmlns:c16="http://schemas.microsoft.com/office/drawing/2014/chart" uri="{C3380CC4-5D6E-409C-BE32-E72D297353CC}">
              <c16:uniqueId val="{00000001-3CA5-47A2-A0A1-ADC4D8060522}"/>
            </c:ext>
          </c:extLst>
        </c:ser>
        <c:dLbls>
          <c:showLegendKey val="0"/>
          <c:showVal val="0"/>
          <c:showCatName val="0"/>
          <c:showSerName val="0"/>
          <c:showPercent val="0"/>
          <c:showBubbleSize val="0"/>
        </c:dLbls>
        <c:gapWidth val="219"/>
        <c:overlap val="-27"/>
        <c:axId val="130240704"/>
        <c:axId val="130235296"/>
      </c:barChart>
      <c:catAx>
        <c:axId val="13024070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130235296"/>
        <c:crosses val="autoZero"/>
        <c:auto val="1"/>
        <c:lblAlgn val="ctr"/>
        <c:lblOffset val="100"/>
        <c:noMultiLvlLbl val="0"/>
      </c:catAx>
      <c:valAx>
        <c:axId val="130235296"/>
        <c:scaling>
          <c:orientation val="minMax"/>
        </c:scaling>
        <c:delete val="0"/>
        <c:axPos val="l"/>
        <c:title>
          <c:tx>
            <c:rich>
              <a:bodyPr rot="-5400000" spcFirstLastPara="1" vertOverflow="ellipsis" vert="horz" wrap="square" anchor="ctr" anchorCtr="1"/>
              <a:lstStyle/>
              <a:p>
                <a:pPr>
                  <a:defRPr sz="2400" b="0" i="0" u="none" strike="noStrike" kern="1200" baseline="0">
                    <a:solidFill>
                      <a:sysClr val="windowText" lastClr="000000"/>
                    </a:solidFill>
                    <a:latin typeface="+mn-lt"/>
                    <a:ea typeface="+mn-ea"/>
                    <a:cs typeface="+mn-cs"/>
                  </a:defRPr>
                </a:pPr>
                <a:r>
                  <a:rPr lang="en-GB" sz="2400"/>
                  <a:t>Fold-decrease in MIC</a:t>
                </a:r>
              </a:p>
            </c:rich>
          </c:tx>
          <c:overlay val="0"/>
          <c:spPr>
            <a:noFill/>
            <a:ln>
              <a:noFill/>
            </a:ln>
            <a:effectLst/>
          </c:spPr>
          <c:txPr>
            <a:bodyPr rot="-5400000" spcFirstLastPara="1" vertOverflow="ellipsis" vert="horz" wrap="square" anchor="ctr" anchorCtr="1"/>
            <a:lstStyle/>
            <a:p>
              <a:pPr>
                <a:defRPr sz="2400" b="0" i="0" u="none" strike="noStrike" kern="1200" baseline="0">
                  <a:solidFill>
                    <a:sysClr val="windowText" lastClr="000000"/>
                  </a:solidFill>
                  <a:latin typeface="+mn-lt"/>
                  <a:ea typeface="+mn-ea"/>
                  <a:cs typeface="+mn-cs"/>
                </a:defRPr>
              </a:pPr>
              <a:endParaRPr lang="en-US"/>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mn-lt"/>
                <a:ea typeface="+mn-ea"/>
                <a:cs typeface="+mn-cs"/>
              </a:defRPr>
            </a:pPr>
            <a:endParaRPr lang="en-US"/>
          </a:p>
        </c:txPr>
        <c:crossAx val="130240704"/>
        <c:crosses val="autoZero"/>
        <c:crossBetween val="between"/>
      </c:valAx>
      <c:spPr>
        <a:noFill/>
        <a:ln>
          <a:noFill/>
        </a:ln>
        <a:effectLst/>
      </c:spPr>
    </c:plotArea>
    <c:legend>
      <c:legendPos val="b"/>
      <c:layout>
        <c:manualLayout>
          <c:xMode val="edge"/>
          <c:yMode val="edge"/>
          <c:x val="0.23428048248948785"/>
          <c:y val="3.4452203636844932E-2"/>
          <c:w val="0.4274145759198319"/>
          <c:h val="9.4900796516315139E-2"/>
        </c:manualLayout>
      </c:layout>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862280914705829"/>
          <c:y val="3.9951035370473252E-2"/>
          <c:w val="0.73715496982834749"/>
          <c:h val="0.72674888497790979"/>
        </c:manualLayout>
      </c:layout>
      <c:barChart>
        <c:barDir val="col"/>
        <c:grouping val="clustered"/>
        <c:varyColors val="0"/>
        <c:ser>
          <c:idx val="0"/>
          <c:order val="0"/>
          <c:tx>
            <c:strRef>
              <c:f>Checkerboards!$B$4</c:f>
              <c:strCache>
                <c:ptCount val="1"/>
                <c:pt idx="0">
                  <c:v>Cisplatin</c:v>
                </c:pt>
              </c:strCache>
            </c:strRef>
          </c:tx>
          <c:spPr>
            <a:solidFill>
              <a:schemeClr val="accent4">
                <a:lumMod val="60000"/>
                <a:lumOff val="40000"/>
                <a:alpha val="75000"/>
              </a:schemeClr>
            </a:solidFill>
            <a:ln>
              <a:solidFill>
                <a:schemeClr val="bg2">
                  <a:lumMod val="10000"/>
                </a:schemeClr>
              </a:solidFill>
            </a:ln>
            <a:effectLst/>
          </c:spPr>
          <c:invertIfNegative val="0"/>
          <c:errBars>
            <c:errBarType val="both"/>
            <c:errValType val="cust"/>
            <c:noEndCap val="0"/>
            <c:plus>
              <c:numRef>
                <c:f>Checkerboards!$O$12:$O$14</c:f>
                <c:numCache>
                  <c:formatCode>General</c:formatCode>
                  <c:ptCount val="3"/>
                  <c:pt idx="0">
                    <c:v>3.5276684147527879</c:v>
                  </c:pt>
                  <c:pt idx="1">
                    <c:v>0</c:v>
                  </c:pt>
                  <c:pt idx="2">
                    <c:v>4.666666666666667</c:v>
                  </c:pt>
                </c:numCache>
              </c:numRef>
            </c:plus>
            <c:minus>
              <c:numRef>
                <c:f>Checkerboards!$O$12:$O$14</c:f>
                <c:numCache>
                  <c:formatCode>General</c:formatCode>
                  <c:ptCount val="3"/>
                  <c:pt idx="0">
                    <c:v>3.5276684147527879</c:v>
                  </c:pt>
                  <c:pt idx="1">
                    <c:v>0</c:v>
                  </c:pt>
                  <c:pt idx="2">
                    <c:v>4.666666666666667</c:v>
                  </c:pt>
                </c:numCache>
              </c:numRef>
            </c:minus>
            <c:spPr>
              <a:noFill/>
              <a:ln w="19050" cap="flat" cmpd="sng" algn="ctr">
                <a:solidFill>
                  <a:schemeClr val="tx1"/>
                </a:solidFill>
                <a:round/>
              </a:ln>
              <a:effectLst/>
            </c:spPr>
          </c:errBars>
          <c:cat>
            <c:strRef>
              <c:f>Checkerboards!$A$12:$A$14</c:f>
              <c:strCache>
                <c:ptCount val="3"/>
                <c:pt idx="0">
                  <c:v>Pirarubicin</c:v>
                </c:pt>
                <c:pt idx="1">
                  <c:v>Mitoxantrone</c:v>
                </c:pt>
                <c:pt idx="2">
                  <c:v>9-aminoacridine</c:v>
                </c:pt>
              </c:strCache>
            </c:strRef>
          </c:cat>
          <c:val>
            <c:numRef>
              <c:f>Checkerboards!$B$12:$B$14</c:f>
              <c:numCache>
                <c:formatCode>0</c:formatCode>
                <c:ptCount val="3"/>
                <c:pt idx="0">
                  <c:v>8</c:v>
                </c:pt>
                <c:pt idx="1">
                  <c:v>4</c:v>
                </c:pt>
                <c:pt idx="2">
                  <c:v>2</c:v>
                </c:pt>
              </c:numCache>
            </c:numRef>
          </c:val>
          <c:extLst>
            <c:ext xmlns:c16="http://schemas.microsoft.com/office/drawing/2014/chart" uri="{C3380CC4-5D6E-409C-BE32-E72D297353CC}">
              <c16:uniqueId val="{00000000-58AD-46A4-8C88-0104C62B16FB}"/>
            </c:ext>
          </c:extLst>
        </c:ser>
        <c:ser>
          <c:idx val="1"/>
          <c:order val="1"/>
          <c:tx>
            <c:strRef>
              <c:f>Checkerboards!$C$4</c:f>
              <c:strCache>
                <c:ptCount val="1"/>
                <c:pt idx="0">
                  <c:v>Drug</c:v>
                </c:pt>
              </c:strCache>
            </c:strRef>
          </c:tx>
          <c:spPr>
            <a:solidFill>
              <a:schemeClr val="accent6">
                <a:lumMod val="60000"/>
                <a:lumOff val="40000"/>
                <a:alpha val="85000"/>
              </a:schemeClr>
            </a:solidFill>
            <a:ln>
              <a:solidFill>
                <a:schemeClr val="tx1">
                  <a:lumMod val="95000"/>
                  <a:lumOff val="5000"/>
                </a:schemeClr>
              </a:solidFill>
            </a:ln>
            <a:effectLst/>
          </c:spPr>
          <c:invertIfNegative val="0"/>
          <c:errBars>
            <c:errBarType val="both"/>
            <c:errValType val="cust"/>
            <c:noEndCap val="0"/>
            <c:plus>
              <c:numRef>
                <c:f>Checkerboards!$P$12:$P$14</c:f>
                <c:numCache>
                  <c:formatCode>General</c:formatCode>
                  <c:ptCount val="3"/>
                  <c:pt idx="0">
                    <c:v>1.3333333333333328</c:v>
                  </c:pt>
                  <c:pt idx="1">
                    <c:v>0</c:v>
                  </c:pt>
                  <c:pt idx="2">
                    <c:v>0.66666666666666674</c:v>
                  </c:pt>
                </c:numCache>
              </c:numRef>
            </c:plus>
            <c:minus>
              <c:numRef>
                <c:f>Checkerboards!$P$12:$P$14</c:f>
                <c:numCache>
                  <c:formatCode>General</c:formatCode>
                  <c:ptCount val="3"/>
                  <c:pt idx="0">
                    <c:v>1.3333333333333328</c:v>
                  </c:pt>
                  <c:pt idx="1">
                    <c:v>0</c:v>
                  </c:pt>
                  <c:pt idx="2">
                    <c:v>0.66666666666666674</c:v>
                  </c:pt>
                </c:numCache>
              </c:numRef>
            </c:minus>
            <c:spPr>
              <a:noFill/>
              <a:ln w="19050" cap="flat" cmpd="sng" algn="ctr">
                <a:solidFill>
                  <a:schemeClr val="tx1"/>
                </a:solidFill>
                <a:round/>
              </a:ln>
              <a:effectLst/>
            </c:spPr>
          </c:errBars>
          <c:cat>
            <c:strRef>
              <c:f>Checkerboards!$A$12:$A$14</c:f>
              <c:strCache>
                <c:ptCount val="3"/>
                <c:pt idx="0">
                  <c:v>Pirarubicin</c:v>
                </c:pt>
                <c:pt idx="1">
                  <c:v>Mitoxantrone</c:v>
                </c:pt>
                <c:pt idx="2">
                  <c:v>9-aminoacridine</c:v>
                </c:pt>
              </c:strCache>
            </c:strRef>
          </c:cat>
          <c:val>
            <c:numRef>
              <c:f>Checkerboards!$C$12:$C$14</c:f>
              <c:numCache>
                <c:formatCode>0</c:formatCode>
                <c:ptCount val="3"/>
                <c:pt idx="0">
                  <c:v>8</c:v>
                </c:pt>
                <c:pt idx="1">
                  <c:v>4</c:v>
                </c:pt>
                <c:pt idx="2">
                  <c:v>2</c:v>
                </c:pt>
              </c:numCache>
            </c:numRef>
          </c:val>
          <c:extLst>
            <c:ext xmlns:c16="http://schemas.microsoft.com/office/drawing/2014/chart" uri="{C3380CC4-5D6E-409C-BE32-E72D297353CC}">
              <c16:uniqueId val="{00000001-58AD-46A4-8C88-0104C62B16FB}"/>
            </c:ext>
          </c:extLst>
        </c:ser>
        <c:dLbls>
          <c:showLegendKey val="0"/>
          <c:showVal val="0"/>
          <c:showCatName val="0"/>
          <c:showSerName val="0"/>
          <c:showPercent val="0"/>
          <c:showBubbleSize val="0"/>
        </c:dLbls>
        <c:gapWidth val="219"/>
        <c:overlap val="-27"/>
        <c:axId val="130240704"/>
        <c:axId val="130235296"/>
      </c:barChart>
      <c:catAx>
        <c:axId val="13024070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130235296"/>
        <c:crosses val="autoZero"/>
        <c:auto val="1"/>
        <c:lblAlgn val="ctr"/>
        <c:lblOffset val="100"/>
        <c:noMultiLvlLbl val="0"/>
      </c:catAx>
      <c:valAx>
        <c:axId val="130235296"/>
        <c:scaling>
          <c:orientation val="minMax"/>
          <c:min val="1"/>
        </c:scaling>
        <c:delete val="0"/>
        <c:axPos val="l"/>
        <c:title>
          <c:tx>
            <c:rich>
              <a:bodyPr rot="-5400000" spcFirstLastPara="1" vertOverflow="ellipsis" vert="horz" wrap="square" anchor="ctr" anchorCtr="1"/>
              <a:lstStyle/>
              <a:p>
                <a:pPr>
                  <a:defRPr sz="2400" b="0" i="0" u="none" strike="noStrike" kern="1200" baseline="0">
                    <a:solidFill>
                      <a:sysClr val="windowText" lastClr="000000"/>
                    </a:solidFill>
                    <a:latin typeface="+mn-lt"/>
                    <a:ea typeface="+mn-ea"/>
                    <a:cs typeface="+mn-cs"/>
                  </a:defRPr>
                </a:pPr>
                <a:r>
                  <a:rPr lang="en-GB" sz="2400"/>
                  <a:t>Fold-decrease in MIC</a:t>
                </a:r>
              </a:p>
            </c:rich>
          </c:tx>
          <c:overlay val="0"/>
          <c:spPr>
            <a:noFill/>
            <a:ln>
              <a:noFill/>
            </a:ln>
            <a:effectLst/>
          </c:spPr>
          <c:txPr>
            <a:bodyPr rot="-5400000" spcFirstLastPara="1" vertOverflow="ellipsis" vert="horz" wrap="square" anchor="ctr" anchorCtr="1"/>
            <a:lstStyle/>
            <a:p>
              <a:pPr>
                <a:defRPr sz="2400" b="0" i="0" u="none" strike="noStrike" kern="1200" baseline="0">
                  <a:solidFill>
                    <a:sysClr val="windowText" lastClr="000000"/>
                  </a:solidFill>
                  <a:latin typeface="+mn-lt"/>
                  <a:ea typeface="+mn-ea"/>
                  <a:cs typeface="+mn-cs"/>
                </a:defRPr>
              </a:pPr>
              <a:endParaRPr lang="en-US"/>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mn-lt"/>
                <a:ea typeface="+mn-ea"/>
                <a:cs typeface="+mn-cs"/>
              </a:defRPr>
            </a:pPr>
            <a:endParaRPr lang="en-US"/>
          </a:p>
        </c:txPr>
        <c:crossAx val="130240704"/>
        <c:crosses val="autoZero"/>
        <c:crossBetween val="between"/>
      </c:valAx>
      <c:spPr>
        <a:noFill/>
        <a:ln>
          <a:noFill/>
        </a:ln>
        <a:effectLst/>
      </c:spPr>
    </c:plotArea>
    <c:legend>
      <c:legendPos val="b"/>
      <c:layout>
        <c:manualLayout>
          <c:xMode val="edge"/>
          <c:yMode val="edge"/>
          <c:x val="0.23428048248948785"/>
          <c:y val="3.4452203636844932E-2"/>
          <c:w val="0.4274145759198319"/>
          <c:h val="9.4900796516315139E-2"/>
        </c:manualLayout>
      </c:layout>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87774004011166"/>
          <c:y val="7.2928331875182259E-2"/>
          <c:w val="0.76442760247120112"/>
          <c:h val="0.80607830271216097"/>
        </c:manualLayout>
      </c:layout>
      <c:barChart>
        <c:barDir val="col"/>
        <c:grouping val="clustered"/>
        <c:varyColors val="0"/>
        <c:ser>
          <c:idx val="0"/>
          <c:order val="0"/>
          <c:tx>
            <c:strRef>
              <c:f>Checkerboards!$B$57</c:f>
              <c:strCache>
                <c:ptCount val="1"/>
                <c:pt idx="0">
                  <c:v>4-NQO</c:v>
                </c:pt>
              </c:strCache>
            </c:strRef>
          </c:tx>
          <c:spPr>
            <a:solidFill>
              <a:schemeClr val="accent4">
                <a:lumMod val="60000"/>
                <a:lumOff val="40000"/>
                <a:alpha val="84000"/>
              </a:schemeClr>
            </a:solidFill>
            <a:ln w="19050">
              <a:solidFill>
                <a:schemeClr val="tx1"/>
              </a:solidFill>
            </a:ln>
            <a:effectLst/>
          </c:spPr>
          <c:invertIfNegative val="0"/>
          <c:errBars>
            <c:errBarType val="both"/>
            <c:errValType val="cust"/>
            <c:noEndCap val="0"/>
            <c:plus>
              <c:numRef>
                <c:f>Checkerboards!$U$58:$U$60</c:f>
                <c:numCache>
                  <c:formatCode>General</c:formatCode>
                  <c:ptCount val="3"/>
                  <c:pt idx="0">
                    <c:v>1.2</c:v>
                  </c:pt>
                  <c:pt idx="1">
                    <c:v>0</c:v>
                  </c:pt>
                  <c:pt idx="2">
                    <c:v>1.1547005383792515</c:v>
                  </c:pt>
                </c:numCache>
              </c:numRef>
            </c:plus>
            <c:minus>
              <c:numRef>
                <c:f>Checkerboards!$U$58:$U$60</c:f>
                <c:numCache>
                  <c:formatCode>General</c:formatCode>
                  <c:ptCount val="3"/>
                  <c:pt idx="0">
                    <c:v>1.2</c:v>
                  </c:pt>
                  <c:pt idx="1">
                    <c:v>0</c:v>
                  </c:pt>
                  <c:pt idx="2">
                    <c:v>1.1547005383792515</c:v>
                  </c:pt>
                </c:numCache>
              </c:numRef>
            </c:minus>
            <c:spPr>
              <a:noFill/>
              <a:ln w="19050" cap="flat" cmpd="sng" algn="ctr">
                <a:solidFill>
                  <a:schemeClr val="tx1"/>
                </a:solidFill>
                <a:round/>
              </a:ln>
              <a:effectLst/>
            </c:spPr>
          </c:errBars>
          <c:cat>
            <c:strRef>
              <c:f>Checkerboards!$A$58:$A$60</c:f>
              <c:strCache>
                <c:ptCount val="3"/>
                <c:pt idx="0">
                  <c:v>Pirarubicin</c:v>
                </c:pt>
                <c:pt idx="1">
                  <c:v>Mitoxantrone</c:v>
                </c:pt>
                <c:pt idx="2">
                  <c:v>9-aminoacridine</c:v>
                </c:pt>
              </c:strCache>
            </c:strRef>
          </c:cat>
          <c:val>
            <c:numRef>
              <c:f>Checkerboards!$B$58:$B$60</c:f>
              <c:numCache>
                <c:formatCode>0</c:formatCode>
                <c:ptCount val="3"/>
                <c:pt idx="0">
                  <c:v>2</c:v>
                </c:pt>
                <c:pt idx="1">
                  <c:v>8</c:v>
                </c:pt>
                <c:pt idx="2">
                  <c:v>6</c:v>
                </c:pt>
              </c:numCache>
            </c:numRef>
          </c:val>
          <c:extLst>
            <c:ext xmlns:c16="http://schemas.microsoft.com/office/drawing/2014/chart" uri="{C3380CC4-5D6E-409C-BE32-E72D297353CC}">
              <c16:uniqueId val="{00000000-4870-443D-A531-BFCB312CC51A}"/>
            </c:ext>
          </c:extLst>
        </c:ser>
        <c:ser>
          <c:idx val="1"/>
          <c:order val="1"/>
          <c:tx>
            <c:strRef>
              <c:f>Checkerboards!$C$57</c:f>
              <c:strCache>
                <c:ptCount val="1"/>
                <c:pt idx="0">
                  <c:v>Drug</c:v>
                </c:pt>
              </c:strCache>
            </c:strRef>
          </c:tx>
          <c:spPr>
            <a:solidFill>
              <a:schemeClr val="accent6">
                <a:lumMod val="60000"/>
                <a:lumOff val="40000"/>
              </a:schemeClr>
            </a:solidFill>
            <a:ln w="19050">
              <a:solidFill>
                <a:schemeClr val="tx1"/>
              </a:solidFill>
            </a:ln>
            <a:effectLst/>
          </c:spPr>
          <c:invertIfNegative val="0"/>
          <c:errBars>
            <c:errBarType val="both"/>
            <c:errValType val="cust"/>
            <c:noEndCap val="0"/>
            <c:plus>
              <c:numRef>
                <c:f>Checkerboards!$V$58:$V$60</c:f>
                <c:numCache>
                  <c:formatCode>General</c:formatCode>
                  <c:ptCount val="3"/>
                  <c:pt idx="0">
                    <c:v>2.5768197453450248</c:v>
                  </c:pt>
                  <c:pt idx="1">
                    <c:v>2.666666666666667</c:v>
                  </c:pt>
                  <c:pt idx="2">
                    <c:v>3</c:v>
                  </c:pt>
                </c:numCache>
              </c:numRef>
            </c:plus>
            <c:minus>
              <c:numRef>
                <c:f>Checkerboards!$V$58:$V$60</c:f>
                <c:numCache>
                  <c:formatCode>General</c:formatCode>
                  <c:ptCount val="3"/>
                  <c:pt idx="0">
                    <c:v>2.5768197453450248</c:v>
                  </c:pt>
                  <c:pt idx="1">
                    <c:v>2.666666666666667</c:v>
                  </c:pt>
                  <c:pt idx="2">
                    <c:v>3</c:v>
                  </c:pt>
                </c:numCache>
              </c:numRef>
            </c:minus>
            <c:spPr>
              <a:noFill/>
              <a:ln w="19050" cap="flat" cmpd="sng" algn="ctr">
                <a:solidFill>
                  <a:schemeClr val="tx1"/>
                </a:solidFill>
                <a:round/>
              </a:ln>
              <a:effectLst/>
            </c:spPr>
          </c:errBars>
          <c:cat>
            <c:strRef>
              <c:f>Checkerboards!$A$58:$A$60</c:f>
              <c:strCache>
                <c:ptCount val="3"/>
                <c:pt idx="0">
                  <c:v>Pirarubicin</c:v>
                </c:pt>
                <c:pt idx="1">
                  <c:v>Mitoxantrone</c:v>
                </c:pt>
                <c:pt idx="2">
                  <c:v>9-aminoacridine</c:v>
                </c:pt>
              </c:strCache>
            </c:strRef>
          </c:cat>
          <c:val>
            <c:numRef>
              <c:f>Checkerboards!$C$58:$C$60</c:f>
              <c:numCache>
                <c:formatCode>0</c:formatCode>
                <c:ptCount val="3"/>
                <c:pt idx="0">
                  <c:v>8</c:v>
                </c:pt>
                <c:pt idx="1">
                  <c:v>8</c:v>
                </c:pt>
                <c:pt idx="2">
                  <c:v>12</c:v>
                </c:pt>
              </c:numCache>
            </c:numRef>
          </c:val>
          <c:extLst>
            <c:ext xmlns:c16="http://schemas.microsoft.com/office/drawing/2014/chart" uri="{C3380CC4-5D6E-409C-BE32-E72D297353CC}">
              <c16:uniqueId val="{00000001-4870-443D-A531-BFCB312CC51A}"/>
            </c:ext>
          </c:extLst>
        </c:ser>
        <c:dLbls>
          <c:showLegendKey val="0"/>
          <c:showVal val="0"/>
          <c:showCatName val="0"/>
          <c:showSerName val="0"/>
          <c:showPercent val="0"/>
          <c:showBubbleSize val="0"/>
        </c:dLbls>
        <c:gapWidth val="219"/>
        <c:overlap val="-27"/>
        <c:axId val="1176673344"/>
        <c:axId val="1306637008"/>
      </c:barChart>
      <c:catAx>
        <c:axId val="11766733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lang="en-US" sz="1600" b="0" i="0" u="none" strike="noStrike" kern="1200" baseline="0">
                <a:solidFill>
                  <a:sysClr val="windowText" lastClr="000000"/>
                </a:solidFill>
                <a:latin typeface="+mn-lt"/>
                <a:ea typeface="+mn-ea"/>
                <a:cs typeface="+mn-cs"/>
              </a:defRPr>
            </a:pPr>
            <a:endParaRPr lang="en-US"/>
          </a:p>
        </c:txPr>
        <c:crossAx val="1306637008"/>
        <c:crosses val="autoZero"/>
        <c:auto val="1"/>
        <c:lblAlgn val="ctr"/>
        <c:lblOffset val="100"/>
        <c:noMultiLvlLbl val="0"/>
      </c:catAx>
      <c:valAx>
        <c:axId val="1306637008"/>
        <c:scaling>
          <c:orientation val="minMax"/>
        </c:scaling>
        <c:delete val="0"/>
        <c:axPos val="l"/>
        <c:title>
          <c:tx>
            <c:rich>
              <a:bodyPr rot="-5400000" spcFirstLastPara="1" vertOverflow="ellipsis" vert="horz" wrap="square" anchor="ctr" anchorCtr="1"/>
              <a:lstStyle/>
              <a:p>
                <a:pPr>
                  <a:defRPr lang="en-US" sz="2400" b="0" i="0" u="none" strike="noStrike" kern="1200" baseline="0">
                    <a:solidFill>
                      <a:sysClr val="windowText" lastClr="000000"/>
                    </a:solidFill>
                    <a:latin typeface="+mn-lt"/>
                    <a:ea typeface="+mn-ea"/>
                    <a:cs typeface="+mn-cs"/>
                  </a:defRPr>
                </a:pPr>
                <a:r>
                  <a:rPr lang="en-GB" sz="2400"/>
                  <a:t>Fold-decrese in MIC</a:t>
                </a:r>
              </a:p>
            </c:rich>
          </c:tx>
          <c:layout>
            <c:manualLayout>
              <c:xMode val="edge"/>
              <c:yMode val="edge"/>
              <c:x val="0"/>
              <c:y val="0.11844806782102518"/>
            </c:manualLayout>
          </c:layout>
          <c:overlay val="0"/>
          <c:spPr>
            <a:noFill/>
            <a:ln>
              <a:noFill/>
            </a:ln>
            <a:effectLst/>
          </c:spPr>
          <c:txPr>
            <a:bodyPr rot="-5400000" spcFirstLastPara="1" vertOverflow="ellipsis" vert="horz" wrap="square" anchor="ctr" anchorCtr="1"/>
            <a:lstStyle/>
            <a:p>
              <a:pPr>
                <a:defRPr lang="en-US" sz="2400" b="0" i="0" u="none" strike="noStrike" kern="1200" baseline="0">
                  <a:solidFill>
                    <a:sysClr val="windowText" lastClr="000000"/>
                  </a:solidFill>
                  <a:latin typeface="+mn-lt"/>
                  <a:ea typeface="+mn-ea"/>
                  <a:cs typeface="+mn-cs"/>
                </a:defRPr>
              </a:pPr>
              <a:endParaRPr lang="en-US"/>
            </a:p>
          </c:txPr>
        </c:title>
        <c:numFmt formatCode="0" sourceLinked="1"/>
        <c:majorTickMark val="out"/>
        <c:minorTickMark val="none"/>
        <c:tickLblPos val="nextTo"/>
        <c:spPr>
          <a:noFill/>
          <a:ln w="9525">
            <a:solidFill>
              <a:schemeClr val="tx1"/>
            </a:solidFill>
          </a:ln>
          <a:effectLst/>
        </c:spPr>
        <c:txPr>
          <a:bodyPr rot="-60000000" spcFirstLastPara="1" vertOverflow="ellipsis" vert="horz" wrap="square" anchor="ctr" anchorCtr="1"/>
          <a:lstStyle/>
          <a:p>
            <a:pPr>
              <a:defRPr lang="en-US" sz="1800" b="0" i="0" u="none" strike="noStrike" kern="1200" baseline="0">
                <a:solidFill>
                  <a:sysClr val="windowText" lastClr="000000"/>
                </a:solidFill>
                <a:latin typeface="+mn-lt"/>
                <a:ea typeface="+mn-ea"/>
                <a:cs typeface="+mn-cs"/>
              </a:defRPr>
            </a:pPr>
            <a:endParaRPr lang="en-US"/>
          </a:p>
        </c:txPr>
        <c:crossAx val="1176673344"/>
        <c:crosses val="autoZero"/>
        <c:crossBetween val="between"/>
      </c:valAx>
      <c:spPr>
        <a:noFill/>
        <a:ln>
          <a:noFill/>
        </a:ln>
        <a:effectLst/>
      </c:spPr>
    </c:plotArea>
    <c:legend>
      <c:legendPos val="b"/>
      <c:layout>
        <c:manualLayout>
          <c:xMode val="edge"/>
          <c:yMode val="edge"/>
          <c:x val="0.23008961448637733"/>
          <c:y val="8.294938867375222E-2"/>
          <c:w val="0.25609873789635096"/>
          <c:h val="0.20490518827265955"/>
        </c:manualLayout>
      </c:layout>
      <c:overlay val="0"/>
      <c:spPr>
        <a:noFill/>
        <a:ln>
          <a:noFill/>
        </a:ln>
        <a:effectLst/>
      </c:spPr>
      <c:txPr>
        <a:bodyPr rot="0" spcFirstLastPara="1" vertOverflow="ellipsis" vert="horz" wrap="square" anchor="ctr" anchorCtr="1"/>
        <a:lstStyle/>
        <a:p>
          <a:pPr>
            <a:defRPr lang="en-US" sz="18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lgn="ctr">
        <a:defRPr lang="en-US" sz="1400" b="0" i="0" u="none" strike="noStrike" kern="1200" baseline="0">
          <a:solidFill>
            <a:sysClr val="windowText" lastClr="000000"/>
          </a:solidFill>
          <a:latin typeface="+mn-lt"/>
          <a:ea typeface="+mn-ea"/>
          <a:cs typeface="+mn-cs"/>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tx>
            <c:strRef>
              <c:f>'C-Trap L-Thyroxine'!$D$33</c:f>
              <c:strCache>
                <c:ptCount val="1"/>
                <c:pt idx="0">
                  <c:v>L-Thyroxine</c:v>
                </c:pt>
              </c:strCache>
            </c:strRef>
          </c:tx>
          <c:spPr>
            <a:solidFill>
              <a:schemeClr val="accent3"/>
            </a:solidFill>
            <a:ln>
              <a:solidFill>
                <a:schemeClr val="tx1"/>
              </a:solidFill>
            </a:ln>
            <a:effectLst/>
          </c:spPr>
          <c:invertIfNegative val="0"/>
          <c:dPt>
            <c:idx val="0"/>
            <c:invertIfNegative val="0"/>
            <c:bubble3D val="0"/>
            <c:spPr>
              <a:solidFill>
                <a:schemeClr val="accent5">
                  <a:lumMod val="50000"/>
                  <a:alpha val="80000"/>
                </a:schemeClr>
              </a:solidFill>
              <a:ln w="15875">
                <a:solidFill>
                  <a:schemeClr val="tx1"/>
                </a:solidFill>
              </a:ln>
              <a:effectLst/>
            </c:spPr>
            <c:extLst>
              <c:ext xmlns:c16="http://schemas.microsoft.com/office/drawing/2014/chart" uri="{C3380CC4-5D6E-409C-BE32-E72D297353CC}">
                <c16:uniqueId val="{00000001-5E93-42C9-A801-4DE0BB8DEFD7}"/>
              </c:ext>
            </c:extLst>
          </c:dPt>
          <c:dPt>
            <c:idx val="1"/>
            <c:invertIfNegative val="0"/>
            <c:bubble3D val="0"/>
            <c:spPr>
              <a:solidFill>
                <a:srgbClr val="B4C7E7"/>
              </a:solidFill>
              <a:ln w="15875">
                <a:solidFill>
                  <a:schemeClr val="tx1"/>
                </a:solidFill>
              </a:ln>
              <a:effectLst/>
            </c:spPr>
            <c:extLst>
              <c:ext xmlns:c16="http://schemas.microsoft.com/office/drawing/2014/chart" uri="{C3380CC4-5D6E-409C-BE32-E72D297353CC}">
                <c16:uniqueId val="{00000003-5E93-42C9-A801-4DE0BB8DEFD7}"/>
              </c:ext>
            </c:extLst>
          </c:dPt>
          <c:errBars>
            <c:errBarType val="both"/>
            <c:errValType val="cust"/>
            <c:noEndCap val="0"/>
            <c:plus>
              <c:numRef>
                <c:f>'C-Trap L-Thyroxine'!$E$36:$F$36</c:f>
                <c:numCache>
                  <c:formatCode>General</c:formatCode>
                  <c:ptCount val="2"/>
                  <c:pt idx="0">
                    <c:v>2.3969077301111894</c:v>
                  </c:pt>
                  <c:pt idx="1">
                    <c:v>0.3958114029012636</c:v>
                  </c:pt>
                </c:numCache>
              </c:numRef>
            </c:plus>
            <c:minus>
              <c:numRef>
                <c:f>'C-Trap L-Thyroxine'!$E$36:$F$36</c:f>
                <c:numCache>
                  <c:formatCode>General</c:formatCode>
                  <c:ptCount val="2"/>
                  <c:pt idx="0">
                    <c:v>2.3969077301111894</c:v>
                  </c:pt>
                  <c:pt idx="1">
                    <c:v>0.3958114029012636</c:v>
                  </c:pt>
                </c:numCache>
              </c:numRef>
            </c:minus>
            <c:spPr>
              <a:noFill/>
              <a:ln w="28575" cap="flat" cmpd="sng" algn="ctr">
                <a:solidFill>
                  <a:schemeClr val="tx1"/>
                </a:solidFill>
                <a:round/>
              </a:ln>
              <a:effectLst/>
            </c:spPr>
          </c:errBars>
          <c:cat>
            <c:strRef>
              <c:f>'C-Trap L-Thyroxine'!$E$32:$F$32</c:f>
              <c:strCache>
                <c:ptCount val="2"/>
                <c:pt idx="0">
                  <c:v>Untreated</c:v>
                </c:pt>
                <c:pt idx="1">
                  <c:v>L-Thyroxine</c:v>
                </c:pt>
              </c:strCache>
            </c:strRef>
          </c:cat>
          <c:val>
            <c:numRef>
              <c:f>'C-Trap L-Thyroxine'!$E$33:$F$33</c:f>
              <c:numCache>
                <c:formatCode>General</c:formatCode>
                <c:ptCount val="2"/>
                <c:pt idx="0">
                  <c:v>33.749999999999993</c:v>
                </c:pt>
                <c:pt idx="1">
                  <c:v>2.1</c:v>
                </c:pt>
              </c:numCache>
            </c:numRef>
          </c:val>
          <c:extLst>
            <c:ext xmlns:c16="http://schemas.microsoft.com/office/drawing/2014/chart" uri="{C3380CC4-5D6E-409C-BE32-E72D297353CC}">
              <c16:uniqueId val="{00000004-5E93-42C9-A801-4DE0BB8DEFD7}"/>
            </c:ext>
          </c:extLst>
        </c:ser>
        <c:dLbls>
          <c:showLegendKey val="0"/>
          <c:showVal val="0"/>
          <c:showCatName val="0"/>
          <c:showSerName val="0"/>
          <c:showPercent val="0"/>
          <c:showBubbleSize val="0"/>
        </c:dLbls>
        <c:gapWidth val="154"/>
        <c:overlap val="-68"/>
        <c:axId val="379533632"/>
        <c:axId val="379536584"/>
      </c:barChart>
      <c:catAx>
        <c:axId val="37953363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379536584"/>
        <c:crosses val="autoZero"/>
        <c:auto val="1"/>
        <c:lblAlgn val="ctr"/>
        <c:lblOffset val="100"/>
        <c:noMultiLvlLbl val="0"/>
      </c:catAx>
      <c:valAx>
        <c:axId val="379536584"/>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mn-lt"/>
                    <a:ea typeface="+mn-ea"/>
                    <a:cs typeface="+mn-cs"/>
                  </a:defRPr>
                </a:pPr>
                <a:r>
                  <a:rPr lang="en-GB" sz="1600"/>
                  <a:t>Binders per minute</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3795336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10.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14425" cy="428625"/>
    <xdr:pic>
      <xdr:nvPicPr>
        <xdr:cNvPr id="2" name="image1.png" descr="MCE-Logo.png">
          <a:extLst>
            <a:ext uri="{FF2B5EF4-FFF2-40B4-BE49-F238E27FC236}">
              <a16:creationId xmlns:a16="http://schemas.microsoft.com/office/drawing/2014/main" id="{59F7C3F5-4839-4E15-8A55-0F6BA159DA01}"/>
            </a:ext>
          </a:extLst>
        </xdr:cNvPr>
        <xdr:cNvPicPr preferRelativeResize="0"/>
      </xdr:nvPicPr>
      <xdr:blipFill>
        <a:blip xmlns:r="http://schemas.openxmlformats.org/officeDocument/2006/relationships" r:embed="rId1" cstate="print"/>
        <a:stretch>
          <a:fillRect/>
        </a:stretch>
      </xdr:blipFill>
      <xdr:spPr>
        <a:xfrm>
          <a:off x="0" y="0"/>
          <a:ext cx="1114425" cy="4286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23</xdr:col>
      <xdr:colOff>612322</xdr:colOff>
      <xdr:row>30</xdr:row>
      <xdr:rowOff>149679</xdr:rowOff>
    </xdr:from>
    <xdr:to>
      <xdr:col>42</xdr:col>
      <xdr:colOff>449037</xdr:colOff>
      <xdr:row>66</xdr:row>
      <xdr:rowOff>149678</xdr:rowOff>
    </xdr:to>
    <xdr:graphicFrame macro="">
      <xdr:nvGraphicFramePr>
        <xdr:cNvPr id="12" name="Chart 11">
          <a:extLst>
            <a:ext uri="{FF2B5EF4-FFF2-40B4-BE49-F238E27FC236}">
              <a16:creationId xmlns:a16="http://schemas.microsoft.com/office/drawing/2014/main" id="{750EFD28-4276-4A26-9E83-5D2D4E0A32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581025</xdr:colOff>
      <xdr:row>19</xdr:row>
      <xdr:rowOff>108858</xdr:rowOff>
    </xdr:from>
    <xdr:to>
      <xdr:col>23</xdr:col>
      <xdr:colOff>581024</xdr:colOff>
      <xdr:row>42</xdr:row>
      <xdr:rowOff>-1</xdr:rowOff>
    </xdr:to>
    <xdr:graphicFrame macro="">
      <xdr:nvGraphicFramePr>
        <xdr:cNvPr id="9" name="Chart 8">
          <a:extLst>
            <a:ext uri="{FF2B5EF4-FFF2-40B4-BE49-F238E27FC236}">
              <a16:creationId xmlns:a16="http://schemas.microsoft.com/office/drawing/2014/main" id="{8A3B9982-EFF1-62EE-D3A3-ECE29B04A7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164521</xdr:colOff>
      <xdr:row>16</xdr:row>
      <xdr:rowOff>31173</xdr:rowOff>
    </xdr:from>
    <xdr:to>
      <xdr:col>9</xdr:col>
      <xdr:colOff>103909</xdr:colOff>
      <xdr:row>39</xdr:row>
      <xdr:rowOff>155863</xdr:rowOff>
    </xdr:to>
    <xdr:graphicFrame macro="">
      <xdr:nvGraphicFramePr>
        <xdr:cNvPr id="5" name="Chart 4">
          <a:extLst>
            <a:ext uri="{FF2B5EF4-FFF2-40B4-BE49-F238E27FC236}">
              <a16:creationId xmlns:a16="http://schemas.microsoft.com/office/drawing/2014/main" id="{F543701A-9403-FA21-C110-149ACD16C4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28575</xdr:colOff>
      <xdr:row>2</xdr:row>
      <xdr:rowOff>19051</xdr:rowOff>
    </xdr:from>
    <xdr:to>
      <xdr:col>8</xdr:col>
      <xdr:colOff>276225</xdr:colOff>
      <xdr:row>19</xdr:row>
      <xdr:rowOff>0</xdr:rowOff>
    </xdr:to>
    <xdr:graphicFrame macro="">
      <xdr:nvGraphicFramePr>
        <xdr:cNvPr id="2" name="Chart 1">
          <a:extLst>
            <a:ext uri="{FF2B5EF4-FFF2-40B4-BE49-F238E27FC236}">
              <a16:creationId xmlns:a16="http://schemas.microsoft.com/office/drawing/2014/main" id="{28036180-191E-487E-B9C1-20E224D997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1</xdr:row>
      <xdr:rowOff>7360</xdr:rowOff>
    </xdr:from>
    <xdr:to>
      <xdr:col>24</xdr:col>
      <xdr:colOff>400050</xdr:colOff>
      <xdr:row>19</xdr:row>
      <xdr:rowOff>116898</xdr:rowOff>
    </xdr:to>
    <xdr:graphicFrame macro="">
      <xdr:nvGraphicFramePr>
        <xdr:cNvPr id="2" name="Chart 1">
          <a:extLst>
            <a:ext uri="{FF2B5EF4-FFF2-40B4-BE49-F238E27FC236}">
              <a16:creationId xmlns:a16="http://schemas.microsoft.com/office/drawing/2014/main" id="{1B0339BE-9356-419E-B97F-F0EFD97647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223173</xdr:colOff>
      <xdr:row>16</xdr:row>
      <xdr:rowOff>40822</xdr:rowOff>
    </xdr:from>
    <xdr:to>
      <xdr:col>6</xdr:col>
      <xdr:colOff>381015</xdr:colOff>
      <xdr:row>44</xdr:row>
      <xdr:rowOff>176893</xdr:rowOff>
    </xdr:to>
    <xdr:graphicFrame macro="">
      <xdr:nvGraphicFramePr>
        <xdr:cNvPr id="3" name="Chart 2">
          <a:extLst>
            <a:ext uri="{FF2B5EF4-FFF2-40B4-BE49-F238E27FC236}">
              <a16:creationId xmlns:a16="http://schemas.microsoft.com/office/drawing/2014/main" id="{13DB8290-136C-4360-B7DA-20CF4063F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435442</xdr:colOff>
      <xdr:row>16</xdr:row>
      <xdr:rowOff>40821</xdr:rowOff>
    </xdr:from>
    <xdr:to>
      <xdr:col>14</xdr:col>
      <xdr:colOff>285763</xdr:colOff>
      <xdr:row>44</xdr:row>
      <xdr:rowOff>176892</xdr:rowOff>
    </xdr:to>
    <xdr:graphicFrame macro="">
      <xdr:nvGraphicFramePr>
        <xdr:cNvPr id="4" name="Chart 3">
          <a:extLst>
            <a:ext uri="{FF2B5EF4-FFF2-40B4-BE49-F238E27FC236}">
              <a16:creationId xmlns:a16="http://schemas.microsoft.com/office/drawing/2014/main" id="{5FB69DB6-E3E3-4AA9-8BD4-80AACED01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324970</xdr:colOff>
      <xdr:row>20</xdr:row>
      <xdr:rowOff>164404</xdr:rowOff>
    </xdr:from>
    <xdr:to>
      <xdr:col>24</xdr:col>
      <xdr:colOff>403412</xdr:colOff>
      <xdr:row>40</xdr:row>
      <xdr:rowOff>44823</xdr:rowOff>
    </xdr:to>
    <xdr:graphicFrame macro="">
      <xdr:nvGraphicFramePr>
        <xdr:cNvPr id="7" name="Chart 6">
          <a:extLst>
            <a:ext uri="{FF2B5EF4-FFF2-40B4-BE49-F238E27FC236}">
              <a16:creationId xmlns:a16="http://schemas.microsoft.com/office/drawing/2014/main" id="{FC790F5A-4B54-BFCD-7366-7071583955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470314</xdr:colOff>
      <xdr:row>6</xdr:row>
      <xdr:rowOff>124336</xdr:rowOff>
    </xdr:from>
    <xdr:to>
      <xdr:col>10</xdr:col>
      <xdr:colOff>223671</xdr:colOff>
      <xdr:row>25</xdr:row>
      <xdr:rowOff>23135</xdr:rowOff>
    </xdr:to>
    <xdr:graphicFrame macro="">
      <xdr:nvGraphicFramePr>
        <xdr:cNvPr id="2" name="Chart 1">
          <a:extLst>
            <a:ext uri="{FF2B5EF4-FFF2-40B4-BE49-F238E27FC236}">
              <a16:creationId xmlns:a16="http://schemas.microsoft.com/office/drawing/2014/main" id="{06905581-3ADB-4650-B4CB-C8046D960C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264795</xdr:colOff>
      <xdr:row>7</xdr:row>
      <xdr:rowOff>112395</xdr:rowOff>
    </xdr:from>
    <xdr:to>
      <xdr:col>12</xdr:col>
      <xdr:colOff>477257</xdr:colOff>
      <xdr:row>26</xdr:row>
      <xdr:rowOff>13099</xdr:rowOff>
    </xdr:to>
    <xdr:graphicFrame macro="">
      <xdr:nvGraphicFramePr>
        <xdr:cNvPr id="2" name="Chart 1">
          <a:extLst>
            <a:ext uri="{FF2B5EF4-FFF2-40B4-BE49-F238E27FC236}">
              <a16:creationId xmlns:a16="http://schemas.microsoft.com/office/drawing/2014/main" id="{8453C838-8120-4586-A7A9-2D3D6742EF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9B6AE-87A4-49A7-9209-ACCF6168FA52}">
  <sheetPr codeName="Sheet1"/>
  <dimension ref="A1:V2923"/>
  <sheetViews>
    <sheetView topLeftCell="G1" workbookViewId="0">
      <pane ySplit="7" topLeftCell="A2665" activePane="bottomLeft" state="frozen"/>
      <selection pane="bottomLeft" activeCell="P2722" sqref="P2722"/>
    </sheetView>
  </sheetViews>
  <sheetFormatPr defaultColWidth="14.42578125" defaultRowHeight="15" customHeight="1"/>
  <cols>
    <col min="1" max="1" width="12.85546875" customWidth="1"/>
    <col min="2" max="2" width="7.42578125" customWidth="1"/>
    <col min="3" max="3" width="9.5703125" customWidth="1"/>
    <col min="4" max="4" width="13" customWidth="1"/>
    <col min="5" max="5" width="10.85546875" customWidth="1"/>
    <col min="6" max="6" width="27.140625" customWidth="1"/>
    <col min="7" max="7" width="13.7109375" customWidth="1"/>
    <col min="8" max="8" width="10.5703125" customWidth="1"/>
    <col min="9" max="9" width="7.42578125" customWidth="1"/>
    <col min="10" max="10" width="20.28515625" customWidth="1"/>
    <col min="11" max="11" width="11" customWidth="1"/>
    <col min="12" max="13" width="32.7109375" customWidth="1"/>
    <col min="14" max="14" width="16.5703125" customWidth="1"/>
    <col min="15" max="15" width="14.85546875" customWidth="1"/>
    <col min="16" max="16" width="12.5703125" customWidth="1"/>
    <col min="17" max="17" width="8.28515625" customWidth="1"/>
    <col min="18" max="18" width="11.5703125" customWidth="1"/>
    <col min="19" max="19" width="29.7109375" customWidth="1"/>
    <col min="20" max="22" width="40.28515625" customWidth="1"/>
  </cols>
  <sheetData>
    <row r="1" spans="1:22" ht="12" customHeight="1">
      <c r="A1" s="95" t="s">
        <v>0</v>
      </c>
      <c r="B1" s="96"/>
      <c r="C1" s="96"/>
      <c r="D1" s="96"/>
      <c r="E1" s="96"/>
      <c r="F1" s="96"/>
      <c r="G1" s="96"/>
      <c r="H1" s="96"/>
      <c r="I1" s="96"/>
      <c r="J1" s="5"/>
      <c r="K1" s="6"/>
      <c r="L1" s="6"/>
      <c r="M1" s="6"/>
      <c r="N1" s="6"/>
      <c r="O1" s="6"/>
      <c r="P1" s="6"/>
      <c r="Q1" s="6"/>
      <c r="R1" s="6"/>
      <c r="S1" s="6"/>
      <c r="T1" s="6"/>
      <c r="U1" s="6"/>
      <c r="V1" s="6"/>
    </row>
    <row r="2" spans="1:22" ht="10.5" customHeight="1">
      <c r="A2" s="96"/>
      <c r="B2" s="96"/>
      <c r="C2" s="96"/>
      <c r="D2" s="96"/>
      <c r="E2" s="96"/>
      <c r="F2" s="96"/>
      <c r="G2" s="96"/>
      <c r="H2" s="96"/>
      <c r="I2" s="96"/>
      <c r="J2" s="5"/>
      <c r="K2" s="6"/>
      <c r="L2" s="6"/>
      <c r="M2" s="6"/>
      <c r="N2" s="6"/>
      <c r="O2" s="6"/>
      <c r="P2" s="6"/>
      <c r="Q2" s="6"/>
      <c r="R2" s="6"/>
      <c r="S2" s="6"/>
      <c r="T2" s="6"/>
      <c r="U2" s="6"/>
      <c r="V2" s="6"/>
    </row>
    <row r="3" spans="1:22" ht="12.75" customHeight="1">
      <c r="A3" s="96"/>
      <c r="B3" s="96"/>
      <c r="C3" s="96"/>
      <c r="D3" s="96"/>
      <c r="E3" s="96"/>
      <c r="F3" s="96"/>
      <c r="G3" s="96"/>
      <c r="H3" s="96"/>
      <c r="I3" s="96"/>
      <c r="J3" s="5"/>
      <c r="K3" s="6"/>
      <c r="L3" s="6"/>
      <c r="M3" s="6"/>
      <c r="N3" s="6"/>
      <c r="O3" s="6"/>
      <c r="P3" s="6"/>
      <c r="Q3" s="6"/>
      <c r="R3" s="6"/>
      <c r="S3" s="6"/>
      <c r="T3" s="6"/>
      <c r="U3" s="6"/>
      <c r="V3" s="6"/>
    </row>
    <row r="4" spans="1:22" ht="12" customHeight="1">
      <c r="A4" s="97"/>
      <c r="B4" s="96"/>
      <c r="C4" s="96"/>
      <c r="D4" s="96"/>
      <c r="E4" s="96"/>
      <c r="F4" s="96"/>
      <c r="G4" s="96"/>
      <c r="H4" s="96"/>
      <c r="I4" s="96"/>
      <c r="J4" s="6"/>
      <c r="K4" s="6"/>
      <c r="L4" s="6"/>
      <c r="M4" s="6"/>
      <c r="N4" s="6"/>
      <c r="O4" s="6"/>
      <c r="P4" s="6"/>
      <c r="Q4" s="6"/>
      <c r="R4" s="6"/>
      <c r="S4" s="6"/>
      <c r="T4" s="6"/>
      <c r="U4" s="6"/>
      <c r="V4" s="6"/>
    </row>
    <row r="5" spans="1:22" ht="9.75" customHeight="1">
      <c r="A5" s="98" t="s">
        <v>1</v>
      </c>
      <c r="B5" s="96"/>
      <c r="C5" s="7"/>
      <c r="D5" s="99" t="s">
        <v>2</v>
      </c>
      <c r="E5" s="96"/>
      <c r="F5" s="96"/>
      <c r="G5" s="96"/>
      <c r="H5" s="96"/>
      <c r="I5" s="96"/>
      <c r="J5" s="8"/>
      <c r="K5" s="6"/>
      <c r="L5" s="6"/>
      <c r="M5" s="6"/>
      <c r="N5" s="6"/>
      <c r="O5" s="6"/>
      <c r="P5" s="6"/>
      <c r="Q5" s="6"/>
      <c r="R5" s="6"/>
      <c r="S5" s="6"/>
      <c r="T5" s="6"/>
      <c r="U5" s="6"/>
      <c r="V5" s="6"/>
    </row>
    <row r="6" spans="1:22" ht="12" customHeight="1">
      <c r="A6" s="96"/>
      <c r="B6" s="96"/>
      <c r="C6" s="7"/>
      <c r="D6" s="100" t="s">
        <v>3</v>
      </c>
      <c r="E6" s="96"/>
      <c r="F6" s="96"/>
      <c r="G6" s="96"/>
      <c r="H6" s="96"/>
      <c r="I6" s="96"/>
      <c r="J6" s="6"/>
      <c r="K6" s="6"/>
      <c r="L6" s="6"/>
      <c r="M6" s="6"/>
      <c r="N6" s="6"/>
      <c r="O6" s="6"/>
      <c r="P6" s="6"/>
      <c r="Q6" s="6"/>
      <c r="R6" s="6"/>
      <c r="S6" s="6"/>
      <c r="T6" s="6"/>
      <c r="U6" s="6"/>
      <c r="V6" s="6"/>
    </row>
    <row r="7" spans="1:22" ht="9.75" customHeight="1">
      <c r="A7" s="9" t="s">
        <v>4</v>
      </c>
      <c r="B7" s="10" t="s">
        <v>5</v>
      </c>
      <c r="C7" s="10"/>
      <c r="D7" s="9" t="s">
        <v>6</v>
      </c>
      <c r="E7" s="9" t="s">
        <v>7</v>
      </c>
      <c r="F7" s="11" t="s">
        <v>8</v>
      </c>
      <c r="G7" s="9" t="s">
        <v>9</v>
      </c>
      <c r="H7" s="9" t="s">
        <v>10</v>
      </c>
      <c r="I7" s="9" t="s">
        <v>11</v>
      </c>
      <c r="J7" s="9" t="s">
        <v>12</v>
      </c>
      <c r="K7" s="9" t="s">
        <v>13</v>
      </c>
      <c r="L7" s="9" t="s">
        <v>14</v>
      </c>
      <c r="M7" s="9" t="s">
        <v>15</v>
      </c>
      <c r="N7" s="9" t="s">
        <v>16</v>
      </c>
      <c r="O7" s="9" t="s">
        <v>17</v>
      </c>
      <c r="P7" s="9" t="s">
        <v>18</v>
      </c>
      <c r="Q7" s="9" t="s">
        <v>19</v>
      </c>
      <c r="R7" s="9" t="s">
        <v>20</v>
      </c>
      <c r="S7" s="9" t="s">
        <v>21</v>
      </c>
      <c r="T7" s="9" t="s">
        <v>22</v>
      </c>
      <c r="U7" s="9" t="s">
        <v>23</v>
      </c>
      <c r="V7" s="9" t="s">
        <v>24</v>
      </c>
    </row>
    <row r="8" spans="1:22" ht="9.75" customHeight="1">
      <c r="A8" s="12" t="s">
        <v>25</v>
      </c>
      <c r="B8" s="12" t="s">
        <v>26</v>
      </c>
      <c r="C8" s="13" t="str">
        <f t="shared" ref="C8:C262" si="0">A8&amp;B8</f>
        <v>11968A2</v>
      </c>
      <c r="D8" s="14" t="s">
        <v>27</v>
      </c>
      <c r="E8" s="14" t="s">
        <v>28</v>
      </c>
      <c r="F8" s="14" t="s">
        <v>29</v>
      </c>
      <c r="G8" s="13"/>
      <c r="H8" s="14" t="s">
        <v>30</v>
      </c>
      <c r="I8" s="14" t="s">
        <v>31</v>
      </c>
      <c r="J8" s="14" t="s">
        <v>32</v>
      </c>
      <c r="K8" s="14" t="s">
        <v>33</v>
      </c>
      <c r="L8" s="14" t="s">
        <v>34</v>
      </c>
      <c r="M8" s="14" t="s">
        <v>35</v>
      </c>
      <c r="N8" s="14" t="s">
        <v>36</v>
      </c>
      <c r="O8" s="14" t="s">
        <v>37</v>
      </c>
      <c r="P8" s="14" t="s">
        <v>38</v>
      </c>
      <c r="Q8" s="14" t="s">
        <v>39</v>
      </c>
      <c r="R8" s="14" t="s">
        <v>40</v>
      </c>
      <c r="S8" s="14" t="s">
        <v>41</v>
      </c>
      <c r="T8" s="14" t="s">
        <v>42</v>
      </c>
      <c r="U8" s="14" t="s">
        <v>43</v>
      </c>
      <c r="V8" s="14" t="s">
        <v>44</v>
      </c>
    </row>
    <row r="9" spans="1:22" ht="9.75" customHeight="1">
      <c r="A9" s="14" t="s">
        <v>25</v>
      </c>
      <c r="B9" s="14" t="s">
        <v>45</v>
      </c>
      <c r="C9" s="13" t="str">
        <f t="shared" si="0"/>
        <v>11968A3</v>
      </c>
      <c r="D9" s="14" t="s">
        <v>27</v>
      </c>
      <c r="E9" s="14" t="s">
        <v>46</v>
      </c>
      <c r="F9" s="14" t="s">
        <v>47</v>
      </c>
      <c r="G9" s="14" t="s">
        <v>48</v>
      </c>
      <c r="H9" s="14" t="s">
        <v>49</v>
      </c>
      <c r="I9" s="14" t="s">
        <v>50</v>
      </c>
      <c r="J9" s="14" t="s">
        <v>51</v>
      </c>
      <c r="K9" s="14" t="s">
        <v>52</v>
      </c>
      <c r="L9" s="14" t="s">
        <v>53</v>
      </c>
      <c r="M9" s="14" t="s">
        <v>54</v>
      </c>
      <c r="N9" s="14" t="s">
        <v>55</v>
      </c>
      <c r="O9" s="14" t="s">
        <v>56</v>
      </c>
      <c r="P9" s="14" t="s">
        <v>38</v>
      </c>
      <c r="Q9" s="14" t="s">
        <v>57</v>
      </c>
      <c r="R9" s="14" t="s">
        <v>40</v>
      </c>
      <c r="S9" s="14" t="s">
        <v>58</v>
      </c>
      <c r="T9" s="14" t="s">
        <v>59</v>
      </c>
      <c r="U9" s="14" t="s">
        <v>60</v>
      </c>
      <c r="V9" s="14" t="s">
        <v>44</v>
      </c>
    </row>
    <row r="10" spans="1:22" ht="9.75" customHeight="1">
      <c r="A10" s="14" t="s">
        <v>25</v>
      </c>
      <c r="B10" s="14" t="s">
        <v>61</v>
      </c>
      <c r="C10" s="13" t="str">
        <f t="shared" si="0"/>
        <v>11968A4</v>
      </c>
      <c r="D10" s="14" t="s">
        <v>27</v>
      </c>
      <c r="E10" s="14" t="s">
        <v>62</v>
      </c>
      <c r="F10" s="14" t="s">
        <v>63</v>
      </c>
      <c r="G10" s="14" t="s">
        <v>64</v>
      </c>
      <c r="H10" s="14" t="s">
        <v>65</v>
      </c>
      <c r="I10" s="14" t="s">
        <v>66</v>
      </c>
      <c r="J10" s="14" t="s">
        <v>67</v>
      </c>
      <c r="K10" s="14" t="s">
        <v>68</v>
      </c>
      <c r="L10" s="14" t="s">
        <v>69</v>
      </c>
      <c r="M10" s="14" t="s">
        <v>70</v>
      </c>
      <c r="N10" s="14" t="s">
        <v>71</v>
      </c>
      <c r="O10" s="14" t="s">
        <v>72</v>
      </c>
      <c r="P10" s="14" t="s">
        <v>38</v>
      </c>
      <c r="Q10" s="14" t="s">
        <v>73</v>
      </c>
      <c r="R10" s="14" t="s">
        <v>40</v>
      </c>
      <c r="S10" s="14" t="s">
        <v>74</v>
      </c>
      <c r="T10" s="14" t="s">
        <v>75</v>
      </c>
      <c r="U10" s="14" t="s">
        <v>76</v>
      </c>
      <c r="V10" s="14" t="s">
        <v>44</v>
      </c>
    </row>
    <row r="11" spans="1:22" ht="9.75" customHeight="1">
      <c r="A11" s="14" t="s">
        <v>25</v>
      </c>
      <c r="B11" s="14" t="s">
        <v>77</v>
      </c>
      <c r="C11" s="13" t="str">
        <f t="shared" si="0"/>
        <v>11968A5</v>
      </c>
      <c r="D11" s="14" t="s">
        <v>27</v>
      </c>
      <c r="E11" s="14" t="s">
        <v>78</v>
      </c>
      <c r="F11" s="14" t="s">
        <v>79</v>
      </c>
      <c r="G11" s="13"/>
      <c r="H11" s="14" t="s">
        <v>80</v>
      </c>
      <c r="I11" s="14" t="s">
        <v>81</v>
      </c>
      <c r="J11" s="14" t="s">
        <v>82</v>
      </c>
      <c r="K11" s="14" t="s">
        <v>83</v>
      </c>
      <c r="L11" s="14" t="s">
        <v>84</v>
      </c>
      <c r="M11" s="14" t="s">
        <v>85</v>
      </c>
      <c r="N11" s="14" t="s">
        <v>86</v>
      </c>
      <c r="O11" s="14" t="s">
        <v>87</v>
      </c>
      <c r="P11" s="14" t="s">
        <v>38</v>
      </c>
      <c r="Q11" s="14" t="s">
        <v>88</v>
      </c>
      <c r="R11" s="14" t="s">
        <v>40</v>
      </c>
      <c r="S11" s="14" t="s">
        <v>89</v>
      </c>
      <c r="T11" s="14" t="s">
        <v>90</v>
      </c>
      <c r="U11" s="14" t="s">
        <v>43</v>
      </c>
      <c r="V11" s="14" t="s">
        <v>44</v>
      </c>
    </row>
    <row r="12" spans="1:22" ht="9.75" customHeight="1">
      <c r="A12" s="14" t="s">
        <v>25</v>
      </c>
      <c r="B12" s="14" t="s">
        <v>91</v>
      </c>
      <c r="C12" s="13" t="str">
        <f t="shared" si="0"/>
        <v>11968A6</v>
      </c>
      <c r="D12" s="14" t="s">
        <v>27</v>
      </c>
      <c r="E12" s="14" t="s">
        <v>92</v>
      </c>
      <c r="F12" s="14" t="s">
        <v>93</v>
      </c>
      <c r="G12" s="13"/>
      <c r="H12" s="14" t="s">
        <v>94</v>
      </c>
      <c r="I12" s="14" t="s">
        <v>95</v>
      </c>
      <c r="J12" s="14" t="s">
        <v>96</v>
      </c>
      <c r="K12" s="14" t="s">
        <v>33</v>
      </c>
      <c r="L12" s="14" t="s">
        <v>97</v>
      </c>
      <c r="M12" s="14" t="s">
        <v>98</v>
      </c>
      <c r="N12" s="14" t="s">
        <v>99</v>
      </c>
      <c r="O12" s="14" t="s">
        <v>100</v>
      </c>
      <c r="P12" s="14" t="s">
        <v>38</v>
      </c>
      <c r="Q12" s="14" t="s">
        <v>101</v>
      </c>
      <c r="R12" s="14" t="s">
        <v>40</v>
      </c>
      <c r="S12" s="14" t="s">
        <v>102</v>
      </c>
      <c r="T12" s="14" t="s">
        <v>103</v>
      </c>
      <c r="U12" s="14" t="s">
        <v>104</v>
      </c>
      <c r="V12" s="14" t="s">
        <v>44</v>
      </c>
    </row>
    <row r="13" spans="1:22" ht="9.75" customHeight="1">
      <c r="A13" s="14" t="s">
        <v>25</v>
      </c>
      <c r="B13" s="14" t="s">
        <v>105</v>
      </c>
      <c r="C13" s="13" t="str">
        <f t="shared" si="0"/>
        <v>11968A7</v>
      </c>
      <c r="D13" s="14" t="s">
        <v>27</v>
      </c>
      <c r="E13" s="14" t="s">
        <v>106</v>
      </c>
      <c r="F13" s="14" t="s">
        <v>107</v>
      </c>
      <c r="G13" s="14" t="s">
        <v>108</v>
      </c>
      <c r="H13" s="14" t="s">
        <v>109</v>
      </c>
      <c r="I13" s="14" t="s">
        <v>110</v>
      </c>
      <c r="J13" s="14" t="s">
        <v>111</v>
      </c>
      <c r="K13" s="14" t="s">
        <v>33</v>
      </c>
      <c r="L13" s="14" t="s">
        <v>112</v>
      </c>
      <c r="M13" s="14" t="s">
        <v>113</v>
      </c>
      <c r="N13" s="14" t="s">
        <v>114</v>
      </c>
      <c r="O13" s="14" t="s">
        <v>115</v>
      </c>
      <c r="P13" s="14" t="s">
        <v>38</v>
      </c>
      <c r="Q13" s="14" t="s">
        <v>116</v>
      </c>
      <c r="R13" s="14" t="s">
        <v>40</v>
      </c>
      <c r="S13" s="14" t="s">
        <v>117</v>
      </c>
      <c r="T13" s="14" t="s">
        <v>118</v>
      </c>
      <c r="U13" s="14" t="s">
        <v>119</v>
      </c>
      <c r="V13" s="14" t="s">
        <v>44</v>
      </c>
    </row>
    <row r="14" spans="1:22" ht="9.75" customHeight="1">
      <c r="A14" s="14" t="s">
        <v>25</v>
      </c>
      <c r="B14" s="14" t="s">
        <v>120</v>
      </c>
      <c r="C14" s="13" t="str">
        <f t="shared" si="0"/>
        <v>11968A8</v>
      </c>
      <c r="D14" s="14" t="s">
        <v>27</v>
      </c>
      <c r="E14" s="14" t="s">
        <v>121</v>
      </c>
      <c r="F14" s="14" t="s">
        <v>122</v>
      </c>
      <c r="G14" s="14" t="s">
        <v>123</v>
      </c>
      <c r="H14" s="14" t="s">
        <v>124</v>
      </c>
      <c r="I14" s="14" t="s">
        <v>125</v>
      </c>
      <c r="J14" s="14" t="s">
        <v>126</v>
      </c>
      <c r="K14" s="14" t="s">
        <v>33</v>
      </c>
      <c r="L14" s="14" t="s">
        <v>127</v>
      </c>
      <c r="M14" s="14" t="s">
        <v>128</v>
      </c>
      <c r="N14" s="14" t="s">
        <v>129</v>
      </c>
      <c r="O14" s="14" t="s">
        <v>130</v>
      </c>
      <c r="P14" s="14" t="s">
        <v>38</v>
      </c>
      <c r="Q14" s="14" t="s">
        <v>131</v>
      </c>
      <c r="R14" s="14" t="s">
        <v>40</v>
      </c>
      <c r="S14" s="14" t="s">
        <v>132</v>
      </c>
      <c r="T14" s="14" t="s">
        <v>133</v>
      </c>
      <c r="U14" s="14" t="s">
        <v>134</v>
      </c>
      <c r="V14" s="14" t="s">
        <v>135</v>
      </c>
    </row>
    <row r="15" spans="1:22" ht="9.75" customHeight="1">
      <c r="A15" s="14" t="s">
        <v>25</v>
      </c>
      <c r="B15" s="14" t="s">
        <v>136</v>
      </c>
      <c r="C15" s="13" t="str">
        <f t="shared" si="0"/>
        <v>11968A9</v>
      </c>
      <c r="D15" s="14" t="s">
        <v>27</v>
      </c>
      <c r="E15" s="14" t="s">
        <v>137</v>
      </c>
      <c r="F15" s="14" t="s">
        <v>138</v>
      </c>
      <c r="G15" s="13"/>
      <c r="H15" s="14" t="s">
        <v>139</v>
      </c>
      <c r="I15" s="14" t="s">
        <v>140</v>
      </c>
      <c r="J15" s="14" t="s">
        <v>67</v>
      </c>
      <c r="K15" s="14" t="s">
        <v>33</v>
      </c>
      <c r="L15" s="14" t="s">
        <v>141</v>
      </c>
      <c r="M15" s="14" t="s">
        <v>142</v>
      </c>
      <c r="N15" s="14" t="s">
        <v>143</v>
      </c>
      <c r="O15" s="14" t="s">
        <v>144</v>
      </c>
      <c r="P15" s="14" t="s">
        <v>38</v>
      </c>
      <c r="Q15" s="14" t="s">
        <v>145</v>
      </c>
      <c r="R15" s="14" t="s">
        <v>40</v>
      </c>
      <c r="S15" s="14" t="s">
        <v>146</v>
      </c>
      <c r="T15" s="14" t="s">
        <v>75</v>
      </c>
      <c r="U15" s="14" t="s">
        <v>147</v>
      </c>
      <c r="V15" s="14" t="s">
        <v>148</v>
      </c>
    </row>
    <row r="16" spans="1:22" ht="9.75" customHeight="1">
      <c r="A16" s="14" t="s">
        <v>25</v>
      </c>
      <c r="B16" s="14" t="s">
        <v>149</v>
      </c>
      <c r="C16" s="13" t="str">
        <f t="shared" si="0"/>
        <v>11968A10</v>
      </c>
      <c r="D16" s="14" t="s">
        <v>27</v>
      </c>
      <c r="E16" s="14" t="s">
        <v>150</v>
      </c>
      <c r="F16" s="14" t="s">
        <v>151</v>
      </c>
      <c r="G16" s="14" t="s">
        <v>152</v>
      </c>
      <c r="H16" s="14" t="s">
        <v>153</v>
      </c>
      <c r="I16" s="14" t="s">
        <v>154</v>
      </c>
      <c r="J16" s="14" t="s">
        <v>155</v>
      </c>
      <c r="K16" s="14" t="s">
        <v>33</v>
      </c>
      <c r="L16" s="14" t="s">
        <v>156</v>
      </c>
      <c r="M16" s="14" t="s">
        <v>157</v>
      </c>
      <c r="N16" s="14" t="s">
        <v>158</v>
      </c>
      <c r="O16" s="14" t="s">
        <v>159</v>
      </c>
      <c r="P16" s="14" t="s">
        <v>38</v>
      </c>
      <c r="Q16" s="14" t="s">
        <v>160</v>
      </c>
      <c r="R16" s="14" t="s">
        <v>40</v>
      </c>
      <c r="S16" s="14" t="s">
        <v>161</v>
      </c>
      <c r="T16" s="14" t="s">
        <v>118</v>
      </c>
      <c r="U16" s="14" t="s">
        <v>43</v>
      </c>
      <c r="V16" s="14" t="s">
        <v>44</v>
      </c>
    </row>
    <row r="17" spans="1:22" ht="9.75" customHeight="1">
      <c r="A17" s="14" t="s">
        <v>25</v>
      </c>
      <c r="B17" s="14" t="s">
        <v>162</v>
      </c>
      <c r="C17" s="13" t="str">
        <f t="shared" si="0"/>
        <v>11968A11</v>
      </c>
      <c r="D17" s="14" t="s">
        <v>27</v>
      </c>
      <c r="E17" s="14" t="s">
        <v>163</v>
      </c>
      <c r="F17" s="14" t="s">
        <v>164</v>
      </c>
      <c r="G17" s="14" t="s">
        <v>165</v>
      </c>
      <c r="H17" s="14" t="s">
        <v>166</v>
      </c>
      <c r="I17" s="14" t="s">
        <v>167</v>
      </c>
      <c r="J17" s="14" t="s">
        <v>168</v>
      </c>
      <c r="K17" s="14" t="s">
        <v>169</v>
      </c>
      <c r="L17" s="14" t="s">
        <v>170</v>
      </c>
      <c r="M17" s="14" t="s">
        <v>171</v>
      </c>
      <c r="N17" s="14" t="s">
        <v>172</v>
      </c>
      <c r="O17" s="14" t="s">
        <v>173</v>
      </c>
      <c r="P17" s="14" t="s">
        <v>38</v>
      </c>
      <c r="Q17" s="14" t="s">
        <v>174</v>
      </c>
      <c r="R17" s="14" t="s">
        <v>40</v>
      </c>
      <c r="S17" s="14" t="s">
        <v>175</v>
      </c>
      <c r="T17" s="14" t="s">
        <v>90</v>
      </c>
      <c r="U17" s="14" t="s">
        <v>43</v>
      </c>
      <c r="V17" s="14" t="s">
        <v>44</v>
      </c>
    </row>
    <row r="18" spans="1:22" ht="9.75" customHeight="1">
      <c r="A18" s="14" t="s">
        <v>25</v>
      </c>
      <c r="B18" s="14" t="s">
        <v>176</v>
      </c>
      <c r="C18" s="13" t="str">
        <f t="shared" si="0"/>
        <v>11968B2</v>
      </c>
      <c r="D18" s="14" t="s">
        <v>27</v>
      </c>
      <c r="E18" s="14" t="s">
        <v>177</v>
      </c>
      <c r="F18" s="14" t="s">
        <v>178</v>
      </c>
      <c r="G18" s="14" t="s">
        <v>179</v>
      </c>
      <c r="H18" s="14" t="s">
        <v>180</v>
      </c>
      <c r="I18" s="14" t="s">
        <v>181</v>
      </c>
      <c r="J18" s="14" t="s">
        <v>182</v>
      </c>
      <c r="K18" s="14" t="s">
        <v>83</v>
      </c>
      <c r="L18" s="14" t="s">
        <v>183</v>
      </c>
      <c r="M18" s="14" t="s">
        <v>184</v>
      </c>
      <c r="N18" s="14" t="s">
        <v>185</v>
      </c>
      <c r="O18" s="14" t="s">
        <v>186</v>
      </c>
      <c r="P18" s="14" t="s">
        <v>38</v>
      </c>
      <c r="Q18" s="14" t="s">
        <v>187</v>
      </c>
      <c r="R18" s="14" t="s">
        <v>40</v>
      </c>
      <c r="S18" s="14" t="s">
        <v>188</v>
      </c>
      <c r="T18" s="14" t="s">
        <v>189</v>
      </c>
      <c r="U18" s="14" t="s">
        <v>104</v>
      </c>
      <c r="V18" s="14" t="s">
        <v>44</v>
      </c>
    </row>
    <row r="19" spans="1:22" ht="9.75" customHeight="1">
      <c r="A19" s="14" t="s">
        <v>25</v>
      </c>
      <c r="B19" s="14" t="s">
        <v>190</v>
      </c>
      <c r="C19" s="13" t="str">
        <f t="shared" si="0"/>
        <v>11968B3</v>
      </c>
      <c r="D19" s="14" t="s">
        <v>27</v>
      </c>
      <c r="E19" s="14" t="s">
        <v>191</v>
      </c>
      <c r="F19" s="14" t="s">
        <v>192</v>
      </c>
      <c r="G19" s="13"/>
      <c r="H19" s="14" t="s">
        <v>193</v>
      </c>
      <c r="I19" s="14" t="s">
        <v>194</v>
      </c>
      <c r="J19" s="14" t="s">
        <v>195</v>
      </c>
      <c r="K19" s="14" t="s">
        <v>33</v>
      </c>
      <c r="L19" s="14" t="s">
        <v>196</v>
      </c>
      <c r="M19" s="14" t="s">
        <v>197</v>
      </c>
      <c r="N19" s="14" t="s">
        <v>198</v>
      </c>
      <c r="O19" s="14" t="s">
        <v>199</v>
      </c>
      <c r="P19" s="14" t="s">
        <v>38</v>
      </c>
      <c r="Q19" s="14" t="s">
        <v>200</v>
      </c>
      <c r="R19" s="14" t="s">
        <v>40</v>
      </c>
      <c r="S19" s="14" t="s">
        <v>201</v>
      </c>
      <c r="T19" s="14" t="s">
        <v>90</v>
      </c>
      <c r="U19" s="14" t="s">
        <v>202</v>
      </c>
      <c r="V19" s="14" t="s">
        <v>44</v>
      </c>
    </row>
    <row r="20" spans="1:22" ht="9.75" customHeight="1">
      <c r="A20" s="14" t="s">
        <v>25</v>
      </c>
      <c r="B20" s="14" t="s">
        <v>203</v>
      </c>
      <c r="C20" s="13" t="str">
        <f t="shared" si="0"/>
        <v>11968B4</v>
      </c>
      <c r="D20" s="14" t="s">
        <v>27</v>
      </c>
      <c r="E20" s="14" t="s">
        <v>204</v>
      </c>
      <c r="F20" s="14" t="s">
        <v>205</v>
      </c>
      <c r="G20" s="13"/>
      <c r="H20" s="14" t="s">
        <v>206</v>
      </c>
      <c r="I20" s="14" t="s">
        <v>207</v>
      </c>
      <c r="J20" s="14" t="s">
        <v>208</v>
      </c>
      <c r="K20" s="14" t="s">
        <v>33</v>
      </c>
      <c r="L20" s="14" t="s">
        <v>209</v>
      </c>
      <c r="M20" s="14" t="s">
        <v>210</v>
      </c>
      <c r="N20" s="14" t="s">
        <v>211</v>
      </c>
      <c r="O20" s="14" t="s">
        <v>212</v>
      </c>
      <c r="P20" s="14" t="s">
        <v>38</v>
      </c>
      <c r="Q20" s="14" t="s">
        <v>213</v>
      </c>
      <c r="R20" s="14" t="s">
        <v>40</v>
      </c>
      <c r="S20" s="14" t="s">
        <v>214</v>
      </c>
      <c r="T20" s="14" t="s">
        <v>90</v>
      </c>
      <c r="U20" s="14" t="s">
        <v>215</v>
      </c>
      <c r="V20" s="14" t="s">
        <v>44</v>
      </c>
    </row>
    <row r="21" spans="1:22" ht="9.75" customHeight="1">
      <c r="A21" s="14" t="s">
        <v>25</v>
      </c>
      <c r="B21" s="14" t="s">
        <v>216</v>
      </c>
      <c r="C21" s="13" t="str">
        <f t="shared" si="0"/>
        <v>11968B5</v>
      </c>
      <c r="D21" s="14" t="s">
        <v>27</v>
      </c>
      <c r="E21" s="14" t="s">
        <v>217</v>
      </c>
      <c r="F21" s="14" t="s">
        <v>218</v>
      </c>
      <c r="G21" s="14" t="s">
        <v>219</v>
      </c>
      <c r="H21" s="14" t="s">
        <v>220</v>
      </c>
      <c r="I21" s="14" t="s">
        <v>221</v>
      </c>
      <c r="J21" s="14" t="s">
        <v>222</v>
      </c>
      <c r="K21" s="14" t="s">
        <v>33</v>
      </c>
      <c r="L21" s="14" t="s">
        <v>223</v>
      </c>
      <c r="M21" s="14" t="s">
        <v>224</v>
      </c>
      <c r="N21" s="14" t="s">
        <v>225</v>
      </c>
      <c r="O21" s="14" t="s">
        <v>226</v>
      </c>
      <c r="P21" s="14" t="s">
        <v>38</v>
      </c>
      <c r="Q21" s="14" t="s">
        <v>227</v>
      </c>
      <c r="R21" s="14" t="s">
        <v>40</v>
      </c>
      <c r="S21" s="14" t="s">
        <v>228</v>
      </c>
      <c r="T21" s="14" t="s">
        <v>229</v>
      </c>
      <c r="U21" s="14" t="s">
        <v>230</v>
      </c>
      <c r="V21" s="14" t="s">
        <v>44</v>
      </c>
    </row>
    <row r="22" spans="1:22" ht="9.75" customHeight="1">
      <c r="A22" s="14" t="s">
        <v>25</v>
      </c>
      <c r="B22" s="14" t="s">
        <v>231</v>
      </c>
      <c r="C22" s="13" t="str">
        <f t="shared" si="0"/>
        <v>11968B6</v>
      </c>
      <c r="D22" s="14" t="s">
        <v>27</v>
      </c>
      <c r="E22" s="14" t="s">
        <v>232</v>
      </c>
      <c r="F22" s="14" t="s">
        <v>233</v>
      </c>
      <c r="G22" s="13"/>
      <c r="H22" s="14" t="s">
        <v>234</v>
      </c>
      <c r="I22" s="14" t="s">
        <v>235</v>
      </c>
      <c r="J22" s="14" t="s">
        <v>236</v>
      </c>
      <c r="K22" s="14" t="s">
        <v>33</v>
      </c>
      <c r="L22" s="14" t="s">
        <v>237</v>
      </c>
      <c r="M22" s="14" t="s">
        <v>238</v>
      </c>
      <c r="N22" s="14" t="s">
        <v>239</v>
      </c>
      <c r="O22" s="14" t="s">
        <v>240</v>
      </c>
      <c r="P22" s="14" t="s">
        <v>38</v>
      </c>
      <c r="Q22" s="14" t="s">
        <v>241</v>
      </c>
      <c r="R22" s="14" t="s">
        <v>40</v>
      </c>
      <c r="S22" s="14" t="s">
        <v>242</v>
      </c>
      <c r="T22" s="14" t="s">
        <v>75</v>
      </c>
      <c r="U22" s="14" t="s">
        <v>243</v>
      </c>
      <c r="V22" s="14" t="s">
        <v>148</v>
      </c>
    </row>
    <row r="23" spans="1:22" ht="9.75" customHeight="1">
      <c r="A23" s="14" t="s">
        <v>25</v>
      </c>
      <c r="B23" s="14" t="s">
        <v>244</v>
      </c>
      <c r="C23" s="13" t="str">
        <f t="shared" si="0"/>
        <v>11968B7</v>
      </c>
      <c r="D23" s="14" t="s">
        <v>27</v>
      </c>
      <c r="E23" s="14" t="s">
        <v>245</v>
      </c>
      <c r="F23" s="14" t="s">
        <v>246</v>
      </c>
      <c r="G23" s="14" t="s">
        <v>247</v>
      </c>
      <c r="H23" s="14" t="s">
        <v>248</v>
      </c>
      <c r="I23" s="14" t="s">
        <v>249</v>
      </c>
      <c r="J23" s="14" t="s">
        <v>111</v>
      </c>
      <c r="K23" s="14" t="s">
        <v>33</v>
      </c>
      <c r="L23" s="14" t="s">
        <v>250</v>
      </c>
      <c r="M23" s="14" t="s">
        <v>251</v>
      </c>
      <c r="N23" s="14" t="s">
        <v>252</v>
      </c>
      <c r="O23" s="14" t="s">
        <v>253</v>
      </c>
      <c r="P23" s="14" t="s">
        <v>38</v>
      </c>
      <c r="Q23" s="14" t="s">
        <v>254</v>
      </c>
      <c r="R23" s="14" t="s">
        <v>40</v>
      </c>
      <c r="S23" s="14" t="s">
        <v>255</v>
      </c>
      <c r="T23" s="14" t="s">
        <v>118</v>
      </c>
      <c r="U23" s="14" t="s">
        <v>60</v>
      </c>
      <c r="V23" s="14" t="s">
        <v>256</v>
      </c>
    </row>
    <row r="24" spans="1:22" ht="9.75" customHeight="1">
      <c r="A24" s="14" t="s">
        <v>25</v>
      </c>
      <c r="B24" s="14" t="s">
        <v>257</v>
      </c>
      <c r="C24" s="13" t="str">
        <f t="shared" si="0"/>
        <v>11968B8</v>
      </c>
      <c r="D24" s="14" t="s">
        <v>27</v>
      </c>
      <c r="E24" s="14" t="s">
        <v>258</v>
      </c>
      <c r="F24" s="14" t="s">
        <v>259</v>
      </c>
      <c r="G24" s="14" t="s">
        <v>260</v>
      </c>
      <c r="H24" s="14" t="s">
        <v>261</v>
      </c>
      <c r="I24" s="14" t="s">
        <v>262</v>
      </c>
      <c r="J24" s="14" t="s">
        <v>263</v>
      </c>
      <c r="K24" s="14" t="s">
        <v>33</v>
      </c>
      <c r="L24" s="14" t="s">
        <v>264</v>
      </c>
      <c r="M24" s="14" t="s">
        <v>265</v>
      </c>
      <c r="N24" s="14" t="s">
        <v>266</v>
      </c>
      <c r="O24" s="14" t="s">
        <v>267</v>
      </c>
      <c r="P24" s="14" t="s">
        <v>38</v>
      </c>
      <c r="Q24" s="14" t="s">
        <v>268</v>
      </c>
      <c r="R24" s="14" t="s">
        <v>40</v>
      </c>
      <c r="S24" s="14" t="s">
        <v>269</v>
      </c>
      <c r="T24" s="14" t="s">
        <v>75</v>
      </c>
      <c r="U24" s="14" t="s">
        <v>243</v>
      </c>
      <c r="V24" s="14" t="s">
        <v>44</v>
      </c>
    </row>
    <row r="25" spans="1:22" ht="9.75" customHeight="1">
      <c r="A25" s="14" t="s">
        <v>25</v>
      </c>
      <c r="B25" s="14" t="s">
        <v>270</v>
      </c>
      <c r="C25" s="13" t="str">
        <f t="shared" si="0"/>
        <v>11968B9</v>
      </c>
      <c r="D25" s="14" t="s">
        <v>27</v>
      </c>
      <c r="E25" s="14" t="s">
        <v>271</v>
      </c>
      <c r="F25" s="14" t="s">
        <v>272</v>
      </c>
      <c r="G25" s="14" t="s">
        <v>273</v>
      </c>
      <c r="H25" s="14" t="s">
        <v>274</v>
      </c>
      <c r="I25" s="14" t="s">
        <v>275</v>
      </c>
      <c r="J25" s="14" t="s">
        <v>276</v>
      </c>
      <c r="K25" s="14" t="s">
        <v>83</v>
      </c>
      <c r="L25" s="14" t="s">
        <v>277</v>
      </c>
      <c r="M25" s="14" t="s">
        <v>278</v>
      </c>
      <c r="N25" s="14" t="s">
        <v>279</v>
      </c>
      <c r="O25" s="14" t="s">
        <v>280</v>
      </c>
      <c r="P25" s="14" t="s">
        <v>38</v>
      </c>
      <c r="Q25" s="14" t="s">
        <v>281</v>
      </c>
      <c r="R25" s="14" t="s">
        <v>40</v>
      </c>
      <c r="S25" s="14" t="s">
        <v>282</v>
      </c>
      <c r="T25" s="14" t="s">
        <v>90</v>
      </c>
      <c r="U25" s="14" t="s">
        <v>283</v>
      </c>
      <c r="V25" s="14" t="s">
        <v>44</v>
      </c>
    </row>
    <row r="26" spans="1:22" ht="9.75" customHeight="1">
      <c r="A26" s="14" t="s">
        <v>25</v>
      </c>
      <c r="B26" s="14" t="s">
        <v>284</v>
      </c>
      <c r="C26" s="13" t="str">
        <f t="shared" si="0"/>
        <v>11968B10</v>
      </c>
      <c r="D26" s="14" t="s">
        <v>27</v>
      </c>
      <c r="E26" s="14" t="s">
        <v>285</v>
      </c>
      <c r="F26" s="14" t="s">
        <v>286</v>
      </c>
      <c r="G26" s="14" t="s">
        <v>287</v>
      </c>
      <c r="H26" s="14" t="s">
        <v>288</v>
      </c>
      <c r="I26" s="14" t="s">
        <v>289</v>
      </c>
      <c r="J26" s="14" t="s">
        <v>290</v>
      </c>
      <c r="K26" s="14" t="s">
        <v>68</v>
      </c>
      <c r="L26" s="14" t="s">
        <v>291</v>
      </c>
      <c r="M26" s="14" t="s">
        <v>292</v>
      </c>
      <c r="N26" s="14" t="s">
        <v>293</v>
      </c>
      <c r="O26" s="14" t="s">
        <v>294</v>
      </c>
      <c r="P26" s="14" t="s">
        <v>38</v>
      </c>
      <c r="Q26" s="14" t="s">
        <v>295</v>
      </c>
      <c r="R26" s="14" t="s">
        <v>40</v>
      </c>
      <c r="S26" s="14" t="s">
        <v>296</v>
      </c>
      <c r="T26" s="14" t="s">
        <v>297</v>
      </c>
      <c r="U26" s="14" t="s">
        <v>119</v>
      </c>
      <c r="V26" s="14" t="s">
        <v>44</v>
      </c>
    </row>
    <row r="27" spans="1:22" ht="9.75" customHeight="1">
      <c r="A27" s="14" t="s">
        <v>25</v>
      </c>
      <c r="B27" s="14" t="s">
        <v>298</v>
      </c>
      <c r="C27" s="13" t="str">
        <f t="shared" si="0"/>
        <v>11968B11</v>
      </c>
      <c r="D27" s="14" t="s">
        <v>27</v>
      </c>
      <c r="E27" s="14" t="s">
        <v>299</v>
      </c>
      <c r="F27" s="14" t="s">
        <v>300</v>
      </c>
      <c r="G27" s="14" t="s">
        <v>301</v>
      </c>
      <c r="H27" s="14" t="s">
        <v>302</v>
      </c>
      <c r="I27" s="14" t="s">
        <v>303</v>
      </c>
      <c r="J27" s="14" t="s">
        <v>304</v>
      </c>
      <c r="K27" s="13"/>
      <c r="L27" s="14" t="s">
        <v>305</v>
      </c>
      <c r="M27" s="14" t="s">
        <v>306</v>
      </c>
      <c r="N27" s="14" t="s">
        <v>307</v>
      </c>
      <c r="O27" s="14" t="s">
        <v>308</v>
      </c>
      <c r="P27" s="14" t="s">
        <v>38</v>
      </c>
      <c r="Q27" s="14" t="s">
        <v>309</v>
      </c>
      <c r="R27" s="14" t="s">
        <v>40</v>
      </c>
      <c r="S27" s="14" t="s">
        <v>310</v>
      </c>
      <c r="T27" s="14" t="s">
        <v>118</v>
      </c>
      <c r="U27" s="14" t="s">
        <v>60</v>
      </c>
      <c r="V27" s="14" t="s">
        <v>148</v>
      </c>
    </row>
    <row r="28" spans="1:22" ht="9.75" customHeight="1">
      <c r="A28" s="14" t="s">
        <v>25</v>
      </c>
      <c r="B28" s="14" t="s">
        <v>311</v>
      </c>
      <c r="C28" s="13" t="str">
        <f t="shared" si="0"/>
        <v>11968C2</v>
      </c>
      <c r="D28" s="14" t="s">
        <v>27</v>
      </c>
      <c r="E28" s="14" t="s">
        <v>312</v>
      </c>
      <c r="F28" s="14" t="s">
        <v>313</v>
      </c>
      <c r="G28" s="13"/>
      <c r="H28" s="14" t="s">
        <v>314</v>
      </c>
      <c r="I28" s="14" t="s">
        <v>315</v>
      </c>
      <c r="J28" s="14" t="s">
        <v>316</v>
      </c>
      <c r="K28" s="14" t="s">
        <v>33</v>
      </c>
      <c r="L28" s="14" t="s">
        <v>317</v>
      </c>
      <c r="M28" s="14" t="s">
        <v>318</v>
      </c>
      <c r="N28" s="14" t="s">
        <v>319</v>
      </c>
      <c r="O28" s="14" t="s">
        <v>320</v>
      </c>
      <c r="P28" s="14" t="s">
        <v>38</v>
      </c>
      <c r="Q28" s="14" t="s">
        <v>321</v>
      </c>
      <c r="R28" s="14" t="s">
        <v>40</v>
      </c>
      <c r="S28" s="14" t="s">
        <v>322</v>
      </c>
      <c r="T28" s="14" t="s">
        <v>323</v>
      </c>
      <c r="U28" s="14" t="s">
        <v>324</v>
      </c>
      <c r="V28" s="14" t="s">
        <v>148</v>
      </c>
    </row>
    <row r="29" spans="1:22" ht="9.75" customHeight="1">
      <c r="A29" s="14" t="s">
        <v>25</v>
      </c>
      <c r="B29" s="14" t="s">
        <v>325</v>
      </c>
      <c r="C29" s="13" t="str">
        <f t="shared" si="0"/>
        <v>11968C3</v>
      </c>
      <c r="D29" s="14" t="s">
        <v>27</v>
      </c>
      <c r="E29" s="14" t="s">
        <v>326</v>
      </c>
      <c r="F29" s="14" t="s">
        <v>327</v>
      </c>
      <c r="G29" s="13"/>
      <c r="H29" s="14" t="s">
        <v>328</v>
      </c>
      <c r="I29" s="14" t="s">
        <v>329</v>
      </c>
      <c r="J29" s="14" t="s">
        <v>330</v>
      </c>
      <c r="K29" s="14" t="s">
        <v>52</v>
      </c>
      <c r="L29" s="14" t="s">
        <v>331</v>
      </c>
      <c r="M29" s="14" t="s">
        <v>332</v>
      </c>
      <c r="N29" s="14" t="s">
        <v>333</v>
      </c>
      <c r="O29" s="14" t="s">
        <v>334</v>
      </c>
      <c r="P29" s="14" t="s">
        <v>38</v>
      </c>
      <c r="Q29" s="14" t="s">
        <v>335</v>
      </c>
      <c r="R29" s="14" t="s">
        <v>40</v>
      </c>
      <c r="S29" s="14" t="s">
        <v>336</v>
      </c>
      <c r="T29" s="14" t="s">
        <v>337</v>
      </c>
      <c r="U29" s="14" t="s">
        <v>338</v>
      </c>
      <c r="V29" s="14" t="s">
        <v>44</v>
      </c>
    </row>
    <row r="30" spans="1:22" ht="9.75" customHeight="1">
      <c r="A30" s="14" t="s">
        <v>25</v>
      </c>
      <c r="B30" s="14" t="s">
        <v>339</v>
      </c>
      <c r="C30" s="13" t="str">
        <f t="shared" si="0"/>
        <v>11968C4</v>
      </c>
      <c r="D30" s="14" t="s">
        <v>27</v>
      </c>
      <c r="E30" s="14" t="s">
        <v>340</v>
      </c>
      <c r="F30" s="14" t="s">
        <v>341</v>
      </c>
      <c r="G30" s="13"/>
      <c r="H30" s="14" t="s">
        <v>342</v>
      </c>
      <c r="I30" s="14" t="s">
        <v>343</v>
      </c>
      <c r="J30" s="14" t="s">
        <v>344</v>
      </c>
      <c r="K30" s="14" t="s">
        <v>33</v>
      </c>
      <c r="L30" s="14" t="s">
        <v>345</v>
      </c>
      <c r="M30" s="14" t="s">
        <v>346</v>
      </c>
      <c r="N30" s="14" t="s">
        <v>347</v>
      </c>
      <c r="O30" s="14" t="s">
        <v>348</v>
      </c>
      <c r="P30" s="14" t="s">
        <v>38</v>
      </c>
      <c r="Q30" s="14" t="s">
        <v>349</v>
      </c>
      <c r="R30" s="14" t="s">
        <v>40</v>
      </c>
      <c r="S30" s="14" t="s">
        <v>350</v>
      </c>
      <c r="T30" s="14" t="s">
        <v>75</v>
      </c>
      <c r="U30" s="14" t="s">
        <v>243</v>
      </c>
      <c r="V30" s="14" t="s">
        <v>44</v>
      </c>
    </row>
    <row r="31" spans="1:22" ht="9.75" customHeight="1">
      <c r="A31" s="14" t="s">
        <v>25</v>
      </c>
      <c r="B31" s="14" t="s">
        <v>351</v>
      </c>
      <c r="C31" s="13" t="str">
        <f t="shared" si="0"/>
        <v>11968C5</v>
      </c>
      <c r="D31" s="14" t="s">
        <v>27</v>
      </c>
      <c r="E31" s="14" t="s">
        <v>352</v>
      </c>
      <c r="F31" s="14" t="s">
        <v>353</v>
      </c>
      <c r="G31" s="13"/>
      <c r="H31" s="14" t="s">
        <v>354</v>
      </c>
      <c r="I31" s="14" t="s">
        <v>355</v>
      </c>
      <c r="J31" s="14" t="s">
        <v>356</v>
      </c>
      <c r="K31" s="14" t="s">
        <v>52</v>
      </c>
      <c r="L31" s="14" t="s">
        <v>357</v>
      </c>
      <c r="M31" s="14" t="s">
        <v>358</v>
      </c>
      <c r="N31" s="14" t="s">
        <v>359</v>
      </c>
      <c r="O31" s="14" t="s">
        <v>360</v>
      </c>
      <c r="P31" s="14" t="s">
        <v>38</v>
      </c>
      <c r="Q31" s="14" t="s">
        <v>361</v>
      </c>
      <c r="R31" s="14" t="s">
        <v>40</v>
      </c>
      <c r="S31" s="14" t="s">
        <v>362</v>
      </c>
      <c r="T31" s="14" t="s">
        <v>363</v>
      </c>
      <c r="U31" s="14" t="s">
        <v>364</v>
      </c>
      <c r="V31" s="14" t="s">
        <v>44</v>
      </c>
    </row>
    <row r="32" spans="1:22" ht="9.75" customHeight="1">
      <c r="A32" s="14" t="s">
        <v>25</v>
      </c>
      <c r="B32" s="14" t="s">
        <v>365</v>
      </c>
      <c r="C32" s="13" t="str">
        <f t="shared" si="0"/>
        <v>11968C6</v>
      </c>
      <c r="D32" s="14" t="s">
        <v>27</v>
      </c>
      <c r="E32" s="14" t="s">
        <v>366</v>
      </c>
      <c r="F32" s="14" t="s">
        <v>367</v>
      </c>
      <c r="G32" s="14" t="s">
        <v>368</v>
      </c>
      <c r="H32" s="14" t="s">
        <v>369</v>
      </c>
      <c r="I32" s="14" t="s">
        <v>370</v>
      </c>
      <c r="J32" s="14" t="s">
        <v>371</v>
      </c>
      <c r="K32" s="14" t="s">
        <v>33</v>
      </c>
      <c r="L32" s="14" t="s">
        <v>372</v>
      </c>
      <c r="M32" s="14" t="s">
        <v>373</v>
      </c>
      <c r="N32" s="14" t="s">
        <v>374</v>
      </c>
      <c r="O32" s="14" t="s">
        <v>375</v>
      </c>
      <c r="P32" s="14" t="s">
        <v>38</v>
      </c>
      <c r="Q32" s="14" t="s">
        <v>376</v>
      </c>
      <c r="R32" s="14" t="s">
        <v>40</v>
      </c>
      <c r="S32" s="14" t="s">
        <v>377</v>
      </c>
      <c r="T32" s="14" t="s">
        <v>118</v>
      </c>
      <c r="U32" s="14" t="s">
        <v>43</v>
      </c>
      <c r="V32" s="14" t="s">
        <v>44</v>
      </c>
    </row>
    <row r="33" spans="1:22" ht="9.75" customHeight="1">
      <c r="A33" s="14" t="s">
        <v>25</v>
      </c>
      <c r="B33" s="14" t="s">
        <v>378</v>
      </c>
      <c r="C33" s="13" t="str">
        <f t="shared" si="0"/>
        <v>11968C7</v>
      </c>
      <c r="D33" s="14" t="s">
        <v>27</v>
      </c>
      <c r="E33" s="14" t="s">
        <v>379</v>
      </c>
      <c r="F33" s="14" t="s">
        <v>380</v>
      </c>
      <c r="G33" s="14" t="s">
        <v>381</v>
      </c>
      <c r="H33" s="14" t="s">
        <v>382</v>
      </c>
      <c r="I33" s="14" t="s">
        <v>383</v>
      </c>
      <c r="J33" s="14" t="s">
        <v>384</v>
      </c>
      <c r="K33" s="14" t="s">
        <v>33</v>
      </c>
      <c r="L33" s="14" t="s">
        <v>385</v>
      </c>
      <c r="M33" s="14" t="s">
        <v>386</v>
      </c>
      <c r="N33" s="14" t="s">
        <v>387</v>
      </c>
      <c r="O33" s="14" t="s">
        <v>388</v>
      </c>
      <c r="P33" s="14" t="s">
        <v>38</v>
      </c>
      <c r="Q33" s="14" t="s">
        <v>389</v>
      </c>
      <c r="R33" s="14" t="s">
        <v>40</v>
      </c>
      <c r="S33" s="14" t="s">
        <v>390</v>
      </c>
      <c r="T33" s="14" t="s">
        <v>391</v>
      </c>
      <c r="U33" s="14" t="s">
        <v>338</v>
      </c>
      <c r="V33" s="14" t="s">
        <v>44</v>
      </c>
    </row>
    <row r="34" spans="1:22" ht="9.75" customHeight="1">
      <c r="A34" s="14" t="s">
        <v>25</v>
      </c>
      <c r="B34" s="14" t="s">
        <v>392</v>
      </c>
      <c r="C34" s="13" t="str">
        <f t="shared" si="0"/>
        <v>11968C8</v>
      </c>
      <c r="D34" s="14" t="s">
        <v>27</v>
      </c>
      <c r="E34" s="14" t="s">
        <v>393</v>
      </c>
      <c r="F34" s="14" t="s">
        <v>394</v>
      </c>
      <c r="G34" s="14" t="s">
        <v>395</v>
      </c>
      <c r="H34" s="14" t="s">
        <v>396</v>
      </c>
      <c r="I34" s="14" t="s">
        <v>397</v>
      </c>
      <c r="J34" s="14" t="s">
        <v>67</v>
      </c>
      <c r="K34" s="13"/>
      <c r="L34" s="14" t="s">
        <v>398</v>
      </c>
      <c r="M34" s="14" t="s">
        <v>399</v>
      </c>
      <c r="N34" s="14" t="s">
        <v>400</v>
      </c>
      <c r="O34" s="14" t="s">
        <v>401</v>
      </c>
      <c r="P34" s="14" t="s">
        <v>38</v>
      </c>
      <c r="Q34" s="14" t="s">
        <v>402</v>
      </c>
      <c r="R34" s="14" t="s">
        <v>40</v>
      </c>
      <c r="S34" s="14" t="s">
        <v>403</v>
      </c>
      <c r="T34" s="14" t="s">
        <v>75</v>
      </c>
      <c r="U34" s="14" t="s">
        <v>243</v>
      </c>
      <c r="V34" s="14" t="s">
        <v>44</v>
      </c>
    </row>
    <row r="35" spans="1:22" ht="9.75" customHeight="1">
      <c r="A35" s="14" t="s">
        <v>25</v>
      </c>
      <c r="B35" s="14" t="s">
        <v>404</v>
      </c>
      <c r="C35" s="13" t="str">
        <f t="shared" si="0"/>
        <v>11968C9</v>
      </c>
      <c r="D35" s="14" t="s">
        <v>27</v>
      </c>
      <c r="E35" s="14" t="s">
        <v>405</v>
      </c>
      <c r="F35" s="14" t="s">
        <v>406</v>
      </c>
      <c r="G35" s="14" t="s">
        <v>407</v>
      </c>
      <c r="H35" s="14" t="s">
        <v>408</v>
      </c>
      <c r="I35" s="14" t="s">
        <v>409</v>
      </c>
      <c r="J35" s="14" t="s">
        <v>410</v>
      </c>
      <c r="K35" s="14" t="s">
        <v>52</v>
      </c>
      <c r="L35" s="14" t="s">
        <v>411</v>
      </c>
      <c r="M35" s="14" t="s">
        <v>412</v>
      </c>
      <c r="N35" s="14" t="s">
        <v>413</v>
      </c>
      <c r="O35" s="14" t="s">
        <v>414</v>
      </c>
      <c r="P35" s="14" t="s">
        <v>38</v>
      </c>
      <c r="Q35" s="14" t="s">
        <v>415</v>
      </c>
      <c r="R35" s="14" t="s">
        <v>40</v>
      </c>
      <c r="S35" s="14" t="s">
        <v>416</v>
      </c>
      <c r="T35" s="14" t="s">
        <v>118</v>
      </c>
      <c r="U35" s="14" t="s">
        <v>43</v>
      </c>
      <c r="V35" s="14" t="s">
        <v>44</v>
      </c>
    </row>
    <row r="36" spans="1:22" ht="9.75" customHeight="1">
      <c r="A36" s="14" t="s">
        <v>25</v>
      </c>
      <c r="B36" s="14" t="s">
        <v>417</v>
      </c>
      <c r="C36" s="13" t="str">
        <f t="shared" si="0"/>
        <v>11968C10</v>
      </c>
      <c r="D36" s="14" t="s">
        <v>27</v>
      </c>
      <c r="E36" s="14" t="s">
        <v>418</v>
      </c>
      <c r="F36" s="14" t="s">
        <v>419</v>
      </c>
      <c r="G36" s="14" t="s">
        <v>420</v>
      </c>
      <c r="H36" s="14" t="s">
        <v>421</v>
      </c>
      <c r="I36" s="14" t="s">
        <v>422</v>
      </c>
      <c r="J36" s="14" t="s">
        <v>230</v>
      </c>
      <c r="K36" s="14" t="s">
        <v>83</v>
      </c>
      <c r="L36" s="14" t="s">
        <v>423</v>
      </c>
      <c r="M36" s="14" t="s">
        <v>424</v>
      </c>
      <c r="N36" s="14" t="s">
        <v>425</v>
      </c>
      <c r="O36" s="14" t="s">
        <v>426</v>
      </c>
      <c r="P36" s="14" t="s">
        <v>38</v>
      </c>
      <c r="Q36" s="14" t="s">
        <v>427</v>
      </c>
      <c r="R36" s="14" t="s">
        <v>40</v>
      </c>
      <c r="S36" s="14" t="s">
        <v>428</v>
      </c>
      <c r="T36" s="14" t="s">
        <v>230</v>
      </c>
      <c r="U36" s="14" t="s">
        <v>429</v>
      </c>
      <c r="V36" s="14" t="s">
        <v>44</v>
      </c>
    </row>
    <row r="37" spans="1:22" ht="9.75" customHeight="1">
      <c r="A37" s="14" t="s">
        <v>25</v>
      </c>
      <c r="B37" s="14" t="s">
        <v>430</v>
      </c>
      <c r="C37" s="13" t="str">
        <f t="shared" si="0"/>
        <v>11968C11</v>
      </c>
      <c r="D37" s="14" t="s">
        <v>27</v>
      </c>
      <c r="E37" s="14" t="s">
        <v>431</v>
      </c>
      <c r="F37" s="14" t="s">
        <v>432</v>
      </c>
      <c r="G37" s="14" t="s">
        <v>433</v>
      </c>
      <c r="H37" s="14" t="s">
        <v>434</v>
      </c>
      <c r="I37" s="14" t="s">
        <v>435</v>
      </c>
      <c r="J37" s="14" t="s">
        <v>436</v>
      </c>
      <c r="K37" s="14" t="s">
        <v>33</v>
      </c>
      <c r="L37" s="14" t="s">
        <v>437</v>
      </c>
      <c r="M37" s="14" t="s">
        <v>438</v>
      </c>
      <c r="N37" s="14" t="s">
        <v>439</v>
      </c>
      <c r="O37" s="14" t="s">
        <v>440</v>
      </c>
      <c r="P37" s="14" t="s">
        <v>38</v>
      </c>
      <c r="Q37" s="14" t="s">
        <v>441</v>
      </c>
      <c r="R37" s="14" t="s">
        <v>40</v>
      </c>
      <c r="S37" s="14" t="s">
        <v>442</v>
      </c>
      <c r="T37" s="14" t="s">
        <v>443</v>
      </c>
      <c r="U37" s="14" t="s">
        <v>230</v>
      </c>
      <c r="V37" s="14" t="s">
        <v>44</v>
      </c>
    </row>
    <row r="38" spans="1:22" ht="9.75" customHeight="1">
      <c r="A38" s="14" t="s">
        <v>25</v>
      </c>
      <c r="B38" s="14" t="s">
        <v>444</v>
      </c>
      <c r="C38" s="13" t="str">
        <f t="shared" si="0"/>
        <v>11968D2</v>
      </c>
      <c r="D38" s="14" t="s">
        <v>27</v>
      </c>
      <c r="E38" s="14" t="s">
        <v>445</v>
      </c>
      <c r="F38" s="14" t="s">
        <v>446</v>
      </c>
      <c r="G38" s="13"/>
      <c r="H38" s="14" t="s">
        <v>447</v>
      </c>
      <c r="I38" s="14" t="s">
        <v>448</v>
      </c>
      <c r="J38" s="14" t="s">
        <v>449</v>
      </c>
      <c r="K38" s="14" t="s">
        <v>52</v>
      </c>
      <c r="L38" s="14" t="s">
        <v>450</v>
      </c>
      <c r="M38" s="14" t="s">
        <v>451</v>
      </c>
      <c r="N38" s="14" t="s">
        <v>452</v>
      </c>
      <c r="O38" s="14" t="s">
        <v>453</v>
      </c>
      <c r="P38" s="14" t="s">
        <v>38</v>
      </c>
      <c r="Q38" s="14" t="s">
        <v>454</v>
      </c>
      <c r="R38" s="14" t="s">
        <v>40</v>
      </c>
      <c r="S38" s="14" t="s">
        <v>455</v>
      </c>
      <c r="T38" s="14" t="s">
        <v>456</v>
      </c>
      <c r="U38" s="14" t="s">
        <v>338</v>
      </c>
      <c r="V38" s="14" t="s">
        <v>44</v>
      </c>
    </row>
    <row r="39" spans="1:22" ht="9.75" customHeight="1">
      <c r="A39" s="14" t="s">
        <v>25</v>
      </c>
      <c r="B39" s="14" t="s">
        <v>457</v>
      </c>
      <c r="C39" s="13" t="str">
        <f t="shared" si="0"/>
        <v>11968D3</v>
      </c>
      <c r="D39" s="14" t="s">
        <v>27</v>
      </c>
      <c r="E39" s="14" t="s">
        <v>458</v>
      </c>
      <c r="F39" s="14" t="s">
        <v>459</v>
      </c>
      <c r="G39" s="13"/>
      <c r="H39" s="14" t="s">
        <v>460</v>
      </c>
      <c r="I39" s="14" t="s">
        <v>461</v>
      </c>
      <c r="J39" s="14" t="s">
        <v>462</v>
      </c>
      <c r="K39" s="14" t="s">
        <v>52</v>
      </c>
      <c r="L39" s="14" t="s">
        <v>463</v>
      </c>
      <c r="M39" s="14" t="s">
        <v>464</v>
      </c>
      <c r="N39" s="14" t="s">
        <v>465</v>
      </c>
      <c r="O39" s="14" t="s">
        <v>466</v>
      </c>
      <c r="P39" s="14" t="s">
        <v>38</v>
      </c>
      <c r="Q39" s="14" t="s">
        <v>467</v>
      </c>
      <c r="R39" s="14" t="s">
        <v>40</v>
      </c>
      <c r="S39" s="14" t="s">
        <v>468</v>
      </c>
      <c r="T39" s="14" t="s">
        <v>443</v>
      </c>
      <c r="U39" s="14" t="s">
        <v>469</v>
      </c>
      <c r="V39" s="14" t="s">
        <v>148</v>
      </c>
    </row>
    <row r="40" spans="1:22" ht="9.75" customHeight="1">
      <c r="A40" s="14" t="s">
        <v>25</v>
      </c>
      <c r="B40" s="14" t="s">
        <v>470</v>
      </c>
      <c r="C40" s="13" t="str">
        <f t="shared" si="0"/>
        <v>11968D4</v>
      </c>
      <c r="D40" s="14" t="s">
        <v>27</v>
      </c>
      <c r="E40" s="14" t="s">
        <v>471</v>
      </c>
      <c r="F40" s="14" t="s">
        <v>472</v>
      </c>
      <c r="G40" s="14" t="s">
        <v>473</v>
      </c>
      <c r="H40" s="14" t="s">
        <v>474</v>
      </c>
      <c r="I40" s="14" t="s">
        <v>475</v>
      </c>
      <c r="J40" s="14" t="s">
        <v>476</v>
      </c>
      <c r="K40" s="14" t="s">
        <v>33</v>
      </c>
      <c r="L40" s="14" t="s">
        <v>477</v>
      </c>
      <c r="M40" s="14" t="s">
        <v>478</v>
      </c>
      <c r="N40" s="14" t="s">
        <v>479</v>
      </c>
      <c r="O40" s="14" t="s">
        <v>480</v>
      </c>
      <c r="P40" s="14" t="s">
        <v>38</v>
      </c>
      <c r="Q40" s="14" t="s">
        <v>481</v>
      </c>
      <c r="R40" s="14" t="s">
        <v>40</v>
      </c>
      <c r="S40" s="14" t="s">
        <v>482</v>
      </c>
      <c r="T40" s="14" t="s">
        <v>483</v>
      </c>
      <c r="U40" s="14" t="s">
        <v>484</v>
      </c>
      <c r="V40" s="14" t="s">
        <v>44</v>
      </c>
    </row>
    <row r="41" spans="1:22" ht="9.75" customHeight="1">
      <c r="A41" s="14" t="s">
        <v>25</v>
      </c>
      <c r="B41" s="14" t="s">
        <v>485</v>
      </c>
      <c r="C41" s="13" t="str">
        <f t="shared" si="0"/>
        <v>11968D5</v>
      </c>
      <c r="D41" s="14" t="s">
        <v>27</v>
      </c>
      <c r="E41" s="14" t="s">
        <v>486</v>
      </c>
      <c r="F41" s="14" t="s">
        <v>487</v>
      </c>
      <c r="G41" s="14" t="s">
        <v>488</v>
      </c>
      <c r="H41" s="14" t="s">
        <v>489</v>
      </c>
      <c r="I41" s="14" t="s">
        <v>490</v>
      </c>
      <c r="J41" s="14" t="s">
        <v>111</v>
      </c>
      <c r="K41" s="14" t="s">
        <v>33</v>
      </c>
      <c r="L41" s="14" t="s">
        <v>491</v>
      </c>
      <c r="M41" s="14" t="s">
        <v>492</v>
      </c>
      <c r="N41" s="14" t="s">
        <v>493</v>
      </c>
      <c r="O41" s="14" t="s">
        <v>494</v>
      </c>
      <c r="P41" s="14" t="s">
        <v>38</v>
      </c>
      <c r="Q41" s="14" t="s">
        <v>495</v>
      </c>
      <c r="R41" s="14" t="s">
        <v>40</v>
      </c>
      <c r="S41" s="14" t="s">
        <v>496</v>
      </c>
      <c r="T41" s="14" t="s">
        <v>118</v>
      </c>
      <c r="U41" s="14" t="s">
        <v>119</v>
      </c>
      <c r="V41" s="14" t="s">
        <v>148</v>
      </c>
    </row>
    <row r="42" spans="1:22" ht="9.75" customHeight="1">
      <c r="A42" s="14" t="s">
        <v>25</v>
      </c>
      <c r="B42" s="14" t="s">
        <v>497</v>
      </c>
      <c r="C42" s="13" t="str">
        <f t="shared" si="0"/>
        <v>11968D6</v>
      </c>
      <c r="D42" s="14" t="s">
        <v>27</v>
      </c>
      <c r="E42" s="14" t="s">
        <v>498</v>
      </c>
      <c r="F42" s="14" t="s">
        <v>499</v>
      </c>
      <c r="G42" s="13"/>
      <c r="H42" s="14" t="s">
        <v>500</v>
      </c>
      <c r="I42" s="14" t="s">
        <v>501</v>
      </c>
      <c r="J42" s="14" t="s">
        <v>230</v>
      </c>
      <c r="K42" s="13"/>
      <c r="L42" s="14" t="s">
        <v>502</v>
      </c>
      <c r="M42" s="14" t="s">
        <v>503</v>
      </c>
      <c r="N42" s="14" t="s">
        <v>504</v>
      </c>
      <c r="O42" s="14" t="s">
        <v>280</v>
      </c>
      <c r="P42" s="14" t="s">
        <v>38</v>
      </c>
      <c r="Q42" s="14" t="s">
        <v>505</v>
      </c>
      <c r="R42" s="14" t="s">
        <v>40</v>
      </c>
      <c r="S42" s="14" t="s">
        <v>506</v>
      </c>
      <c r="T42" s="14" t="s">
        <v>230</v>
      </c>
      <c r="U42" s="14" t="s">
        <v>230</v>
      </c>
      <c r="V42" s="14" t="s">
        <v>44</v>
      </c>
    </row>
    <row r="43" spans="1:22" ht="9.75" customHeight="1">
      <c r="A43" s="14" t="s">
        <v>25</v>
      </c>
      <c r="B43" s="14" t="s">
        <v>507</v>
      </c>
      <c r="C43" s="13" t="str">
        <f t="shared" si="0"/>
        <v>11968D7</v>
      </c>
      <c r="D43" s="14" t="s">
        <v>27</v>
      </c>
      <c r="E43" s="14" t="s">
        <v>508</v>
      </c>
      <c r="F43" s="14" t="s">
        <v>509</v>
      </c>
      <c r="G43" s="14" t="s">
        <v>510</v>
      </c>
      <c r="H43" s="14" t="s">
        <v>511</v>
      </c>
      <c r="I43" s="14" t="s">
        <v>512</v>
      </c>
      <c r="J43" s="14" t="s">
        <v>513</v>
      </c>
      <c r="K43" s="14" t="s">
        <v>52</v>
      </c>
      <c r="L43" s="14" t="s">
        <v>514</v>
      </c>
      <c r="M43" s="14" t="s">
        <v>515</v>
      </c>
      <c r="N43" s="14" t="s">
        <v>516</v>
      </c>
      <c r="O43" s="14" t="s">
        <v>517</v>
      </c>
      <c r="P43" s="14" t="s">
        <v>38</v>
      </c>
      <c r="Q43" s="14" t="s">
        <v>518</v>
      </c>
      <c r="R43" s="14" t="s">
        <v>40</v>
      </c>
      <c r="S43" s="14" t="s">
        <v>519</v>
      </c>
      <c r="T43" s="14" t="s">
        <v>363</v>
      </c>
      <c r="U43" s="14" t="s">
        <v>520</v>
      </c>
      <c r="V43" s="14" t="s">
        <v>44</v>
      </c>
    </row>
    <row r="44" spans="1:22" ht="9.75" customHeight="1">
      <c r="A44" s="14" t="s">
        <v>25</v>
      </c>
      <c r="B44" s="14" t="s">
        <v>521</v>
      </c>
      <c r="C44" s="13" t="str">
        <f t="shared" si="0"/>
        <v>11968D8</v>
      </c>
      <c r="D44" s="14" t="s">
        <v>27</v>
      </c>
      <c r="E44" s="14" t="s">
        <v>522</v>
      </c>
      <c r="F44" s="14" t="s">
        <v>523</v>
      </c>
      <c r="G44" s="13"/>
      <c r="H44" s="14" t="s">
        <v>524</v>
      </c>
      <c r="I44" s="14" t="s">
        <v>525</v>
      </c>
      <c r="J44" s="14" t="s">
        <v>526</v>
      </c>
      <c r="K44" s="14" t="s">
        <v>83</v>
      </c>
      <c r="L44" s="14" t="s">
        <v>527</v>
      </c>
      <c r="M44" s="14" t="s">
        <v>528</v>
      </c>
      <c r="N44" s="14" t="s">
        <v>529</v>
      </c>
      <c r="O44" s="14" t="s">
        <v>530</v>
      </c>
      <c r="P44" s="14" t="s">
        <v>38</v>
      </c>
      <c r="Q44" s="14" t="s">
        <v>531</v>
      </c>
      <c r="R44" s="14" t="s">
        <v>40</v>
      </c>
      <c r="S44" s="14" t="s">
        <v>532</v>
      </c>
      <c r="T44" s="14" t="s">
        <v>533</v>
      </c>
      <c r="U44" s="14" t="s">
        <v>534</v>
      </c>
      <c r="V44" s="14" t="s">
        <v>44</v>
      </c>
    </row>
    <row r="45" spans="1:22" ht="9.75" customHeight="1">
      <c r="A45" s="14" t="s">
        <v>25</v>
      </c>
      <c r="B45" s="14" t="s">
        <v>535</v>
      </c>
      <c r="C45" s="13" t="str">
        <f t="shared" si="0"/>
        <v>11968D9</v>
      </c>
      <c r="D45" s="14" t="s">
        <v>27</v>
      </c>
      <c r="E45" s="14" t="s">
        <v>536</v>
      </c>
      <c r="F45" s="14" t="s">
        <v>537</v>
      </c>
      <c r="G45" s="14" t="s">
        <v>538</v>
      </c>
      <c r="H45" s="14" t="s">
        <v>539</v>
      </c>
      <c r="I45" s="14" t="s">
        <v>540</v>
      </c>
      <c r="J45" s="14" t="s">
        <v>111</v>
      </c>
      <c r="K45" s="14" t="s">
        <v>33</v>
      </c>
      <c r="L45" s="14" t="s">
        <v>541</v>
      </c>
      <c r="M45" s="14" t="s">
        <v>542</v>
      </c>
      <c r="N45" s="14" t="s">
        <v>543</v>
      </c>
      <c r="O45" s="14" t="s">
        <v>544</v>
      </c>
      <c r="P45" s="14" t="s">
        <v>38</v>
      </c>
      <c r="Q45" s="14" t="s">
        <v>545</v>
      </c>
      <c r="R45" s="14" t="s">
        <v>40</v>
      </c>
      <c r="S45" s="14" t="s">
        <v>546</v>
      </c>
      <c r="T45" s="14" t="s">
        <v>118</v>
      </c>
      <c r="U45" s="14" t="s">
        <v>60</v>
      </c>
      <c r="V45" s="14" t="s">
        <v>547</v>
      </c>
    </row>
    <row r="46" spans="1:22" ht="9.75" customHeight="1">
      <c r="A46" s="14" t="s">
        <v>25</v>
      </c>
      <c r="B46" s="14" t="s">
        <v>548</v>
      </c>
      <c r="C46" s="13" t="str">
        <f t="shared" si="0"/>
        <v>11968D10</v>
      </c>
      <c r="D46" s="14" t="s">
        <v>27</v>
      </c>
      <c r="E46" s="14" t="s">
        <v>549</v>
      </c>
      <c r="F46" s="14" t="s">
        <v>550</v>
      </c>
      <c r="G46" s="14" t="s">
        <v>551</v>
      </c>
      <c r="H46" s="14" t="s">
        <v>552</v>
      </c>
      <c r="I46" s="14" t="s">
        <v>553</v>
      </c>
      <c r="J46" s="14" t="s">
        <v>230</v>
      </c>
      <c r="K46" s="14" t="s">
        <v>33</v>
      </c>
      <c r="L46" s="14" t="s">
        <v>554</v>
      </c>
      <c r="M46" s="14" t="s">
        <v>555</v>
      </c>
      <c r="N46" s="14" t="s">
        <v>556</v>
      </c>
      <c r="O46" s="14" t="s">
        <v>557</v>
      </c>
      <c r="P46" s="14" t="s">
        <v>38</v>
      </c>
      <c r="Q46" s="14" t="s">
        <v>558</v>
      </c>
      <c r="R46" s="14" t="s">
        <v>40</v>
      </c>
      <c r="S46" s="14" t="s">
        <v>559</v>
      </c>
      <c r="T46" s="14" t="s">
        <v>230</v>
      </c>
      <c r="U46" s="14" t="s">
        <v>230</v>
      </c>
      <c r="V46" s="14" t="s">
        <v>44</v>
      </c>
    </row>
    <row r="47" spans="1:22" ht="9.75" customHeight="1">
      <c r="A47" s="14" t="s">
        <v>25</v>
      </c>
      <c r="B47" s="14" t="s">
        <v>560</v>
      </c>
      <c r="C47" s="13" t="str">
        <f t="shared" si="0"/>
        <v>11968D11</v>
      </c>
      <c r="D47" s="14" t="s">
        <v>27</v>
      </c>
      <c r="E47" s="14" t="s">
        <v>561</v>
      </c>
      <c r="F47" s="14" t="s">
        <v>562</v>
      </c>
      <c r="G47" s="13"/>
      <c r="H47" s="14" t="s">
        <v>563</v>
      </c>
      <c r="I47" s="14" t="s">
        <v>564</v>
      </c>
      <c r="J47" s="14" t="s">
        <v>208</v>
      </c>
      <c r="K47" s="14" t="s">
        <v>33</v>
      </c>
      <c r="L47" s="14" t="s">
        <v>565</v>
      </c>
      <c r="M47" s="14" t="s">
        <v>566</v>
      </c>
      <c r="N47" s="14" t="s">
        <v>567</v>
      </c>
      <c r="O47" s="14" t="s">
        <v>568</v>
      </c>
      <c r="P47" s="14" t="s">
        <v>38</v>
      </c>
      <c r="Q47" s="14" t="s">
        <v>569</v>
      </c>
      <c r="R47" s="14" t="s">
        <v>40</v>
      </c>
      <c r="S47" s="14" t="s">
        <v>570</v>
      </c>
      <c r="T47" s="14" t="s">
        <v>90</v>
      </c>
      <c r="U47" s="14" t="s">
        <v>202</v>
      </c>
      <c r="V47" s="14" t="s">
        <v>44</v>
      </c>
    </row>
    <row r="48" spans="1:22" ht="9.75" customHeight="1">
      <c r="A48" s="14" t="s">
        <v>25</v>
      </c>
      <c r="B48" s="14" t="s">
        <v>571</v>
      </c>
      <c r="C48" s="13" t="str">
        <f t="shared" si="0"/>
        <v>11968E2</v>
      </c>
      <c r="D48" s="14" t="s">
        <v>27</v>
      </c>
      <c r="E48" s="14" t="s">
        <v>572</v>
      </c>
      <c r="F48" s="14" t="s">
        <v>573</v>
      </c>
      <c r="G48" s="13"/>
      <c r="H48" s="14" t="s">
        <v>574</v>
      </c>
      <c r="I48" s="14" t="s">
        <v>575</v>
      </c>
      <c r="J48" s="14" t="s">
        <v>576</v>
      </c>
      <c r="K48" s="13"/>
      <c r="L48" s="14" t="s">
        <v>577</v>
      </c>
      <c r="M48" s="14" t="s">
        <v>578</v>
      </c>
      <c r="N48" s="14" t="s">
        <v>579</v>
      </c>
      <c r="O48" s="14" t="s">
        <v>280</v>
      </c>
      <c r="P48" s="14" t="s">
        <v>38</v>
      </c>
      <c r="Q48" s="14" t="s">
        <v>580</v>
      </c>
      <c r="R48" s="14" t="s">
        <v>40</v>
      </c>
      <c r="S48" s="14" t="s">
        <v>581</v>
      </c>
      <c r="T48" s="14" t="s">
        <v>582</v>
      </c>
      <c r="U48" s="14" t="s">
        <v>119</v>
      </c>
      <c r="V48" s="14" t="s">
        <v>148</v>
      </c>
    </row>
    <row r="49" spans="1:22" ht="9.75" customHeight="1">
      <c r="A49" s="14" t="s">
        <v>25</v>
      </c>
      <c r="B49" s="14" t="s">
        <v>583</v>
      </c>
      <c r="C49" s="13" t="str">
        <f t="shared" si="0"/>
        <v>11968E3</v>
      </c>
      <c r="D49" s="14" t="s">
        <v>27</v>
      </c>
      <c r="E49" s="14" t="s">
        <v>584</v>
      </c>
      <c r="F49" s="14" t="s">
        <v>585</v>
      </c>
      <c r="G49" s="13"/>
      <c r="H49" s="14" t="s">
        <v>586</v>
      </c>
      <c r="I49" s="14" t="s">
        <v>587</v>
      </c>
      <c r="J49" s="14" t="s">
        <v>588</v>
      </c>
      <c r="K49" s="14" t="s">
        <v>83</v>
      </c>
      <c r="L49" s="14" t="s">
        <v>589</v>
      </c>
      <c r="M49" s="14" t="s">
        <v>590</v>
      </c>
      <c r="N49" s="14" t="s">
        <v>591</v>
      </c>
      <c r="O49" s="14" t="s">
        <v>592</v>
      </c>
      <c r="P49" s="14" t="s">
        <v>38</v>
      </c>
      <c r="Q49" s="14" t="s">
        <v>593</v>
      </c>
      <c r="R49" s="14" t="s">
        <v>40</v>
      </c>
      <c r="S49" s="14" t="s">
        <v>594</v>
      </c>
      <c r="T49" s="14" t="s">
        <v>75</v>
      </c>
      <c r="U49" s="14" t="s">
        <v>243</v>
      </c>
      <c r="V49" s="14" t="s">
        <v>44</v>
      </c>
    </row>
    <row r="50" spans="1:22" ht="9.75" customHeight="1">
      <c r="A50" s="14" t="s">
        <v>25</v>
      </c>
      <c r="B50" s="14" t="s">
        <v>595</v>
      </c>
      <c r="C50" s="13" t="str">
        <f t="shared" si="0"/>
        <v>11968E4</v>
      </c>
      <c r="D50" s="14" t="s">
        <v>27</v>
      </c>
      <c r="E50" s="14" t="s">
        <v>596</v>
      </c>
      <c r="F50" s="14" t="s">
        <v>597</v>
      </c>
      <c r="G50" s="13"/>
      <c r="H50" s="14" t="s">
        <v>598</v>
      </c>
      <c r="I50" s="14" t="s">
        <v>599</v>
      </c>
      <c r="J50" s="14" t="s">
        <v>344</v>
      </c>
      <c r="K50" s="14" t="s">
        <v>68</v>
      </c>
      <c r="L50" s="14" t="s">
        <v>600</v>
      </c>
      <c r="M50" s="14" t="s">
        <v>601</v>
      </c>
      <c r="N50" s="14" t="s">
        <v>602</v>
      </c>
      <c r="O50" s="14" t="s">
        <v>603</v>
      </c>
      <c r="P50" s="14" t="s">
        <v>38</v>
      </c>
      <c r="Q50" s="14" t="s">
        <v>604</v>
      </c>
      <c r="R50" s="14" t="s">
        <v>40</v>
      </c>
      <c r="S50" s="14" t="s">
        <v>605</v>
      </c>
      <c r="T50" s="14" t="s">
        <v>75</v>
      </c>
      <c r="U50" s="14" t="s">
        <v>243</v>
      </c>
      <c r="V50" s="14" t="s">
        <v>44</v>
      </c>
    </row>
    <row r="51" spans="1:22" ht="9.75" customHeight="1">
      <c r="A51" s="14" t="s">
        <v>25</v>
      </c>
      <c r="B51" s="14" t="s">
        <v>606</v>
      </c>
      <c r="C51" s="13" t="str">
        <f t="shared" si="0"/>
        <v>11968E5</v>
      </c>
      <c r="D51" s="14" t="s">
        <v>27</v>
      </c>
      <c r="E51" s="14" t="s">
        <v>607</v>
      </c>
      <c r="F51" s="14" t="s">
        <v>608</v>
      </c>
      <c r="G51" s="13"/>
      <c r="H51" s="14" t="s">
        <v>609</v>
      </c>
      <c r="I51" s="14" t="s">
        <v>610</v>
      </c>
      <c r="J51" s="14" t="s">
        <v>111</v>
      </c>
      <c r="K51" s="14" t="s">
        <v>52</v>
      </c>
      <c r="L51" s="14" t="s">
        <v>611</v>
      </c>
      <c r="M51" s="14" t="s">
        <v>612</v>
      </c>
      <c r="N51" s="14" t="s">
        <v>613</v>
      </c>
      <c r="O51" s="14" t="s">
        <v>614</v>
      </c>
      <c r="P51" s="14" t="s">
        <v>38</v>
      </c>
      <c r="Q51" s="14" t="s">
        <v>615</v>
      </c>
      <c r="R51" s="14" t="s">
        <v>40</v>
      </c>
      <c r="S51" s="14" t="s">
        <v>616</v>
      </c>
      <c r="T51" s="14" t="s">
        <v>118</v>
      </c>
      <c r="U51" s="14" t="s">
        <v>230</v>
      </c>
      <c r="V51" s="14" t="s">
        <v>148</v>
      </c>
    </row>
    <row r="52" spans="1:22" ht="9.75" customHeight="1">
      <c r="A52" s="14" t="s">
        <v>25</v>
      </c>
      <c r="B52" s="14" t="s">
        <v>617</v>
      </c>
      <c r="C52" s="13" t="str">
        <f t="shared" si="0"/>
        <v>11968E6</v>
      </c>
      <c r="D52" s="14" t="s">
        <v>27</v>
      </c>
      <c r="E52" s="14" t="s">
        <v>618</v>
      </c>
      <c r="F52" s="14" t="s">
        <v>619</v>
      </c>
      <c r="G52" s="14" t="s">
        <v>620</v>
      </c>
      <c r="H52" s="14" t="s">
        <v>621</v>
      </c>
      <c r="I52" s="14" t="s">
        <v>622</v>
      </c>
      <c r="J52" s="14" t="s">
        <v>623</v>
      </c>
      <c r="K52" s="14" t="s">
        <v>624</v>
      </c>
      <c r="L52" s="14" t="s">
        <v>625</v>
      </c>
      <c r="M52" s="14" t="s">
        <v>626</v>
      </c>
      <c r="N52" s="14" t="s">
        <v>627</v>
      </c>
      <c r="O52" s="14" t="s">
        <v>628</v>
      </c>
      <c r="P52" s="14" t="s">
        <v>38</v>
      </c>
      <c r="Q52" s="14" t="s">
        <v>629</v>
      </c>
      <c r="R52" s="14" t="s">
        <v>40</v>
      </c>
      <c r="S52" s="14" t="s">
        <v>630</v>
      </c>
      <c r="T52" s="14" t="s">
        <v>75</v>
      </c>
      <c r="U52" s="14" t="s">
        <v>243</v>
      </c>
      <c r="V52" s="14" t="s">
        <v>44</v>
      </c>
    </row>
    <row r="53" spans="1:22" ht="9.75" customHeight="1">
      <c r="A53" s="14" t="s">
        <v>25</v>
      </c>
      <c r="B53" s="14" t="s">
        <v>631</v>
      </c>
      <c r="C53" s="13" t="str">
        <f t="shared" si="0"/>
        <v>11968E7</v>
      </c>
      <c r="D53" s="14" t="s">
        <v>27</v>
      </c>
      <c r="E53" s="14" t="s">
        <v>632</v>
      </c>
      <c r="F53" s="14" t="s">
        <v>633</v>
      </c>
      <c r="G53" s="14" t="s">
        <v>634</v>
      </c>
      <c r="H53" s="14" t="s">
        <v>635</v>
      </c>
      <c r="I53" s="14" t="s">
        <v>636</v>
      </c>
      <c r="J53" s="14" t="s">
        <v>637</v>
      </c>
      <c r="K53" s="14" t="s">
        <v>83</v>
      </c>
      <c r="L53" s="14" t="s">
        <v>638</v>
      </c>
      <c r="M53" s="14" t="s">
        <v>639</v>
      </c>
      <c r="N53" s="14" t="s">
        <v>640</v>
      </c>
      <c r="O53" s="14" t="s">
        <v>641</v>
      </c>
      <c r="P53" s="14" t="s">
        <v>38</v>
      </c>
      <c r="Q53" s="14" t="s">
        <v>642</v>
      </c>
      <c r="R53" s="14" t="s">
        <v>40</v>
      </c>
      <c r="S53" s="14" t="s">
        <v>643</v>
      </c>
      <c r="T53" s="14" t="s">
        <v>456</v>
      </c>
      <c r="U53" s="14" t="s">
        <v>283</v>
      </c>
      <c r="V53" s="14" t="s">
        <v>44</v>
      </c>
    </row>
    <row r="54" spans="1:22" ht="9.75" customHeight="1">
      <c r="A54" s="14" t="s">
        <v>25</v>
      </c>
      <c r="B54" s="14" t="s">
        <v>644</v>
      </c>
      <c r="C54" s="13" t="str">
        <f t="shared" si="0"/>
        <v>11968E8</v>
      </c>
      <c r="D54" s="14" t="s">
        <v>27</v>
      </c>
      <c r="E54" s="14" t="s">
        <v>645</v>
      </c>
      <c r="F54" s="14" t="s">
        <v>646</v>
      </c>
      <c r="G54" s="14" t="s">
        <v>647</v>
      </c>
      <c r="H54" s="14" t="s">
        <v>648</v>
      </c>
      <c r="I54" s="14" t="s">
        <v>649</v>
      </c>
      <c r="J54" s="14" t="s">
        <v>650</v>
      </c>
      <c r="K54" s="14" t="s">
        <v>33</v>
      </c>
      <c r="L54" s="14" t="s">
        <v>651</v>
      </c>
      <c r="M54" s="14" t="s">
        <v>652</v>
      </c>
      <c r="N54" s="14" t="s">
        <v>653</v>
      </c>
      <c r="O54" s="14" t="s">
        <v>280</v>
      </c>
      <c r="P54" s="14" t="s">
        <v>38</v>
      </c>
      <c r="Q54" s="14" t="s">
        <v>654</v>
      </c>
      <c r="R54" s="14" t="s">
        <v>40</v>
      </c>
      <c r="S54" s="14" t="s">
        <v>655</v>
      </c>
      <c r="T54" s="14" t="s">
        <v>90</v>
      </c>
      <c r="U54" s="14" t="s">
        <v>283</v>
      </c>
      <c r="V54" s="14" t="s">
        <v>44</v>
      </c>
    </row>
    <row r="55" spans="1:22" ht="9.75" customHeight="1">
      <c r="A55" s="14" t="s">
        <v>25</v>
      </c>
      <c r="B55" s="14" t="s">
        <v>656</v>
      </c>
      <c r="C55" s="13" t="str">
        <f t="shared" si="0"/>
        <v>11968E9</v>
      </c>
      <c r="D55" s="14" t="s">
        <v>27</v>
      </c>
      <c r="E55" s="14" t="s">
        <v>657</v>
      </c>
      <c r="F55" s="14" t="s">
        <v>658</v>
      </c>
      <c r="G55" s="14" t="s">
        <v>659</v>
      </c>
      <c r="H55" s="14" t="s">
        <v>660</v>
      </c>
      <c r="I55" s="14" t="s">
        <v>661</v>
      </c>
      <c r="J55" s="14" t="s">
        <v>230</v>
      </c>
      <c r="K55" s="14" t="s">
        <v>52</v>
      </c>
      <c r="L55" s="14" t="s">
        <v>662</v>
      </c>
      <c r="M55" s="14" t="s">
        <v>663</v>
      </c>
      <c r="N55" s="14" t="s">
        <v>664</v>
      </c>
      <c r="O55" s="14" t="s">
        <v>665</v>
      </c>
      <c r="P55" s="14" t="s">
        <v>38</v>
      </c>
      <c r="Q55" s="14" t="s">
        <v>666</v>
      </c>
      <c r="R55" s="14" t="s">
        <v>40</v>
      </c>
      <c r="S55" s="14" t="s">
        <v>667</v>
      </c>
      <c r="T55" s="14" t="s">
        <v>230</v>
      </c>
      <c r="U55" s="14" t="s">
        <v>338</v>
      </c>
      <c r="V55" s="14" t="s">
        <v>44</v>
      </c>
    </row>
    <row r="56" spans="1:22" ht="9.75" customHeight="1">
      <c r="A56" s="14" t="s">
        <v>25</v>
      </c>
      <c r="B56" s="14" t="s">
        <v>668</v>
      </c>
      <c r="C56" s="13" t="str">
        <f t="shared" si="0"/>
        <v>11968E10</v>
      </c>
      <c r="D56" s="14" t="s">
        <v>27</v>
      </c>
      <c r="E56" s="14" t="s">
        <v>669</v>
      </c>
      <c r="F56" s="14" t="s">
        <v>670</v>
      </c>
      <c r="G56" s="13"/>
      <c r="H56" s="14" t="s">
        <v>671</v>
      </c>
      <c r="I56" s="14" t="s">
        <v>672</v>
      </c>
      <c r="J56" s="14" t="s">
        <v>230</v>
      </c>
      <c r="K56" s="14" t="s">
        <v>52</v>
      </c>
      <c r="L56" s="14" t="s">
        <v>673</v>
      </c>
      <c r="M56" s="14" t="s">
        <v>674</v>
      </c>
      <c r="N56" s="14" t="s">
        <v>675</v>
      </c>
      <c r="O56" s="14" t="s">
        <v>676</v>
      </c>
      <c r="P56" s="14" t="s">
        <v>38</v>
      </c>
      <c r="Q56" s="14" t="s">
        <v>677</v>
      </c>
      <c r="R56" s="14" t="s">
        <v>40</v>
      </c>
      <c r="S56" s="14" t="s">
        <v>678</v>
      </c>
      <c r="T56" s="14" t="s">
        <v>230</v>
      </c>
      <c r="U56" s="14" t="s">
        <v>134</v>
      </c>
      <c r="V56" s="14" t="s">
        <v>148</v>
      </c>
    </row>
    <row r="57" spans="1:22" ht="9.75" customHeight="1">
      <c r="A57" s="14" t="s">
        <v>25</v>
      </c>
      <c r="B57" s="14" t="s">
        <v>679</v>
      </c>
      <c r="C57" s="13" t="str">
        <f t="shared" si="0"/>
        <v>11968E11</v>
      </c>
      <c r="D57" s="14" t="s">
        <v>27</v>
      </c>
      <c r="E57" s="14" t="s">
        <v>680</v>
      </c>
      <c r="F57" s="14" t="s">
        <v>681</v>
      </c>
      <c r="G57" s="14" t="s">
        <v>682</v>
      </c>
      <c r="H57" s="14" t="s">
        <v>683</v>
      </c>
      <c r="I57" s="14" t="s">
        <v>684</v>
      </c>
      <c r="J57" s="14" t="s">
        <v>685</v>
      </c>
      <c r="K57" s="14" t="s">
        <v>33</v>
      </c>
      <c r="L57" s="14" t="s">
        <v>686</v>
      </c>
      <c r="M57" s="14" t="s">
        <v>687</v>
      </c>
      <c r="N57" s="14" t="s">
        <v>688</v>
      </c>
      <c r="O57" s="14" t="s">
        <v>689</v>
      </c>
      <c r="P57" s="14" t="s">
        <v>38</v>
      </c>
      <c r="Q57" s="14" t="s">
        <v>690</v>
      </c>
      <c r="R57" s="14" t="s">
        <v>40</v>
      </c>
      <c r="S57" s="14" t="s">
        <v>691</v>
      </c>
      <c r="T57" s="14" t="s">
        <v>692</v>
      </c>
      <c r="U57" s="14" t="s">
        <v>693</v>
      </c>
      <c r="V57" s="14" t="s">
        <v>44</v>
      </c>
    </row>
    <row r="58" spans="1:22" ht="9.75" customHeight="1">
      <c r="A58" s="14" t="s">
        <v>25</v>
      </c>
      <c r="B58" s="14" t="s">
        <v>694</v>
      </c>
      <c r="C58" s="13" t="str">
        <f t="shared" si="0"/>
        <v>11968F2</v>
      </c>
      <c r="D58" s="14" t="s">
        <v>27</v>
      </c>
      <c r="E58" s="14" t="s">
        <v>695</v>
      </c>
      <c r="F58" s="14" t="s">
        <v>696</v>
      </c>
      <c r="G58" s="13"/>
      <c r="H58" s="14" t="s">
        <v>697</v>
      </c>
      <c r="I58" s="14" t="s">
        <v>698</v>
      </c>
      <c r="J58" s="14" t="s">
        <v>699</v>
      </c>
      <c r="K58" s="14" t="s">
        <v>52</v>
      </c>
      <c r="L58" s="14" t="s">
        <v>700</v>
      </c>
      <c r="M58" s="14" t="s">
        <v>701</v>
      </c>
      <c r="N58" s="14" t="s">
        <v>702</v>
      </c>
      <c r="O58" s="14" t="s">
        <v>703</v>
      </c>
      <c r="P58" s="14" t="s">
        <v>38</v>
      </c>
      <c r="Q58" s="14" t="s">
        <v>704</v>
      </c>
      <c r="R58" s="14" t="s">
        <v>40</v>
      </c>
      <c r="S58" s="14" t="s">
        <v>705</v>
      </c>
      <c r="T58" s="14" t="s">
        <v>706</v>
      </c>
      <c r="U58" s="14" t="s">
        <v>60</v>
      </c>
      <c r="V58" s="14" t="s">
        <v>44</v>
      </c>
    </row>
    <row r="59" spans="1:22" ht="9.75" customHeight="1">
      <c r="A59" s="14" t="s">
        <v>25</v>
      </c>
      <c r="B59" s="14" t="s">
        <v>707</v>
      </c>
      <c r="C59" s="13" t="str">
        <f t="shared" si="0"/>
        <v>11968F3</v>
      </c>
      <c r="D59" s="14" t="s">
        <v>27</v>
      </c>
      <c r="E59" s="14" t="s">
        <v>708</v>
      </c>
      <c r="F59" s="14" t="s">
        <v>709</v>
      </c>
      <c r="G59" s="13"/>
      <c r="H59" s="14" t="s">
        <v>710</v>
      </c>
      <c r="I59" s="14" t="s">
        <v>711</v>
      </c>
      <c r="J59" s="14" t="s">
        <v>712</v>
      </c>
      <c r="K59" s="14" t="s">
        <v>33</v>
      </c>
      <c r="L59" s="14" t="s">
        <v>713</v>
      </c>
      <c r="M59" s="14" t="s">
        <v>714</v>
      </c>
      <c r="N59" s="14" t="s">
        <v>715</v>
      </c>
      <c r="O59" s="14" t="s">
        <v>716</v>
      </c>
      <c r="P59" s="14" t="s">
        <v>38</v>
      </c>
      <c r="Q59" s="14" t="s">
        <v>717</v>
      </c>
      <c r="R59" s="14" t="s">
        <v>40</v>
      </c>
      <c r="S59" s="14" t="s">
        <v>718</v>
      </c>
      <c r="T59" s="14" t="s">
        <v>719</v>
      </c>
      <c r="U59" s="14" t="s">
        <v>720</v>
      </c>
      <c r="V59" s="14" t="s">
        <v>44</v>
      </c>
    </row>
    <row r="60" spans="1:22" ht="9.75" customHeight="1">
      <c r="A60" s="14" t="s">
        <v>25</v>
      </c>
      <c r="B60" s="14" t="s">
        <v>721</v>
      </c>
      <c r="C60" s="13" t="str">
        <f t="shared" si="0"/>
        <v>11968F4</v>
      </c>
      <c r="D60" s="14" t="s">
        <v>27</v>
      </c>
      <c r="E60" s="14" t="s">
        <v>722</v>
      </c>
      <c r="F60" s="14" t="s">
        <v>723</v>
      </c>
      <c r="G60" s="13"/>
      <c r="H60" s="14" t="s">
        <v>724</v>
      </c>
      <c r="I60" s="14" t="s">
        <v>725</v>
      </c>
      <c r="J60" s="14" t="s">
        <v>111</v>
      </c>
      <c r="K60" s="14" t="s">
        <v>83</v>
      </c>
      <c r="L60" s="14" t="s">
        <v>726</v>
      </c>
      <c r="M60" s="14" t="s">
        <v>727</v>
      </c>
      <c r="N60" s="14" t="s">
        <v>728</v>
      </c>
      <c r="O60" s="13"/>
      <c r="P60" s="14" t="s">
        <v>38</v>
      </c>
      <c r="Q60" s="14" t="s">
        <v>729</v>
      </c>
      <c r="R60" s="14" t="s">
        <v>40</v>
      </c>
      <c r="S60" s="14" t="s">
        <v>730</v>
      </c>
      <c r="T60" s="14" t="s">
        <v>118</v>
      </c>
      <c r="U60" s="14" t="s">
        <v>60</v>
      </c>
      <c r="V60" s="14" t="s">
        <v>44</v>
      </c>
    </row>
    <row r="61" spans="1:22" ht="9.75" customHeight="1">
      <c r="A61" s="14" t="s">
        <v>25</v>
      </c>
      <c r="B61" s="14" t="s">
        <v>731</v>
      </c>
      <c r="C61" s="13" t="str">
        <f t="shared" si="0"/>
        <v>11968F5</v>
      </c>
      <c r="D61" s="14" t="s">
        <v>27</v>
      </c>
      <c r="E61" s="14" t="s">
        <v>732</v>
      </c>
      <c r="F61" s="14" t="s">
        <v>733</v>
      </c>
      <c r="G61" s="14" t="s">
        <v>734</v>
      </c>
      <c r="H61" s="14" t="s">
        <v>735</v>
      </c>
      <c r="I61" s="14" t="s">
        <v>736</v>
      </c>
      <c r="J61" s="14" t="s">
        <v>737</v>
      </c>
      <c r="K61" s="14" t="s">
        <v>83</v>
      </c>
      <c r="L61" s="14" t="s">
        <v>738</v>
      </c>
      <c r="M61" s="14" t="s">
        <v>739</v>
      </c>
      <c r="N61" s="14" t="s">
        <v>740</v>
      </c>
      <c r="O61" s="14" t="s">
        <v>741</v>
      </c>
      <c r="P61" s="14" t="s">
        <v>38</v>
      </c>
      <c r="Q61" s="14" t="s">
        <v>742</v>
      </c>
      <c r="R61" s="14" t="s">
        <v>40</v>
      </c>
      <c r="S61" s="14" t="s">
        <v>743</v>
      </c>
      <c r="T61" s="14" t="s">
        <v>456</v>
      </c>
      <c r="U61" s="14" t="s">
        <v>43</v>
      </c>
      <c r="V61" s="14" t="s">
        <v>44</v>
      </c>
    </row>
    <row r="62" spans="1:22" ht="9.75" customHeight="1">
      <c r="A62" s="14" t="s">
        <v>25</v>
      </c>
      <c r="B62" s="14" t="s">
        <v>744</v>
      </c>
      <c r="C62" s="13" t="str">
        <f t="shared" si="0"/>
        <v>11968F6</v>
      </c>
      <c r="D62" s="14" t="s">
        <v>27</v>
      </c>
      <c r="E62" s="14" t="s">
        <v>745</v>
      </c>
      <c r="F62" s="14" t="s">
        <v>746</v>
      </c>
      <c r="G62" s="14" t="s">
        <v>747</v>
      </c>
      <c r="H62" s="14" t="s">
        <v>748</v>
      </c>
      <c r="I62" s="14" t="s">
        <v>749</v>
      </c>
      <c r="J62" s="14" t="s">
        <v>410</v>
      </c>
      <c r="K62" s="14" t="s">
        <v>52</v>
      </c>
      <c r="L62" s="14" t="s">
        <v>750</v>
      </c>
      <c r="M62" s="14" t="s">
        <v>751</v>
      </c>
      <c r="N62" s="14" t="s">
        <v>752</v>
      </c>
      <c r="O62" s="14" t="s">
        <v>753</v>
      </c>
      <c r="P62" s="14" t="s">
        <v>38</v>
      </c>
      <c r="Q62" s="14" t="s">
        <v>754</v>
      </c>
      <c r="R62" s="14" t="s">
        <v>40</v>
      </c>
      <c r="S62" s="14" t="s">
        <v>755</v>
      </c>
      <c r="T62" s="14" t="s">
        <v>118</v>
      </c>
      <c r="U62" s="14" t="s">
        <v>756</v>
      </c>
      <c r="V62" s="14" t="s">
        <v>44</v>
      </c>
    </row>
    <row r="63" spans="1:22" ht="9.75" customHeight="1">
      <c r="A63" s="14" t="s">
        <v>25</v>
      </c>
      <c r="B63" s="14" t="s">
        <v>757</v>
      </c>
      <c r="C63" s="13" t="str">
        <f t="shared" si="0"/>
        <v>11968F7</v>
      </c>
      <c r="D63" s="14" t="s">
        <v>27</v>
      </c>
      <c r="E63" s="14" t="s">
        <v>758</v>
      </c>
      <c r="F63" s="14" t="s">
        <v>759</v>
      </c>
      <c r="G63" s="13"/>
      <c r="H63" s="14" t="s">
        <v>760</v>
      </c>
      <c r="I63" s="14" t="s">
        <v>761</v>
      </c>
      <c r="J63" s="14" t="s">
        <v>637</v>
      </c>
      <c r="K63" s="14" t="s">
        <v>33</v>
      </c>
      <c r="L63" s="14" t="s">
        <v>762</v>
      </c>
      <c r="M63" s="14" t="s">
        <v>763</v>
      </c>
      <c r="N63" s="14" t="s">
        <v>764</v>
      </c>
      <c r="O63" s="14" t="s">
        <v>765</v>
      </c>
      <c r="P63" s="14" t="s">
        <v>38</v>
      </c>
      <c r="Q63" s="14" t="s">
        <v>766</v>
      </c>
      <c r="R63" s="14" t="s">
        <v>40</v>
      </c>
      <c r="S63" s="14" t="s">
        <v>767</v>
      </c>
      <c r="T63" s="14" t="s">
        <v>456</v>
      </c>
      <c r="U63" s="14" t="s">
        <v>43</v>
      </c>
      <c r="V63" s="14" t="s">
        <v>44</v>
      </c>
    </row>
    <row r="64" spans="1:22" ht="9.75" customHeight="1">
      <c r="A64" s="14" t="s">
        <v>25</v>
      </c>
      <c r="B64" s="14" t="s">
        <v>768</v>
      </c>
      <c r="C64" s="13" t="str">
        <f t="shared" si="0"/>
        <v>11968F8</v>
      </c>
      <c r="D64" s="14" t="s">
        <v>27</v>
      </c>
      <c r="E64" s="14" t="s">
        <v>769</v>
      </c>
      <c r="F64" s="14" t="s">
        <v>770</v>
      </c>
      <c r="G64" s="14" t="s">
        <v>771</v>
      </c>
      <c r="H64" s="14" t="s">
        <v>772</v>
      </c>
      <c r="I64" s="14" t="s">
        <v>773</v>
      </c>
      <c r="J64" s="14" t="s">
        <v>774</v>
      </c>
      <c r="K64" s="14" t="s">
        <v>33</v>
      </c>
      <c r="L64" s="14" t="s">
        <v>775</v>
      </c>
      <c r="M64" s="14" t="s">
        <v>776</v>
      </c>
      <c r="N64" s="14" t="s">
        <v>777</v>
      </c>
      <c r="O64" s="14" t="s">
        <v>778</v>
      </c>
      <c r="P64" s="14" t="s">
        <v>38</v>
      </c>
      <c r="Q64" s="14" t="s">
        <v>779</v>
      </c>
      <c r="R64" s="14" t="s">
        <v>40</v>
      </c>
      <c r="S64" s="14" t="s">
        <v>780</v>
      </c>
      <c r="T64" s="14" t="s">
        <v>781</v>
      </c>
      <c r="U64" s="14" t="s">
        <v>134</v>
      </c>
      <c r="V64" s="14" t="s">
        <v>44</v>
      </c>
    </row>
    <row r="65" spans="1:22" ht="9.75" customHeight="1">
      <c r="A65" s="14" t="s">
        <v>25</v>
      </c>
      <c r="B65" s="14" t="s">
        <v>782</v>
      </c>
      <c r="C65" s="13" t="str">
        <f t="shared" si="0"/>
        <v>11968F9</v>
      </c>
      <c r="D65" s="14" t="s">
        <v>27</v>
      </c>
      <c r="E65" s="14" t="s">
        <v>783</v>
      </c>
      <c r="F65" s="14" t="s">
        <v>784</v>
      </c>
      <c r="G65" s="14" t="s">
        <v>785</v>
      </c>
      <c r="H65" s="14" t="s">
        <v>786</v>
      </c>
      <c r="I65" s="14" t="s">
        <v>787</v>
      </c>
      <c r="J65" s="14" t="s">
        <v>788</v>
      </c>
      <c r="K65" s="14" t="s">
        <v>52</v>
      </c>
      <c r="L65" s="14" t="s">
        <v>789</v>
      </c>
      <c r="M65" s="14" t="s">
        <v>790</v>
      </c>
      <c r="N65" s="14" t="s">
        <v>791</v>
      </c>
      <c r="O65" s="14" t="s">
        <v>792</v>
      </c>
      <c r="P65" s="14" t="s">
        <v>38</v>
      </c>
      <c r="Q65" s="14" t="s">
        <v>793</v>
      </c>
      <c r="R65" s="14" t="s">
        <v>40</v>
      </c>
      <c r="S65" s="14" t="s">
        <v>794</v>
      </c>
      <c r="T65" s="14" t="s">
        <v>103</v>
      </c>
      <c r="U65" s="14" t="s">
        <v>795</v>
      </c>
      <c r="V65" s="14" t="s">
        <v>44</v>
      </c>
    </row>
    <row r="66" spans="1:22" ht="9.75" customHeight="1">
      <c r="A66" s="14" t="s">
        <v>25</v>
      </c>
      <c r="B66" s="14" t="s">
        <v>796</v>
      </c>
      <c r="C66" s="13" t="str">
        <f t="shared" si="0"/>
        <v>11968F10</v>
      </c>
      <c r="D66" s="14" t="s">
        <v>27</v>
      </c>
      <c r="E66" s="14" t="s">
        <v>797</v>
      </c>
      <c r="F66" s="14" t="s">
        <v>798</v>
      </c>
      <c r="G66" s="14" t="s">
        <v>799</v>
      </c>
      <c r="H66" s="14" t="s">
        <v>800</v>
      </c>
      <c r="I66" s="14" t="s">
        <v>801</v>
      </c>
      <c r="J66" s="14" t="s">
        <v>802</v>
      </c>
      <c r="K66" s="14" t="s">
        <v>52</v>
      </c>
      <c r="L66" s="14" t="s">
        <v>803</v>
      </c>
      <c r="M66" s="14" t="s">
        <v>804</v>
      </c>
      <c r="N66" s="14" t="s">
        <v>805</v>
      </c>
      <c r="O66" s="14" t="s">
        <v>806</v>
      </c>
      <c r="P66" s="14" t="s">
        <v>38</v>
      </c>
      <c r="Q66" s="14" t="s">
        <v>807</v>
      </c>
      <c r="R66" s="14" t="s">
        <v>40</v>
      </c>
      <c r="S66" s="14" t="s">
        <v>808</v>
      </c>
      <c r="T66" s="14" t="s">
        <v>809</v>
      </c>
      <c r="U66" s="14" t="s">
        <v>693</v>
      </c>
      <c r="V66" s="14" t="s">
        <v>44</v>
      </c>
    </row>
    <row r="67" spans="1:22" ht="9.75" customHeight="1">
      <c r="A67" s="14" t="s">
        <v>25</v>
      </c>
      <c r="B67" s="14" t="s">
        <v>810</v>
      </c>
      <c r="C67" s="13" t="str">
        <f t="shared" si="0"/>
        <v>11968F11</v>
      </c>
      <c r="D67" s="14" t="s">
        <v>27</v>
      </c>
      <c r="E67" s="14" t="s">
        <v>811</v>
      </c>
      <c r="F67" s="14" t="s">
        <v>812</v>
      </c>
      <c r="G67" s="13"/>
      <c r="H67" s="14" t="s">
        <v>813</v>
      </c>
      <c r="I67" s="14" t="s">
        <v>207</v>
      </c>
      <c r="J67" s="14" t="s">
        <v>208</v>
      </c>
      <c r="K67" s="14" t="s">
        <v>33</v>
      </c>
      <c r="L67" s="14" t="s">
        <v>814</v>
      </c>
      <c r="M67" s="14" t="s">
        <v>210</v>
      </c>
      <c r="N67" s="14" t="s">
        <v>815</v>
      </c>
      <c r="O67" s="14" t="s">
        <v>816</v>
      </c>
      <c r="P67" s="14" t="s">
        <v>38</v>
      </c>
      <c r="Q67" s="14" t="s">
        <v>817</v>
      </c>
      <c r="R67" s="14" t="s">
        <v>40</v>
      </c>
      <c r="S67" s="14" t="s">
        <v>818</v>
      </c>
      <c r="T67" s="14" t="s">
        <v>90</v>
      </c>
      <c r="U67" s="14" t="s">
        <v>215</v>
      </c>
      <c r="V67" s="14" t="s">
        <v>44</v>
      </c>
    </row>
    <row r="68" spans="1:22" ht="9.75" customHeight="1">
      <c r="A68" s="14" t="s">
        <v>25</v>
      </c>
      <c r="B68" s="14" t="s">
        <v>819</v>
      </c>
      <c r="C68" s="13" t="str">
        <f t="shared" si="0"/>
        <v>11968G2</v>
      </c>
      <c r="D68" s="14" t="s">
        <v>27</v>
      </c>
      <c r="E68" s="14" t="s">
        <v>820</v>
      </c>
      <c r="F68" s="14" t="s">
        <v>821</v>
      </c>
      <c r="G68" s="14" t="s">
        <v>822</v>
      </c>
      <c r="H68" s="14" t="s">
        <v>823</v>
      </c>
      <c r="I68" s="14" t="s">
        <v>824</v>
      </c>
      <c r="J68" s="14" t="s">
        <v>195</v>
      </c>
      <c r="K68" s="14" t="s">
        <v>83</v>
      </c>
      <c r="L68" s="14" t="s">
        <v>825</v>
      </c>
      <c r="M68" s="14" t="s">
        <v>826</v>
      </c>
      <c r="N68" s="14" t="s">
        <v>827</v>
      </c>
      <c r="O68" s="14" t="s">
        <v>828</v>
      </c>
      <c r="P68" s="14" t="s">
        <v>38</v>
      </c>
      <c r="Q68" s="14" t="s">
        <v>829</v>
      </c>
      <c r="R68" s="14" t="s">
        <v>40</v>
      </c>
      <c r="S68" s="14" t="s">
        <v>830</v>
      </c>
      <c r="T68" s="14" t="s">
        <v>90</v>
      </c>
      <c r="U68" s="14" t="s">
        <v>202</v>
      </c>
      <c r="V68" s="14" t="s">
        <v>44</v>
      </c>
    </row>
    <row r="69" spans="1:22" ht="9.75" customHeight="1">
      <c r="A69" s="14" t="s">
        <v>25</v>
      </c>
      <c r="B69" s="14" t="s">
        <v>831</v>
      </c>
      <c r="C69" s="13" t="str">
        <f t="shared" si="0"/>
        <v>11968G3</v>
      </c>
      <c r="D69" s="14" t="s">
        <v>27</v>
      </c>
      <c r="E69" s="14" t="s">
        <v>832</v>
      </c>
      <c r="F69" s="14" t="s">
        <v>833</v>
      </c>
      <c r="G69" s="14" t="s">
        <v>834</v>
      </c>
      <c r="H69" s="14" t="s">
        <v>835</v>
      </c>
      <c r="I69" s="14" t="s">
        <v>836</v>
      </c>
      <c r="J69" s="14" t="s">
        <v>837</v>
      </c>
      <c r="K69" s="14" t="s">
        <v>33</v>
      </c>
      <c r="L69" s="14" t="s">
        <v>838</v>
      </c>
      <c r="M69" s="14" t="s">
        <v>839</v>
      </c>
      <c r="N69" s="14" t="s">
        <v>840</v>
      </c>
      <c r="O69" s="14" t="s">
        <v>841</v>
      </c>
      <c r="P69" s="14" t="s">
        <v>38</v>
      </c>
      <c r="Q69" s="14" t="s">
        <v>842</v>
      </c>
      <c r="R69" s="14" t="s">
        <v>40</v>
      </c>
      <c r="S69" s="14" t="s">
        <v>843</v>
      </c>
      <c r="T69" s="14" t="s">
        <v>118</v>
      </c>
      <c r="U69" s="14" t="s">
        <v>134</v>
      </c>
      <c r="V69" s="14" t="s">
        <v>547</v>
      </c>
    </row>
    <row r="70" spans="1:22" ht="9.75" customHeight="1">
      <c r="A70" s="14" t="s">
        <v>25</v>
      </c>
      <c r="B70" s="14" t="s">
        <v>844</v>
      </c>
      <c r="C70" s="13" t="str">
        <f t="shared" si="0"/>
        <v>11968G4</v>
      </c>
      <c r="D70" s="14" t="s">
        <v>27</v>
      </c>
      <c r="E70" s="14" t="s">
        <v>845</v>
      </c>
      <c r="F70" s="14" t="s">
        <v>846</v>
      </c>
      <c r="G70" s="14" t="s">
        <v>847</v>
      </c>
      <c r="H70" s="14" t="s">
        <v>848</v>
      </c>
      <c r="I70" s="14" t="s">
        <v>849</v>
      </c>
      <c r="J70" s="14" t="s">
        <v>111</v>
      </c>
      <c r="K70" s="14" t="s">
        <v>33</v>
      </c>
      <c r="L70" s="14" t="s">
        <v>850</v>
      </c>
      <c r="M70" s="14" t="s">
        <v>851</v>
      </c>
      <c r="N70" s="14" t="s">
        <v>852</v>
      </c>
      <c r="O70" s="14" t="s">
        <v>853</v>
      </c>
      <c r="P70" s="14" t="s">
        <v>38</v>
      </c>
      <c r="Q70" s="14" t="s">
        <v>854</v>
      </c>
      <c r="R70" s="14" t="s">
        <v>40</v>
      </c>
      <c r="S70" s="14" t="s">
        <v>855</v>
      </c>
      <c r="T70" s="14" t="s">
        <v>118</v>
      </c>
      <c r="U70" s="14" t="s">
        <v>230</v>
      </c>
      <c r="V70" s="14" t="s">
        <v>44</v>
      </c>
    </row>
    <row r="71" spans="1:22" ht="9.75" customHeight="1">
      <c r="A71" s="14" t="s">
        <v>25</v>
      </c>
      <c r="B71" s="14" t="s">
        <v>856</v>
      </c>
      <c r="C71" s="13" t="str">
        <f t="shared" si="0"/>
        <v>11968G5</v>
      </c>
      <c r="D71" s="14" t="s">
        <v>27</v>
      </c>
      <c r="E71" s="14" t="s">
        <v>857</v>
      </c>
      <c r="F71" s="14" t="s">
        <v>858</v>
      </c>
      <c r="G71" s="14" t="s">
        <v>859</v>
      </c>
      <c r="H71" s="14" t="s">
        <v>860</v>
      </c>
      <c r="I71" s="14" t="s">
        <v>861</v>
      </c>
      <c r="J71" s="14" t="s">
        <v>276</v>
      </c>
      <c r="K71" s="14" t="s">
        <v>33</v>
      </c>
      <c r="L71" s="14" t="s">
        <v>862</v>
      </c>
      <c r="M71" s="14" t="s">
        <v>863</v>
      </c>
      <c r="N71" s="14" t="s">
        <v>864</v>
      </c>
      <c r="O71" s="14" t="s">
        <v>865</v>
      </c>
      <c r="P71" s="14" t="s">
        <v>38</v>
      </c>
      <c r="Q71" s="14" t="s">
        <v>866</v>
      </c>
      <c r="R71" s="14" t="s">
        <v>40</v>
      </c>
      <c r="S71" s="14" t="s">
        <v>867</v>
      </c>
      <c r="T71" s="14" t="s">
        <v>90</v>
      </c>
      <c r="U71" s="14" t="s">
        <v>283</v>
      </c>
      <c r="V71" s="14" t="s">
        <v>44</v>
      </c>
    </row>
    <row r="72" spans="1:22" ht="9.75" customHeight="1">
      <c r="A72" s="14" t="s">
        <v>25</v>
      </c>
      <c r="B72" s="14" t="s">
        <v>868</v>
      </c>
      <c r="C72" s="13" t="str">
        <f t="shared" si="0"/>
        <v>11968G6</v>
      </c>
      <c r="D72" s="14" t="s">
        <v>27</v>
      </c>
      <c r="E72" s="14" t="s">
        <v>869</v>
      </c>
      <c r="F72" s="14" t="s">
        <v>870</v>
      </c>
      <c r="G72" s="13"/>
      <c r="H72" s="14" t="s">
        <v>871</v>
      </c>
      <c r="I72" s="14" t="s">
        <v>872</v>
      </c>
      <c r="J72" s="14" t="s">
        <v>230</v>
      </c>
      <c r="K72" s="13"/>
      <c r="L72" s="14" t="s">
        <v>873</v>
      </c>
      <c r="M72" s="14" t="s">
        <v>874</v>
      </c>
      <c r="N72" s="14" t="s">
        <v>875</v>
      </c>
      <c r="O72" s="14" t="s">
        <v>876</v>
      </c>
      <c r="P72" s="14" t="s">
        <v>38</v>
      </c>
      <c r="Q72" s="14" t="s">
        <v>877</v>
      </c>
      <c r="R72" s="14" t="s">
        <v>40</v>
      </c>
      <c r="S72" s="14" t="s">
        <v>878</v>
      </c>
      <c r="T72" s="14" t="s">
        <v>230</v>
      </c>
      <c r="U72" s="14" t="s">
        <v>230</v>
      </c>
      <c r="V72" s="14" t="s">
        <v>44</v>
      </c>
    </row>
    <row r="73" spans="1:22" ht="9.75" customHeight="1">
      <c r="A73" s="14" t="s">
        <v>25</v>
      </c>
      <c r="B73" s="14" t="s">
        <v>879</v>
      </c>
      <c r="C73" s="13" t="str">
        <f t="shared" si="0"/>
        <v>11968G7</v>
      </c>
      <c r="D73" s="14" t="s">
        <v>27</v>
      </c>
      <c r="E73" s="14" t="s">
        <v>880</v>
      </c>
      <c r="F73" s="14" t="s">
        <v>881</v>
      </c>
      <c r="G73" s="14" t="s">
        <v>882</v>
      </c>
      <c r="H73" s="14" t="s">
        <v>883</v>
      </c>
      <c r="I73" s="14" t="s">
        <v>884</v>
      </c>
      <c r="J73" s="14" t="s">
        <v>885</v>
      </c>
      <c r="K73" s="14" t="s">
        <v>33</v>
      </c>
      <c r="L73" s="14" t="s">
        <v>886</v>
      </c>
      <c r="M73" s="14" t="s">
        <v>887</v>
      </c>
      <c r="N73" s="14" t="s">
        <v>888</v>
      </c>
      <c r="O73" s="14" t="s">
        <v>889</v>
      </c>
      <c r="P73" s="14" t="s">
        <v>38</v>
      </c>
      <c r="Q73" s="14" t="s">
        <v>890</v>
      </c>
      <c r="R73" s="14" t="s">
        <v>40</v>
      </c>
      <c r="S73" s="14" t="s">
        <v>891</v>
      </c>
      <c r="T73" s="14" t="s">
        <v>75</v>
      </c>
      <c r="U73" s="14" t="s">
        <v>243</v>
      </c>
      <c r="V73" s="14" t="s">
        <v>44</v>
      </c>
    </row>
    <row r="74" spans="1:22" ht="9.75" customHeight="1">
      <c r="A74" s="14" t="s">
        <v>25</v>
      </c>
      <c r="B74" s="14" t="s">
        <v>892</v>
      </c>
      <c r="C74" s="13" t="str">
        <f t="shared" si="0"/>
        <v>11968G8</v>
      </c>
      <c r="D74" s="14" t="s">
        <v>27</v>
      </c>
      <c r="E74" s="14" t="s">
        <v>893</v>
      </c>
      <c r="F74" s="14" t="s">
        <v>894</v>
      </c>
      <c r="G74" s="14" t="s">
        <v>895</v>
      </c>
      <c r="H74" s="14" t="s">
        <v>896</v>
      </c>
      <c r="I74" s="14" t="s">
        <v>897</v>
      </c>
      <c r="J74" s="14" t="s">
        <v>898</v>
      </c>
      <c r="K74" s="14" t="s">
        <v>33</v>
      </c>
      <c r="L74" s="14" t="s">
        <v>899</v>
      </c>
      <c r="M74" s="14" t="s">
        <v>900</v>
      </c>
      <c r="N74" s="14" t="s">
        <v>901</v>
      </c>
      <c r="O74" s="14" t="s">
        <v>902</v>
      </c>
      <c r="P74" s="14" t="s">
        <v>38</v>
      </c>
      <c r="Q74" s="14" t="s">
        <v>903</v>
      </c>
      <c r="R74" s="14" t="s">
        <v>40</v>
      </c>
      <c r="S74" s="14" t="s">
        <v>904</v>
      </c>
      <c r="T74" s="14" t="s">
        <v>229</v>
      </c>
      <c r="U74" s="14" t="s">
        <v>243</v>
      </c>
      <c r="V74" s="14" t="s">
        <v>148</v>
      </c>
    </row>
    <row r="75" spans="1:22" ht="9.75" customHeight="1">
      <c r="A75" s="14" t="s">
        <v>25</v>
      </c>
      <c r="B75" s="14" t="s">
        <v>905</v>
      </c>
      <c r="C75" s="13" t="str">
        <f t="shared" si="0"/>
        <v>11968G9</v>
      </c>
      <c r="D75" s="14" t="s">
        <v>27</v>
      </c>
      <c r="E75" s="14" t="s">
        <v>906</v>
      </c>
      <c r="F75" s="14" t="s">
        <v>907</v>
      </c>
      <c r="G75" s="14" t="s">
        <v>908</v>
      </c>
      <c r="H75" s="14" t="s">
        <v>909</v>
      </c>
      <c r="I75" s="14" t="s">
        <v>910</v>
      </c>
      <c r="J75" s="14" t="s">
        <v>911</v>
      </c>
      <c r="K75" s="14" t="s">
        <v>33</v>
      </c>
      <c r="L75" s="14" t="s">
        <v>912</v>
      </c>
      <c r="M75" s="14" t="s">
        <v>913</v>
      </c>
      <c r="N75" s="14" t="s">
        <v>914</v>
      </c>
      <c r="O75" s="14" t="s">
        <v>915</v>
      </c>
      <c r="P75" s="14" t="s">
        <v>38</v>
      </c>
      <c r="Q75" s="14" t="s">
        <v>916</v>
      </c>
      <c r="R75" s="14" t="s">
        <v>40</v>
      </c>
      <c r="S75" s="14" t="s">
        <v>917</v>
      </c>
      <c r="T75" s="14" t="s">
        <v>918</v>
      </c>
      <c r="U75" s="14" t="s">
        <v>43</v>
      </c>
      <c r="V75" s="14" t="s">
        <v>44</v>
      </c>
    </row>
    <row r="76" spans="1:22" ht="9.75" customHeight="1">
      <c r="A76" s="14" t="s">
        <v>25</v>
      </c>
      <c r="B76" s="14" t="s">
        <v>919</v>
      </c>
      <c r="C76" s="13" t="str">
        <f t="shared" si="0"/>
        <v>11968G10</v>
      </c>
      <c r="D76" s="14" t="s">
        <v>27</v>
      </c>
      <c r="E76" s="14" t="s">
        <v>920</v>
      </c>
      <c r="F76" s="14" t="s">
        <v>921</v>
      </c>
      <c r="G76" s="14" t="s">
        <v>922</v>
      </c>
      <c r="H76" s="14" t="s">
        <v>923</v>
      </c>
      <c r="I76" s="14" t="s">
        <v>924</v>
      </c>
      <c r="J76" s="14" t="s">
        <v>925</v>
      </c>
      <c r="K76" s="14" t="s">
        <v>926</v>
      </c>
      <c r="L76" s="14" t="s">
        <v>927</v>
      </c>
      <c r="M76" s="14" t="s">
        <v>928</v>
      </c>
      <c r="N76" s="14" t="s">
        <v>929</v>
      </c>
      <c r="O76" s="14" t="s">
        <v>930</v>
      </c>
      <c r="P76" s="14" t="s">
        <v>38</v>
      </c>
      <c r="Q76" s="14" t="s">
        <v>931</v>
      </c>
      <c r="R76" s="14" t="s">
        <v>40</v>
      </c>
      <c r="S76" s="14" t="s">
        <v>932</v>
      </c>
      <c r="T76" s="14" t="s">
        <v>230</v>
      </c>
      <c r="U76" s="14" t="s">
        <v>933</v>
      </c>
      <c r="V76" s="14" t="s">
        <v>44</v>
      </c>
    </row>
    <row r="77" spans="1:22" ht="9.75" customHeight="1">
      <c r="A77" s="14" t="s">
        <v>25</v>
      </c>
      <c r="B77" s="14" t="s">
        <v>934</v>
      </c>
      <c r="C77" s="13" t="str">
        <f t="shared" si="0"/>
        <v>11968G11</v>
      </c>
      <c r="D77" s="14" t="s">
        <v>27</v>
      </c>
      <c r="E77" s="14" t="s">
        <v>935</v>
      </c>
      <c r="F77" s="14" t="s">
        <v>936</v>
      </c>
      <c r="G77" s="13"/>
      <c r="H77" s="14" t="s">
        <v>937</v>
      </c>
      <c r="I77" s="14" t="s">
        <v>938</v>
      </c>
      <c r="J77" s="14" t="s">
        <v>344</v>
      </c>
      <c r="K77" s="13"/>
      <c r="L77" s="14" t="s">
        <v>939</v>
      </c>
      <c r="M77" s="14" t="s">
        <v>940</v>
      </c>
      <c r="N77" s="14" t="s">
        <v>941</v>
      </c>
      <c r="O77" s="14" t="s">
        <v>942</v>
      </c>
      <c r="P77" s="14" t="s">
        <v>38</v>
      </c>
      <c r="Q77" s="14" t="s">
        <v>943</v>
      </c>
      <c r="R77" s="14" t="s">
        <v>40</v>
      </c>
      <c r="S77" s="14" t="s">
        <v>944</v>
      </c>
      <c r="T77" s="14" t="s">
        <v>75</v>
      </c>
      <c r="U77" s="14" t="s">
        <v>243</v>
      </c>
      <c r="V77" s="14" t="s">
        <v>44</v>
      </c>
    </row>
    <row r="78" spans="1:22" ht="9.75" customHeight="1">
      <c r="A78" s="14" t="s">
        <v>25</v>
      </c>
      <c r="B78" s="14" t="s">
        <v>945</v>
      </c>
      <c r="C78" s="13" t="str">
        <f t="shared" si="0"/>
        <v>11968H2</v>
      </c>
      <c r="D78" s="14" t="s">
        <v>27</v>
      </c>
      <c r="E78" s="14" t="s">
        <v>946</v>
      </c>
      <c r="F78" s="14" t="s">
        <v>947</v>
      </c>
      <c r="G78" s="13"/>
      <c r="H78" s="14" t="s">
        <v>948</v>
      </c>
      <c r="I78" s="14" t="s">
        <v>949</v>
      </c>
      <c r="J78" s="14" t="s">
        <v>344</v>
      </c>
      <c r="K78" s="14" t="s">
        <v>33</v>
      </c>
      <c r="L78" s="14" t="s">
        <v>950</v>
      </c>
      <c r="M78" s="14" t="s">
        <v>951</v>
      </c>
      <c r="N78" s="14" t="s">
        <v>952</v>
      </c>
      <c r="O78" s="14" t="s">
        <v>953</v>
      </c>
      <c r="P78" s="14" t="s">
        <v>38</v>
      </c>
      <c r="Q78" s="14" t="s">
        <v>954</v>
      </c>
      <c r="R78" s="14" t="s">
        <v>40</v>
      </c>
      <c r="S78" s="14" t="s">
        <v>955</v>
      </c>
      <c r="T78" s="14" t="s">
        <v>75</v>
      </c>
      <c r="U78" s="14" t="s">
        <v>243</v>
      </c>
      <c r="V78" s="14" t="s">
        <v>148</v>
      </c>
    </row>
    <row r="79" spans="1:22" ht="9.75" customHeight="1">
      <c r="A79" s="14" t="s">
        <v>25</v>
      </c>
      <c r="B79" s="14" t="s">
        <v>956</v>
      </c>
      <c r="C79" s="13" t="str">
        <f t="shared" si="0"/>
        <v>11968H3</v>
      </c>
      <c r="D79" s="14" t="s">
        <v>27</v>
      </c>
      <c r="E79" s="14" t="s">
        <v>957</v>
      </c>
      <c r="F79" s="14" t="s">
        <v>958</v>
      </c>
      <c r="G79" s="14" t="s">
        <v>959</v>
      </c>
      <c r="H79" s="14" t="s">
        <v>960</v>
      </c>
      <c r="I79" s="14" t="s">
        <v>961</v>
      </c>
      <c r="J79" s="14" t="s">
        <v>962</v>
      </c>
      <c r="K79" s="14" t="s">
        <v>963</v>
      </c>
      <c r="L79" s="14" t="s">
        <v>964</v>
      </c>
      <c r="M79" s="14" t="s">
        <v>965</v>
      </c>
      <c r="N79" s="14" t="s">
        <v>966</v>
      </c>
      <c r="O79" s="14" t="s">
        <v>967</v>
      </c>
      <c r="P79" s="14" t="s">
        <v>38</v>
      </c>
      <c r="Q79" s="14" t="s">
        <v>968</v>
      </c>
      <c r="R79" s="14" t="s">
        <v>40</v>
      </c>
      <c r="S79" s="14" t="s">
        <v>969</v>
      </c>
      <c r="T79" s="14" t="s">
        <v>970</v>
      </c>
      <c r="U79" s="14" t="s">
        <v>134</v>
      </c>
      <c r="V79" s="14" t="s">
        <v>44</v>
      </c>
    </row>
    <row r="80" spans="1:22" ht="9.75" customHeight="1">
      <c r="A80" s="14" t="s">
        <v>25</v>
      </c>
      <c r="B80" s="14" t="s">
        <v>971</v>
      </c>
      <c r="C80" s="13" t="str">
        <f t="shared" si="0"/>
        <v>11968H4</v>
      </c>
      <c r="D80" s="14" t="s">
        <v>27</v>
      </c>
      <c r="E80" s="14" t="s">
        <v>972</v>
      </c>
      <c r="F80" s="14" t="s">
        <v>973</v>
      </c>
      <c r="G80" s="13"/>
      <c r="H80" s="14" t="s">
        <v>974</v>
      </c>
      <c r="I80" s="14" t="s">
        <v>975</v>
      </c>
      <c r="J80" s="14" t="s">
        <v>976</v>
      </c>
      <c r="K80" s="14" t="s">
        <v>33</v>
      </c>
      <c r="L80" s="14" t="s">
        <v>977</v>
      </c>
      <c r="M80" s="14" t="s">
        <v>978</v>
      </c>
      <c r="N80" s="14" t="s">
        <v>979</v>
      </c>
      <c r="O80" s="14" t="s">
        <v>980</v>
      </c>
      <c r="P80" s="14" t="s">
        <v>38</v>
      </c>
      <c r="Q80" s="14" t="s">
        <v>981</v>
      </c>
      <c r="R80" s="14" t="s">
        <v>40</v>
      </c>
      <c r="S80" s="14" t="s">
        <v>982</v>
      </c>
      <c r="T80" s="14" t="s">
        <v>983</v>
      </c>
      <c r="U80" s="14" t="s">
        <v>984</v>
      </c>
      <c r="V80" s="14" t="s">
        <v>44</v>
      </c>
    </row>
    <row r="81" spans="1:22" ht="9.75" customHeight="1">
      <c r="A81" s="14" t="s">
        <v>25</v>
      </c>
      <c r="B81" s="14" t="s">
        <v>985</v>
      </c>
      <c r="C81" s="13" t="str">
        <f t="shared" si="0"/>
        <v>11968H5</v>
      </c>
      <c r="D81" s="14" t="s">
        <v>27</v>
      </c>
      <c r="E81" s="14" t="s">
        <v>986</v>
      </c>
      <c r="F81" s="14" t="s">
        <v>987</v>
      </c>
      <c r="G81" s="14" t="s">
        <v>988</v>
      </c>
      <c r="H81" s="14" t="s">
        <v>989</v>
      </c>
      <c r="I81" s="14" t="s">
        <v>990</v>
      </c>
      <c r="J81" s="14" t="s">
        <v>991</v>
      </c>
      <c r="K81" s="14" t="s">
        <v>33</v>
      </c>
      <c r="L81" s="14" t="s">
        <v>992</v>
      </c>
      <c r="M81" s="14" t="s">
        <v>993</v>
      </c>
      <c r="N81" s="14" t="s">
        <v>994</v>
      </c>
      <c r="O81" s="14" t="s">
        <v>995</v>
      </c>
      <c r="P81" s="14" t="s">
        <v>38</v>
      </c>
      <c r="Q81" s="14" t="s">
        <v>996</v>
      </c>
      <c r="R81" s="14" t="s">
        <v>40</v>
      </c>
      <c r="S81" s="14" t="s">
        <v>997</v>
      </c>
      <c r="T81" s="14" t="s">
        <v>998</v>
      </c>
      <c r="U81" s="14" t="s">
        <v>104</v>
      </c>
      <c r="V81" s="14" t="s">
        <v>44</v>
      </c>
    </row>
    <row r="82" spans="1:22" ht="9.75" customHeight="1">
      <c r="A82" s="14" t="s">
        <v>25</v>
      </c>
      <c r="B82" s="14" t="s">
        <v>999</v>
      </c>
      <c r="C82" s="13" t="str">
        <f t="shared" si="0"/>
        <v>11968H6</v>
      </c>
      <c r="D82" s="14" t="s">
        <v>27</v>
      </c>
      <c r="E82" s="14" t="s">
        <v>1000</v>
      </c>
      <c r="F82" s="14" t="s">
        <v>1001</v>
      </c>
      <c r="G82" s="13"/>
      <c r="H82" s="14" t="s">
        <v>1002</v>
      </c>
      <c r="I82" s="14" t="s">
        <v>1003</v>
      </c>
      <c r="J82" s="14" t="s">
        <v>168</v>
      </c>
      <c r="K82" s="14" t="s">
        <v>33</v>
      </c>
      <c r="L82" s="14" t="s">
        <v>1004</v>
      </c>
      <c r="M82" s="14" t="s">
        <v>1005</v>
      </c>
      <c r="N82" s="14" t="s">
        <v>1006</v>
      </c>
      <c r="O82" s="14" t="s">
        <v>1007</v>
      </c>
      <c r="P82" s="14" t="s">
        <v>38</v>
      </c>
      <c r="Q82" s="14" t="s">
        <v>1008</v>
      </c>
      <c r="R82" s="14" t="s">
        <v>40</v>
      </c>
      <c r="S82" s="14" t="s">
        <v>1009</v>
      </c>
      <c r="T82" s="14" t="s">
        <v>90</v>
      </c>
      <c r="U82" s="14" t="s">
        <v>283</v>
      </c>
      <c r="V82" s="14" t="s">
        <v>44</v>
      </c>
    </row>
    <row r="83" spans="1:22" ht="9.75" customHeight="1">
      <c r="A83" s="14" t="s">
        <v>25</v>
      </c>
      <c r="B83" s="14" t="s">
        <v>1010</v>
      </c>
      <c r="C83" s="13" t="str">
        <f t="shared" si="0"/>
        <v>11968H7</v>
      </c>
      <c r="D83" s="14" t="s">
        <v>27</v>
      </c>
      <c r="E83" s="14" t="s">
        <v>1011</v>
      </c>
      <c r="F83" s="14" t="s">
        <v>1012</v>
      </c>
      <c r="G83" s="14" t="s">
        <v>1013</v>
      </c>
      <c r="H83" s="14" t="s">
        <v>1014</v>
      </c>
      <c r="I83" s="14" t="s">
        <v>1015</v>
      </c>
      <c r="J83" s="14" t="s">
        <v>111</v>
      </c>
      <c r="K83" s="14" t="s">
        <v>33</v>
      </c>
      <c r="L83" s="14" t="s">
        <v>1016</v>
      </c>
      <c r="M83" s="14" t="s">
        <v>1017</v>
      </c>
      <c r="N83" s="14" t="s">
        <v>1018</v>
      </c>
      <c r="O83" s="14" t="s">
        <v>1019</v>
      </c>
      <c r="P83" s="14" t="s">
        <v>38</v>
      </c>
      <c r="Q83" s="14" t="s">
        <v>1020</v>
      </c>
      <c r="R83" s="14" t="s">
        <v>40</v>
      </c>
      <c r="S83" s="14" t="s">
        <v>1021</v>
      </c>
      <c r="T83" s="14" t="s">
        <v>118</v>
      </c>
      <c r="U83" s="14" t="s">
        <v>134</v>
      </c>
      <c r="V83" s="14" t="s">
        <v>44</v>
      </c>
    </row>
    <row r="84" spans="1:22" ht="9.75" customHeight="1">
      <c r="A84" s="14" t="s">
        <v>25</v>
      </c>
      <c r="B84" s="14" t="s">
        <v>1022</v>
      </c>
      <c r="C84" s="13" t="str">
        <f t="shared" si="0"/>
        <v>11968H8</v>
      </c>
      <c r="D84" s="14" t="s">
        <v>27</v>
      </c>
      <c r="E84" s="14" t="s">
        <v>1023</v>
      </c>
      <c r="F84" s="14" t="s">
        <v>1024</v>
      </c>
      <c r="G84" s="14" t="s">
        <v>1025</v>
      </c>
      <c r="H84" s="14" t="s">
        <v>1026</v>
      </c>
      <c r="I84" s="14" t="s">
        <v>1027</v>
      </c>
      <c r="J84" s="14" t="s">
        <v>276</v>
      </c>
      <c r="K84" s="14" t="s">
        <v>963</v>
      </c>
      <c r="L84" s="14" t="s">
        <v>1028</v>
      </c>
      <c r="M84" s="14" t="s">
        <v>1029</v>
      </c>
      <c r="N84" s="14" t="s">
        <v>1030</v>
      </c>
      <c r="O84" s="14" t="s">
        <v>1031</v>
      </c>
      <c r="P84" s="14" t="s">
        <v>38</v>
      </c>
      <c r="Q84" s="14" t="s">
        <v>1032</v>
      </c>
      <c r="R84" s="14" t="s">
        <v>40</v>
      </c>
      <c r="S84" s="14" t="s">
        <v>1033</v>
      </c>
      <c r="T84" s="14" t="s">
        <v>90</v>
      </c>
      <c r="U84" s="14" t="s">
        <v>1034</v>
      </c>
      <c r="V84" s="14" t="s">
        <v>44</v>
      </c>
    </row>
    <row r="85" spans="1:22" ht="9.75" customHeight="1">
      <c r="A85" s="14" t="s">
        <v>25</v>
      </c>
      <c r="B85" s="14" t="s">
        <v>1035</v>
      </c>
      <c r="C85" s="13" t="str">
        <f t="shared" si="0"/>
        <v>11968H9</v>
      </c>
      <c r="D85" s="14" t="s">
        <v>27</v>
      </c>
      <c r="E85" s="14" t="s">
        <v>1036</v>
      </c>
      <c r="F85" s="14" t="s">
        <v>1037</v>
      </c>
      <c r="G85" s="14" t="s">
        <v>1038</v>
      </c>
      <c r="H85" s="14" t="s">
        <v>1039</v>
      </c>
      <c r="I85" s="14" t="s">
        <v>1040</v>
      </c>
      <c r="J85" s="14" t="s">
        <v>1041</v>
      </c>
      <c r="K85" s="14" t="s">
        <v>33</v>
      </c>
      <c r="L85" s="14" t="s">
        <v>1042</v>
      </c>
      <c r="M85" s="14" t="s">
        <v>1043</v>
      </c>
      <c r="N85" s="14" t="s">
        <v>1044</v>
      </c>
      <c r="O85" s="14" t="s">
        <v>1045</v>
      </c>
      <c r="P85" s="14" t="s">
        <v>38</v>
      </c>
      <c r="Q85" s="14" t="s">
        <v>1046</v>
      </c>
      <c r="R85" s="14" t="s">
        <v>40</v>
      </c>
      <c r="S85" s="14" t="s">
        <v>1047</v>
      </c>
      <c r="T85" s="14" t="s">
        <v>456</v>
      </c>
      <c r="U85" s="14" t="s">
        <v>43</v>
      </c>
      <c r="V85" s="14" t="s">
        <v>44</v>
      </c>
    </row>
    <row r="86" spans="1:22" ht="9.75" customHeight="1">
      <c r="A86" s="14" t="s">
        <v>25</v>
      </c>
      <c r="B86" s="14" t="s">
        <v>1048</v>
      </c>
      <c r="C86" s="13" t="str">
        <f t="shared" si="0"/>
        <v>11968H10</v>
      </c>
      <c r="D86" s="14" t="s">
        <v>27</v>
      </c>
      <c r="E86" s="14" t="s">
        <v>1049</v>
      </c>
      <c r="F86" s="14" t="s">
        <v>1050</v>
      </c>
      <c r="G86" s="13"/>
      <c r="H86" s="14" t="s">
        <v>1051</v>
      </c>
      <c r="I86" s="14" t="s">
        <v>1052</v>
      </c>
      <c r="J86" s="14" t="s">
        <v>1053</v>
      </c>
      <c r="K86" s="14" t="s">
        <v>83</v>
      </c>
      <c r="L86" s="14" t="s">
        <v>1054</v>
      </c>
      <c r="M86" s="14" t="s">
        <v>1055</v>
      </c>
      <c r="N86" s="14" t="s">
        <v>1056</v>
      </c>
      <c r="O86" s="14" t="s">
        <v>1057</v>
      </c>
      <c r="P86" s="14" t="s">
        <v>38</v>
      </c>
      <c r="Q86" s="14" t="s">
        <v>1058</v>
      </c>
      <c r="R86" s="14" t="s">
        <v>40</v>
      </c>
      <c r="S86" s="14" t="s">
        <v>1059</v>
      </c>
      <c r="T86" s="14" t="s">
        <v>1060</v>
      </c>
      <c r="U86" s="14" t="s">
        <v>283</v>
      </c>
      <c r="V86" s="14" t="s">
        <v>44</v>
      </c>
    </row>
    <row r="87" spans="1:22" ht="9.75" customHeight="1">
      <c r="A87" s="14" t="s">
        <v>25</v>
      </c>
      <c r="B87" s="14" t="s">
        <v>1061</v>
      </c>
      <c r="C87" s="13" t="str">
        <f t="shared" si="0"/>
        <v>11968H11</v>
      </c>
      <c r="D87" s="14" t="s">
        <v>27</v>
      </c>
      <c r="E87" s="14" t="s">
        <v>1062</v>
      </c>
      <c r="F87" s="14" t="s">
        <v>1063</v>
      </c>
      <c r="G87" s="13"/>
      <c r="H87" s="14" t="s">
        <v>1064</v>
      </c>
      <c r="I87" s="14" t="s">
        <v>1065</v>
      </c>
      <c r="J87" s="14" t="s">
        <v>230</v>
      </c>
      <c r="K87" s="14" t="s">
        <v>33</v>
      </c>
      <c r="L87" s="14" t="s">
        <v>1066</v>
      </c>
      <c r="M87" s="14" t="s">
        <v>1067</v>
      </c>
      <c r="N87" s="14" t="s">
        <v>1068</v>
      </c>
      <c r="O87" s="14" t="s">
        <v>1069</v>
      </c>
      <c r="P87" s="14" t="s">
        <v>38</v>
      </c>
      <c r="Q87" s="14" t="s">
        <v>1070</v>
      </c>
      <c r="R87" s="14" t="s">
        <v>40</v>
      </c>
      <c r="S87" s="14" t="s">
        <v>1071</v>
      </c>
      <c r="T87" s="14" t="s">
        <v>230</v>
      </c>
      <c r="U87" s="14" t="s">
        <v>43</v>
      </c>
      <c r="V87" s="14" t="s">
        <v>44</v>
      </c>
    </row>
    <row r="88" spans="1:22" ht="9.75" customHeight="1">
      <c r="A88" s="14" t="s">
        <v>1072</v>
      </c>
      <c r="B88" s="14" t="s">
        <v>26</v>
      </c>
      <c r="C88" s="13" t="str">
        <f t="shared" si="0"/>
        <v>11969A2</v>
      </c>
      <c r="D88" s="14" t="s">
        <v>27</v>
      </c>
      <c r="E88" s="14" t="s">
        <v>1073</v>
      </c>
      <c r="F88" s="14" t="s">
        <v>1074</v>
      </c>
      <c r="G88" s="14" t="s">
        <v>1075</v>
      </c>
      <c r="H88" s="14" t="s">
        <v>1076</v>
      </c>
      <c r="I88" s="14" t="s">
        <v>140</v>
      </c>
      <c r="J88" s="14" t="s">
        <v>1077</v>
      </c>
      <c r="K88" s="14" t="s">
        <v>52</v>
      </c>
      <c r="L88" s="14" t="s">
        <v>1078</v>
      </c>
      <c r="M88" s="14" t="s">
        <v>142</v>
      </c>
      <c r="N88" s="14" t="s">
        <v>1079</v>
      </c>
      <c r="O88" s="14" t="s">
        <v>1080</v>
      </c>
      <c r="P88" s="14" t="s">
        <v>38</v>
      </c>
      <c r="Q88" s="14" t="s">
        <v>1081</v>
      </c>
      <c r="R88" s="14" t="s">
        <v>40</v>
      </c>
      <c r="S88" s="14" t="s">
        <v>1082</v>
      </c>
      <c r="T88" s="14" t="s">
        <v>1083</v>
      </c>
      <c r="U88" s="14" t="s">
        <v>1084</v>
      </c>
      <c r="V88" s="14" t="s">
        <v>148</v>
      </c>
    </row>
    <row r="89" spans="1:22" ht="9.75" customHeight="1">
      <c r="A89" s="14" t="s">
        <v>1072</v>
      </c>
      <c r="B89" s="14" t="s">
        <v>45</v>
      </c>
      <c r="C89" s="13" t="str">
        <f t="shared" si="0"/>
        <v>11969A3</v>
      </c>
      <c r="D89" s="14" t="s">
        <v>27</v>
      </c>
      <c r="E89" s="14" t="s">
        <v>1085</v>
      </c>
      <c r="F89" s="14" t="s">
        <v>1086</v>
      </c>
      <c r="G89" s="14" t="s">
        <v>1087</v>
      </c>
      <c r="H89" s="14" t="s">
        <v>1088</v>
      </c>
      <c r="I89" s="14" t="s">
        <v>1089</v>
      </c>
      <c r="J89" s="14" t="s">
        <v>1090</v>
      </c>
      <c r="K89" s="14" t="s">
        <v>33</v>
      </c>
      <c r="L89" s="14" t="s">
        <v>1091</v>
      </c>
      <c r="M89" s="14" t="s">
        <v>1092</v>
      </c>
      <c r="N89" s="14" t="s">
        <v>1093</v>
      </c>
      <c r="O89" s="14" t="s">
        <v>1094</v>
      </c>
      <c r="P89" s="14" t="s">
        <v>38</v>
      </c>
      <c r="Q89" s="14" t="s">
        <v>1095</v>
      </c>
      <c r="R89" s="14" t="s">
        <v>40</v>
      </c>
      <c r="S89" s="14" t="s">
        <v>1096</v>
      </c>
      <c r="T89" s="14" t="s">
        <v>1097</v>
      </c>
      <c r="U89" s="14" t="s">
        <v>134</v>
      </c>
      <c r="V89" s="14" t="s">
        <v>44</v>
      </c>
    </row>
    <row r="90" spans="1:22" ht="9.75" customHeight="1">
      <c r="A90" s="14" t="s">
        <v>1072</v>
      </c>
      <c r="B90" s="14" t="s">
        <v>61</v>
      </c>
      <c r="C90" s="13" t="str">
        <f t="shared" si="0"/>
        <v>11969A4</v>
      </c>
      <c r="D90" s="14" t="s">
        <v>27</v>
      </c>
      <c r="E90" s="14" t="s">
        <v>1098</v>
      </c>
      <c r="F90" s="14" t="s">
        <v>1099</v>
      </c>
      <c r="G90" s="14" t="s">
        <v>1100</v>
      </c>
      <c r="H90" s="14" t="s">
        <v>1101</v>
      </c>
      <c r="I90" s="14" t="s">
        <v>1102</v>
      </c>
      <c r="J90" s="14" t="s">
        <v>1103</v>
      </c>
      <c r="K90" s="14" t="s">
        <v>33</v>
      </c>
      <c r="L90" s="14" t="s">
        <v>1104</v>
      </c>
      <c r="M90" s="14" t="s">
        <v>1105</v>
      </c>
      <c r="N90" s="14" t="s">
        <v>1106</v>
      </c>
      <c r="O90" s="14" t="s">
        <v>1107</v>
      </c>
      <c r="P90" s="14" t="s">
        <v>38</v>
      </c>
      <c r="Q90" s="14" t="s">
        <v>1108</v>
      </c>
      <c r="R90" s="14" t="s">
        <v>40</v>
      </c>
      <c r="S90" s="14" t="s">
        <v>1109</v>
      </c>
      <c r="T90" s="14" t="s">
        <v>1110</v>
      </c>
      <c r="U90" s="14" t="s">
        <v>134</v>
      </c>
      <c r="V90" s="14" t="s">
        <v>44</v>
      </c>
    </row>
    <row r="91" spans="1:22" ht="9.75" customHeight="1">
      <c r="A91" s="14" t="s">
        <v>1072</v>
      </c>
      <c r="B91" s="14" t="s">
        <v>77</v>
      </c>
      <c r="C91" s="13" t="str">
        <f t="shared" si="0"/>
        <v>11969A5</v>
      </c>
      <c r="D91" s="14" t="s">
        <v>27</v>
      </c>
      <c r="E91" s="14" t="s">
        <v>1111</v>
      </c>
      <c r="F91" s="14" t="s">
        <v>1112</v>
      </c>
      <c r="G91" s="13"/>
      <c r="H91" s="14" t="s">
        <v>1113</v>
      </c>
      <c r="I91" s="14" t="s">
        <v>1114</v>
      </c>
      <c r="J91" s="14" t="s">
        <v>1115</v>
      </c>
      <c r="K91" s="14" t="s">
        <v>33</v>
      </c>
      <c r="L91" s="14" t="s">
        <v>1116</v>
      </c>
      <c r="M91" s="14" t="s">
        <v>1117</v>
      </c>
      <c r="N91" s="14" t="s">
        <v>1118</v>
      </c>
      <c r="O91" s="14" t="s">
        <v>1119</v>
      </c>
      <c r="P91" s="14" t="s">
        <v>38</v>
      </c>
      <c r="Q91" s="14" t="s">
        <v>1120</v>
      </c>
      <c r="R91" s="14" t="s">
        <v>40</v>
      </c>
      <c r="S91" s="14" t="s">
        <v>1121</v>
      </c>
      <c r="T91" s="14" t="s">
        <v>483</v>
      </c>
      <c r="U91" s="14" t="s">
        <v>1084</v>
      </c>
      <c r="V91" s="14" t="s">
        <v>44</v>
      </c>
    </row>
    <row r="92" spans="1:22" ht="9.75" customHeight="1">
      <c r="A92" s="14" t="s">
        <v>1072</v>
      </c>
      <c r="B92" s="14" t="s">
        <v>91</v>
      </c>
      <c r="C92" s="13" t="str">
        <f t="shared" si="0"/>
        <v>11969A6</v>
      </c>
      <c r="D92" s="14" t="s">
        <v>27</v>
      </c>
      <c r="E92" s="14" t="s">
        <v>1122</v>
      </c>
      <c r="F92" s="14" t="s">
        <v>1123</v>
      </c>
      <c r="G92" s="14" t="s">
        <v>1124</v>
      </c>
      <c r="H92" s="14" t="s">
        <v>1125</v>
      </c>
      <c r="I92" s="14" t="s">
        <v>1126</v>
      </c>
      <c r="J92" s="14" t="s">
        <v>1127</v>
      </c>
      <c r="K92" s="14" t="s">
        <v>33</v>
      </c>
      <c r="L92" s="14" t="s">
        <v>1128</v>
      </c>
      <c r="M92" s="14" t="s">
        <v>1129</v>
      </c>
      <c r="N92" s="14" t="s">
        <v>1130</v>
      </c>
      <c r="O92" s="14" t="s">
        <v>1131</v>
      </c>
      <c r="P92" s="14" t="s">
        <v>38</v>
      </c>
      <c r="Q92" s="14" t="s">
        <v>1132</v>
      </c>
      <c r="R92" s="14" t="s">
        <v>40</v>
      </c>
      <c r="S92" s="14" t="s">
        <v>1133</v>
      </c>
      <c r="T92" s="14" t="s">
        <v>1134</v>
      </c>
      <c r="U92" s="14" t="s">
        <v>230</v>
      </c>
      <c r="V92" s="14" t="s">
        <v>44</v>
      </c>
    </row>
    <row r="93" spans="1:22" ht="9.75" customHeight="1">
      <c r="A93" s="14" t="s">
        <v>1072</v>
      </c>
      <c r="B93" s="14" t="s">
        <v>105</v>
      </c>
      <c r="C93" s="13" t="str">
        <f t="shared" si="0"/>
        <v>11969A7</v>
      </c>
      <c r="D93" s="14" t="s">
        <v>27</v>
      </c>
      <c r="E93" s="14" t="s">
        <v>1135</v>
      </c>
      <c r="F93" s="14" t="s">
        <v>1136</v>
      </c>
      <c r="G93" s="14" t="s">
        <v>1137</v>
      </c>
      <c r="H93" s="14" t="s">
        <v>1138</v>
      </c>
      <c r="I93" s="14" t="s">
        <v>1139</v>
      </c>
      <c r="J93" s="14" t="s">
        <v>1140</v>
      </c>
      <c r="K93" s="14" t="s">
        <v>33</v>
      </c>
      <c r="L93" s="14" t="s">
        <v>1141</v>
      </c>
      <c r="M93" s="14" t="s">
        <v>1142</v>
      </c>
      <c r="N93" s="14" t="s">
        <v>1143</v>
      </c>
      <c r="O93" s="14" t="s">
        <v>1144</v>
      </c>
      <c r="P93" s="14" t="s">
        <v>38</v>
      </c>
      <c r="Q93" s="14" t="s">
        <v>1145</v>
      </c>
      <c r="R93" s="14" t="s">
        <v>40</v>
      </c>
      <c r="S93" s="14" t="s">
        <v>1146</v>
      </c>
      <c r="T93" s="14" t="s">
        <v>75</v>
      </c>
      <c r="U93" s="14" t="s">
        <v>243</v>
      </c>
      <c r="V93" s="14" t="s">
        <v>44</v>
      </c>
    </row>
    <row r="94" spans="1:22" ht="9.75" customHeight="1">
      <c r="A94" s="14" t="s">
        <v>1072</v>
      </c>
      <c r="B94" s="14" t="s">
        <v>120</v>
      </c>
      <c r="C94" s="13" t="str">
        <f t="shared" si="0"/>
        <v>11969A8</v>
      </c>
      <c r="D94" s="14" t="s">
        <v>27</v>
      </c>
      <c r="E94" s="14" t="s">
        <v>1147</v>
      </c>
      <c r="F94" s="14" t="s">
        <v>1148</v>
      </c>
      <c r="G94" s="14" t="s">
        <v>1149</v>
      </c>
      <c r="H94" s="14" t="s">
        <v>1150</v>
      </c>
      <c r="I94" s="14" t="s">
        <v>1151</v>
      </c>
      <c r="J94" s="14" t="s">
        <v>344</v>
      </c>
      <c r="K94" s="14" t="s">
        <v>52</v>
      </c>
      <c r="L94" s="14" t="s">
        <v>1152</v>
      </c>
      <c r="M94" s="14" t="s">
        <v>1153</v>
      </c>
      <c r="N94" s="14" t="s">
        <v>1154</v>
      </c>
      <c r="O94" s="14" t="s">
        <v>1155</v>
      </c>
      <c r="P94" s="14" t="s">
        <v>38</v>
      </c>
      <c r="Q94" s="14" t="s">
        <v>1156</v>
      </c>
      <c r="R94" s="14" t="s">
        <v>40</v>
      </c>
      <c r="S94" s="14" t="s">
        <v>1157</v>
      </c>
      <c r="T94" s="14" t="s">
        <v>75</v>
      </c>
      <c r="U94" s="14" t="s">
        <v>243</v>
      </c>
      <c r="V94" s="14" t="s">
        <v>44</v>
      </c>
    </row>
    <row r="95" spans="1:22" ht="9.75" customHeight="1">
      <c r="A95" s="14" t="s">
        <v>1072</v>
      </c>
      <c r="B95" s="14" t="s">
        <v>136</v>
      </c>
      <c r="C95" s="13" t="str">
        <f t="shared" si="0"/>
        <v>11969A9</v>
      </c>
      <c r="D95" s="14" t="s">
        <v>27</v>
      </c>
      <c r="E95" s="14" t="s">
        <v>1158</v>
      </c>
      <c r="F95" s="14" t="s">
        <v>1159</v>
      </c>
      <c r="G95" s="13"/>
      <c r="H95" s="14" t="s">
        <v>1160</v>
      </c>
      <c r="I95" s="14" t="s">
        <v>1161</v>
      </c>
      <c r="J95" s="14" t="s">
        <v>67</v>
      </c>
      <c r="K95" s="14" t="s">
        <v>33</v>
      </c>
      <c r="L95" s="14" t="s">
        <v>1162</v>
      </c>
      <c r="M95" s="14" t="s">
        <v>1163</v>
      </c>
      <c r="N95" s="14" t="s">
        <v>1164</v>
      </c>
      <c r="O95" s="14" t="s">
        <v>1165</v>
      </c>
      <c r="P95" s="14" t="s">
        <v>38</v>
      </c>
      <c r="Q95" s="14" t="s">
        <v>1166</v>
      </c>
      <c r="R95" s="14" t="s">
        <v>40</v>
      </c>
      <c r="S95" s="14" t="s">
        <v>1167</v>
      </c>
      <c r="T95" s="14" t="s">
        <v>75</v>
      </c>
      <c r="U95" s="14" t="s">
        <v>243</v>
      </c>
      <c r="V95" s="14" t="s">
        <v>44</v>
      </c>
    </row>
    <row r="96" spans="1:22" ht="9.75" customHeight="1">
      <c r="A96" s="14" t="s">
        <v>1072</v>
      </c>
      <c r="B96" s="14" t="s">
        <v>149</v>
      </c>
      <c r="C96" s="13" t="str">
        <f t="shared" si="0"/>
        <v>11969A10</v>
      </c>
      <c r="D96" s="14" t="s">
        <v>27</v>
      </c>
      <c r="E96" s="14" t="s">
        <v>1168</v>
      </c>
      <c r="F96" s="14" t="s">
        <v>1169</v>
      </c>
      <c r="G96" s="13"/>
      <c r="H96" s="14" t="s">
        <v>1170</v>
      </c>
      <c r="I96" s="14" t="s">
        <v>1171</v>
      </c>
      <c r="J96" s="14" t="s">
        <v>1172</v>
      </c>
      <c r="K96" s="14" t="s">
        <v>33</v>
      </c>
      <c r="L96" s="14" t="s">
        <v>1173</v>
      </c>
      <c r="M96" s="14" t="s">
        <v>1174</v>
      </c>
      <c r="N96" s="14" t="s">
        <v>1175</v>
      </c>
      <c r="O96" s="14" t="s">
        <v>1176</v>
      </c>
      <c r="P96" s="14" t="s">
        <v>38</v>
      </c>
      <c r="Q96" s="14" t="s">
        <v>1177</v>
      </c>
      <c r="R96" s="14" t="s">
        <v>40</v>
      </c>
      <c r="S96" s="14" t="s">
        <v>1178</v>
      </c>
      <c r="T96" s="14" t="s">
        <v>1179</v>
      </c>
      <c r="U96" s="14" t="s">
        <v>338</v>
      </c>
      <c r="V96" s="14" t="s">
        <v>148</v>
      </c>
    </row>
    <row r="97" spans="1:22" ht="9.75" customHeight="1">
      <c r="A97" s="14" t="s">
        <v>1072</v>
      </c>
      <c r="B97" s="14" t="s">
        <v>162</v>
      </c>
      <c r="C97" s="13" t="str">
        <f t="shared" si="0"/>
        <v>11969A11</v>
      </c>
      <c r="D97" s="14" t="s">
        <v>27</v>
      </c>
      <c r="E97" s="14" t="s">
        <v>1180</v>
      </c>
      <c r="F97" s="14" t="s">
        <v>1181</v>
      </c>
      <c r="G97" s="14" t="s">
        <v>1182</v>
      </c>
      <c r="H97" s="14" t="s">
        <v>1183</v>
      </c>
      <c r="I97" s="14" t="s">
        <v>1184</v>
      </c>
      <c r="J97" s="14" t="s">
        <v>1185</v>
      </c>
      <c r="K97" s="14" t="s">
        <v>52</v>
      </c>
      <c r="L97" s="14" t="s">
        <v>1186</v>
      </c>
      <c r="M97" s="14" t="s">
        <v>1187</v>
      </c>
      <c r="N97" s="14" t="s">
        <v>1188</v>
      </c>
      <c r="O97" s="14" t="s">
        <v>1189</v>
      </c>
      <c r="P97" s="14" t="s">
        <v>38</v>
      </c>
      <c r="Q97" s="14" t="s">
        <v>1190</v>
      </c>
      <c r="R97" s="14" t="s">
        <v>40</v>
      </c>
      <c r="S97" s="14" t="s">
        <v>1191</v>
      </c>
      <c r="T97" s="14" t="s">
        <v>456</v>
      </c>
      <c r="U97" s="14" t="s">
        <v>60</v>
      </c>
      <c r="V97" s="14" t="s">
        <v>44</v>
      </c>
    </row>
    <row r="98" spans="1:22" ht="9.75" customHeight="1">
      <c r="A98" s="14" t="s">
        <v>1072</v>
      </c>
      <c r="B98" s="14" t="s">
        <v>176</v>
      </c>
      <c r="C98" s="13" t="str">
        <f t="shared" si="0"/>
        <v>11969B2</v>
      </c>
      <c r="D98" s="14" t="s">
        <v>27</v>
      </c>
      <c r="E98" s="14" t="s">
        <v>1192</v>
      </c>
      <c r="F98" s="14" t="s">
        <v>1193</v>
      </c>
      <c r="G98" s="14" t="s">
        <v>1194</v>
      </c>
      <c r="H98" s="14" t="s">
        <v>1195</v>
      </c>
      <c r="I98" s="14" t="s">
        <v>1196</v>
      </c>
      <c r="J98" s="14" t="s">
        <v>230</v>
      </c>
      <c r="K98" s="14" t="s">
        <v>33</v>
      </c>
      <c r="L98" s="14" t="s">
        <v>1197</v>
      </c>
      <c r="M98" s="14" t="s">
        <v>1198</v>
      </c>
      <c r="N98" s="14" t="s">
        <v>1199</v>
      </c>
      <c r="O98" s="14" t="s">
        <v>280</v>
      </c>
      <c r="P98" s="14" t="s">
        <v>38</v>
      </c>
      <c r="Q98" s="14" t="s">
        <v>1200</v>
      </c>
      <c r="R98" s="14" t="s">
        <v>40</v>
      </c>
      <c r="S98" s="14" t="s">
        <v>1201</v>
      </c>
      <c r="T98" s="14" t="s">
        <v>230</v>
      </c>
      <c r="U98" s="14" t="s">
        <v>338</v>
      </c>
      <c r="V98" s="14" t="s">
        <v>44</v>
      </c>
    </row>
    <row r="99" spans="1:22" ht="9.75" customHeight="1">
      <c r="A99" s="14" t="s">
        <v>1072</v>
      </c>
      <c r="B99" s="14" t="s">
        <v>190</v>
      </c>
      <c r="C99" s="13" t="str">
        <f t="shared" si="0"/>
        <v>11969B3</v>
      </c>
      <c r="D99" s="14" t="s">
        <v>27</v>
      </c>
      <c r="E99" s="14" t="s">
        <v>1202</v>
      </c>
      <c r="F99" s="14" t="s">
        <v>1203</v>
      </c>
      <c r="G99" s="14" t="s">
        <v>1204</v>
      </c>
      <c r="H99" s="14" t="s">
        <v>1205</v>
      </c>
      <c r="I99" s="14" t="s">
        <v>1206</v>
      </c>
      <c r="J99" s="14" t="s">
        <v>67</v>
      </c>
      <c r="K99" s="14" t="s">
        <v>52</v>
      </c>
      <c r="L99" s="14" t="s">
        <v>1207</v>
      </c>
      <c r="M99" s="14" t="s">
        <v>1208</v>
      </c>
      <c r="N99" s="14" t="s">
        <v>1209</v>
      </c>
      <c r="O99" s="14" t="s">
        <v>1210</v>
      </c>
      <c r="P99" s="14" t="s">
        <v>38</v>
      </c>
      <c r="Q99" s="14" t="s">
        <v>1211</v>
      </c>
      <c r="R99" s="14" t="s">
        <v>40</v>
      </c>
      <c r="S99" s="14" t="s">
        <v>1212</v>
      </c>
      <c r="T99" s="14" t="s">
        <v>75</v>
      </c>
      <c r="U99" s="14" t="s">
        <v>230</v>
      </c>
      <c r="V99" s="14" t="s">
        <v>148</v>
      </c>
    </row>
    <row r="100" spans="1:22" ht="9.75" customHeight="1">
      <c r="A100" s="14" t="s">
        <v>1072</v>
      </c>
      <c r="B100" s="14" t="s">
        <v>203</v>
      </c>
      <c r="C100" s="13" t="str">
        <f t="shared" si="0"/>
        <v>11969B4</v>
      </c>
      <c r="D100" s="14" t="s">
        <v>27</v>
      </c>
      <c r="E100" s="14" t="s">
        <v>1213</v>
      </c>
      <c r="F100" s="14" t="s">
        <v>1214</v>
      </c>
      <c r="G100" s="14" t="s">
        <v>1215</v>
      </c>
      <c r="H100" s="14" t="s">
        <v>1216</v>
      </c>
      <c r="I100" s="14" t="s">
        <v>1217</v>
      </c>
      <c r="J100" s="14" t="s">
        <v>263</v>
      </c>
      <c r="K100" s="14" t="s">
        <v>33</v>
      </c>
      <c r="L100" s="14" t="s">
        <v>1218</v>
      </c>
      <c r="M100" s="14" t="s">
        <v>1219</v>
      </c>
      <c r="N100" s="14" t="s">
        <v>1220</v>
      </c>
      <c r="O100" s="14" t="s">
        <v>1221</v>
      </c>
      <c r="P100" s="14" t="s">
        <v>38</v>
      </c>
      <c r="Q100" s="14" t="s">
        <v>1222</v>
      </c>
      <c r="R100" s="14" t="s">
        <v>40</v>
      </c>
      <c r="S100" s="14" t="s">
        <v>1223</v>
      </c>
      <c r="T100" s="14" t="s">
        <v>75</v>
      </c>
      <c r="U100" s="14" t="s">
        <v>243</v>
      </c>
      <c r="V100" s="14" t="s">
        <v>44</v>
      </c>
    </row>
    <row r="101" spans="1:22" ht="9.75" customHeight="1">
      <c r="A101" s="14" t="s">
        <v>1072</v>
      </c>
      <c r="B101" s="14" t="s">
        <v>216</v>
      </c>
      <c r="C101" s="13" t="str">
        <f t="shared" si="0"/>
        <v>11969B5</v>
      </c>
      <c r="D101" s="14" t="s">
        <v>27</v>
      </c>
      <c r="E101" s="14" t="s">
        <v>1224</v>
      </c>
      <c r="F101" s="14" t="s">
        <v>1225</v>
      </c>
      <c r="G101" s="14" t="s">
        <v>1226</v>
      </c>
      <c r="H101" s="14" t="s">
        <v>1227</v>
      </c>
      <c r="I101" s="14" t="s">
        <v>1228</v>
      </c>
      <c r="J101" s="14" t="s">
        <v>1229</v>
      </c>
      <c r="K101" s="13"/>
      <c r="L101" s="14" t="s">
        <v>1230</v>
      </c>
      <c r="M101" s="14" t="s">
        <v>1231</v>
      </c>
      <c r="N101" s="14" t="s">
        <v>1232</v>
      </c>
      <c r="O101" s="14" t="s">
        <v>1233</v>
      </c>
      <c r="P101" s="14" t="s">
        <v>38</v>
      </c>
      <c r="Q101" s="14" t="s">
        <v>1234</v>
      </c>
      <c r="R101" s="14" t="s">
        <v>40</v>
      </c>
      <c r="S101" s="14" t="s">
        <v>1235</v>
      </c>
      <c r="T101" s="14" t="s">
        <v>1236</v>
      </c>
      <c r="U101" s="14" t="s">
        <v>134</v>
      </c>
      <c r="V101" s="14" t="s">
        <v>44</v>
      </c>
    </row>
    <row r="102" spans="1:22" ht="9.75" customHeight="1">
      <c r="A102" s="14" t="s">
        <v>1072</v>
      </c>
      <c r="B102" s="14" t="s">
        <v>231</v>
      </c>
      <c r="C102" s="13" t="str">
        <f t="shared" si="0"/>
        <v>11969B6</v>
      </c>
      <c r="D102" s="14" t="s">
        <v>27</v>
      </c>
      <c r="E102" s="14" t="s">
        <v>1237</v>
      </c>
      <c r="F102" s="14" t="s">
        <v>1238</v>
      </c>
      <c r="G102" s="14" t="s">
        <v>1239</v>
      </c>
      <c r="H102" s="14" t="s">
        <v>1240</v>
      </c>
      <c r="I102" s="14" t="s">
        <v>1241</v>
      </c>
      <c r="J102" s="14" t="s">
        <v>1103</v>
      </c>
      <c r="K102" s="14" t="s">
        <v>33</v>
      </c>
      <c r="L102" s="14" t="s">
        <v>1242</v>
      </c>
      <c r="M102" s="14" t="s">
        <v>1243</v>
      </c>
      <c r="N102" s="14" t="s">
        <v>1244</v>
      </c>
      <c r="O102" s="14" t="s">
        <v>1245</v>
      </c>
      <c r="P102" s="14" t="s">
        <v>38</v>
      </c>
      <c r="Q102" s="14" t="s">
        <v>1246</v>
      </c>
      <c r="R102" s="14" t="s">
        <v>40</v>
      </c>
      <c r="S102" s="14" t="s">
        <v>1247</v>
      </c>
      <c r="T102" s="14" t="s">
        <v>1110</v>
      </c>
      <c r="U102" s="14" t="s">
        <v>134</v>
      </c>
      <c r="V102" s="14" t="s">
        <v>44</v>
      </c>
    </row>
    <row r="103" spans="1:22" ht="9.75" customHeight="1">
      <c r="A103" s="14" t="s">
        <v>1072</v>
      </c>
      <c r="B103" s="14" t="s">
        <v>244</v>
      </c>
      <c r="C103" s="13" t="str">
        <f t="shared" si="0"/>
        <v>11969B7</v>
      </c>
      <c r="D103" s="14" t="s">
        <v>27</v>
      </c>
      <c r="E103" s="14" t="s">
        <v>1248</v>
      </c>
      <c r="F103" s="14" t="s">
        <v>1249</v>
      </c>
      <c r="G103" s="13"/>
      <c r="H103" s="14" t="s">
        <v>1250</v>
      </c>
      <c r="I103" s="14" t="s">
        <v>1251</v>
      </c>
      <c r="J103" s="14" t="s">
        <v>1252</v>
      </c>
      <c r="K103" s="14" t="s">
        <v>1253</v>
      </c>
      <c r="L103" s="14" t="s">
        <v>1254</v>
      </c>
      <c r="M103" s="14" t="s">
        <v>1255</v>
      </c>
      <c r="N103" s="14" t="s">
        <v>1256</v>
      </c>
      <c r="O103" s="14" t="s">
        <v>1257</v>
      </c>
      <c r="P103" s="14" t="s">
        <v>38</v>
      </c>
      <c r="Q103" s="14" t="s">
        <v>1258</v>
      </c>
      <c r="R103" s="14" t="s">
        <v>40</v>
      </c>
      <c r="S103" s="14" t="s">
        <v>1259</v>
      </c>
      <c r="T103" s="14" t="s">
        <v>229</v>
      </c>
      <c r="U103" s="14" t="s">
        <v>283</v>
      </c>
      <c r="V103" s="14" t="s">
        <v>44</v>
      </c>
    </row>
    <row r="104" spans="1:22" ht="9.75" customHeight="1">
      <c r="A104" s="14" t="s">
        <v>1072</v>
      </c>
      <c r="B104" s="14" t="s">
        <v>257</v>
      </c>
      <c r="C104" s="13" t="str">
        <f t="shared" si="0"/>
        <v>11969B8</v>
      </c>
      <c r="D104" s="14" t="s">
        <v>27</v>
      </c>
      <c r="E104" s="14" t="s">
        <v>1260</v>
      </c>
      <c r="F104" s="14" t="s">
        <v>1261</v>
      </c>
      <c r="G104" s="14" t="s">
        <v>1262</v>
      </c>
      <c r="H104" s="14" t="s">
        <v>1263</v>
      </c>
      <c r="I104" s="14" t="s">
        <v>1264</v>
      </c>
      <c r="J104" s="14" t="s">
        <v>1265</v>
      </c>
      <c r="K104" s="14" t="s">
        <v>83</v>
      </c>
      <c r="L104" s="14" t="s">
        <v>1266</v>
      </c>
      <c r="M104" s="14" t="s">
        <v>1267</v>
      </c>
      <c r="N104" s="14" t="s">
        <v>1268</v>
      </c>
      <c r="O104" s="14" t="s">
        <v>1269</v>
      </c>
      <c r="P104" s="14" t="s">
        <v>38</v>
      </c>
      <c r="Q104" s="14" t="s">
        <v>1270</v>
      </c>
      <c r="R104" s="14" t="s">
        <v>40</v>
      </c>
      <c r="S104" s="14" t="s">
        <v>1271</v>
      </c>
      <c r="T104" s="14" t="s">
        <v>692</v>
      </c>
      <c r="U104" s="14" t="s">
        <v>104</v>
      </c>
      <c r="V104" s="14" t="s">
        <v>44</v>
      </c>
    </row>
    <row r="105" spans="1:22" ht="9.75" customHeight="1">
      <c r="A105" s="14" t="s">
        <v>1072</v>
      </c>
      <c r="B105" s="14" t="s">
        <v>270</v>
      </c>
      <c r="C105" s="13" t="str">
        <f t="shared" si="0"/>
        <v>11969B9</v>
      </c>
      <c r="D105" s="14" t="s">
        <v>27</v>
      </c>
      <c r="E105" s="14" t="s">
        <v>1272</v>
      </c>
      <c r="F105" s="14" t="s">
        <v>1273</v>
      </c>
      <c r="G105" s="14" t="s">
        <v>1274</v>
      </c>
      <c r="H105" s="14" t="s">
        <v>1275</v>
      </c>
      <c r="I105" s="14" t="s">
        <v>1276</v>
      </c>
      <c r="J105" s="14" t="s">
        <v>230</v>
      </c>
      <c r="K105" s="14" t="s">
        <v>68</v>
      </c>
      <c r="L105" s="14" t="s">
        <v>1277</v>
      </c>
      <c r="M105" s="14" t="s">
        <v>1278</v>
      </c>
      <c r="N105" s="14" t="s">
        <v>1279</v>
      </c>
      <c r="O105" s="14" t="s">
        <v>1280</v>
      </c>
      <c r="P105" s="14" t="s">
        <v>38</v>
      </c>
      <c r="Q105" s="14" t="s">
        <v>1281</v>
      </c>
      <c r="R105" s="14" t="s">
        <v>40</v>
      </c>
      <c r="S105" s="14" t="s">
        <v>1282</v>
      </c>
      <c r="T105" s="14" t="s">
        <v>230</v>
      </c>
      <c r="U105" s="14" t="s">
        <v>134</v>
      </c>
      <c r="V105" s="14" t="s">
        <v>44</v>
      </c>
    </row>
    <row r="106" spans="1:22" ht="9.75" customHeight="1">
      <c r="A106" s="14" t="s">
        <v>1072</v>
      </c>
      <c r="B106" s="14" t="s">
        <v>284</v>
      </c>
      <c r="C106" s="13" t="str">
        <f t="shared" si="0"/>
        <v>11969B10</v>
      </c>
      <c r="D106" s="14" t="s">
        <v>27</v>
      </c>
      <c r="E106" s="14" t="s">
        <v>1283</v>
      </c>
      <c r="F106" s="14" t="s">
        <v>1284</v>
      </c>
      <c r="G106" s="14" t="s">
        <v>1285</v>
      </c>
      <c r="H106" s="14" t="s">
        <v>1286</v>
      </c>
      <c r="I106" s="14" t="s">
        <v>1287</v>
      </c>
      <c r="J106" s="14" t="s">
        <v>1288</v>
      </c>
      <c r="K106" s="14" t="s">
        <v>33</v>
      </c>
      <c r="L106" s="14" t="s">
        <v>1289</v>
      </c>
      <c r="M106" s="14" t="s">
        <v>1290</v>
      </c>
      <c r="N106" s="14" t="s">
        <v>1291</v>
      </c>
      <c r="O106" s="14" t="s">
        <v>1292</v>
      </c>
      <c r="P106" s="14" t="s">
        <v>38</v>
      </c>
      <c r="Q106" s="14" t="s">
        <v>1293</v>
      </c>
      <c r="R106" s="14" t="s">
        <v>40</v>
      </c>
      <c r="S106" s="14" t="s">
        <v>1294</v>
      </c>
      <c r="T106" s="14" t="s">
        <v>1295</v>
      </c>
      <c r="U106" s="14" t="s">
        <v>230</v>
      </c>
      <c r="V106" s="14" t="s">
        <v>44</v>
      </c>
    </row>
    <row r="107" spans="1:22" ht="9.75" customHeight="1">
      <c r="A107" s="14" t="s">
        <v>1072</v>
      </c>
      <c r="B107" s="14" t="s">
        <v>298</v>
      </c>
      <c r="C107" s="13" t="str">
        <f t="shared" si="0"/>
        <v>11969B11</v>
      </c>
      <c r="D107" s="14" t="s">
        <v>27</v>
      </c>
      <c r="E107" s="14" t="s">
        <v>1296</v>
      </c>
      <c r="F107" s="14" t="s">
        <v>1297</v>
      </c>
      <c r="G107" s="14" t="s">
        <v>1298</v>
      </c>
      <c r="H107" s="14" t="s">
        <v>1299</v>
      </c>
      <c r="I107" s="14" t="s">
        <v>1300</v>
      </c>
      <c r="J107" s="14" t="s">
        <v>1301</v>
      </c>
      <c r="K107" s="14" t="s">
        <v>1302</v>
      </c>
      <c r="L107" s="14" t="s">
        <v>1303</v>
      </c>
      <c r="M107" s="14" t="s">
        <v>1304</v>
      </c>
      <c r="N107" s="14" t="s">
        <v>1305</v>
      </c>
      <c r="O107" s="14" t="s">
        <v>1306</v>
      </c>
      <c r="P107" s="14" t="s">
        <v>38</v>
      </c>
      <c r="Q107" s="14" t="s">
        <v>1307</v>
      </c>
      <c r="R107" s="14" t="s">
        <v>40</v>
      </c>
      <c r="S107" s="14" t="s">
        <v>1308</v>
      </c>
      <c r="T107" s="14" t="s">
        <v>230</v>
      </c>
      <c r="U107" s="14" t="s">
        <v>215</v>
      </c>
      <c r="V107" s="14" t="s">
        <v>44</v>
      </c>
    </row>
    <row r="108" spans="1:22" ht="9.75" customHeight="1">
      <c r="A108" s="14" t="s">
        <v>1072</v>
      </c>
      <c r="B108" s="14" t="s">
        <v>311</v>
      </c>
      <c r="C108" s="13" t="str">
        <f t="shared" si="0"/>
        <v>11969C2</v>
      </c>
      <c r="D108" s="14" t="s">
        <v>27</v>
      </c>
      <c r="E108" s="14" t="s">
        <v>1309</v>
      </c>
      <c r="F108" s="14" t="s">
        <v>1310</v>
      </c>
      <c r="G108" s="14" t="s">
        <v>1311</v>
      </c>
      <c r="H108" s="14" t="s">
        <v>1312</v>
      </c>
      <c r="I108" s="14" t="s">
        <v>1313</v>
      </c>
      <c r="J108" s="14" t="s">
        <v>222</v>
      </c>
      <c r="K108" s="14" t="s">
        <v>33</v>
      </c>
      <c r="L108" s="14" t="s">
        <v>1314</v>
      </c>
      <c r="M108" s="14" t="s">
        <v>1315</v>
      </c>
      <c r="N108" s="14" t="s">
        <v>1316</v>
      </c>
      <c r="O108" s="14" t="s">
        <v>1317</v>
      </c>
      <c r="P108" s="14" t="s">
        <v>38</v>
      </c>
      <c r="Q108" s="14" t="s">
        <v>1318</v>
      </c>
      <c r="R108" s="14" t="s">
        <v>40</v>
      </c>
      <c r="S108" s="14" t="s">
        <v>1319</v>
      </c>
      <c r="T108" s="14" t="s">
        <v>229</v>
      </c>
      <c r="U108" s="14" t="s">
        <v>283</v>
      </c>
      <c r="V108" s="14" t="s">
        <v>44</v>
      </c>
    </row>
    <row r="109" spans="1:22" ht="9.75" customHeight="1">
      <c r="A109" s="14" t="s">
        <v>1072</v>
      </c>
      <c r="B109" s="14" t="s">
        <v>325</v>
      </c>
      <c r="C109" s="13" t="str">
        <f t="shared" si="0"/>
        <v>11969C3</v>
      </c>
      <c r="D109" s="14" t="s">
        <v>27</v>
      </c>
      <c r="E109" s="14" t="s">
        <v>1320</v>
      </c>
      <c r="F109" s="14" t="s">
        <v>1321</v>
      </c>
      <c r="G109" s="14" t="s">
        <v>1322</v>
      </c>
      <c r="H109" s="14" t="s">
        <v>1323</v>
      </c>
      <c r="I109" s="14" t="s">
        <v>1324</v>
      </c>
      <c r="J109" s="14" t="s">
        <v>1325</v>
      </c>
      <c r="K109" s="14" t="s">
        <v>1326</v>
      </c>
      <c r="L109" s="14" t="s">
        <v>1327</v>
      </c>
      <c r="M109" s="14" t="s">
        <v>1328</v>
      </c>
      <c r="N109" s="14" t="s">
        <v>1329</v>
      </c>
      <c r="O109" s="14" t="s">
        <v>1330</v>
      </c>
      <c r="P109" s="14" t="s">
        <v>38</v>
      </c>
      <c r="Q109" s="14" t="s">
        <v>1331</v>
      </c>
      <c r="R109" s="14" t="s">
        <v>40</v>
      </c>
      <c r="S109" s="14" t="s">
        <v>1332</v>
      </c>
      <c r="T109" s="14" t="s">
        <v>1333</v>
      </c>
      <c r="U109" s="14" t="s">
        <v>1334</v>
      </c>
      <c r="V109" s="14" t="s">
        <v>44</v>
      </c>
    </row>
    <row r="110" spans="1:22" ht="9.75" customHeight="1">
      <c r="A110" s="14" t="s">
        <v>1072</v>
      </c>
      <c r="B110" s="14" t="s">
        <v>339</v>
      </c>
      <c r="C110" s="13" t="str">
        <f t="shared" si="0"/>
        <v>11969C4</v>
      </c>
      <c r="D110" s="14" t="s">
        <v>27</v>
      </c>
      <c r="E110" s="14" t="s">
        <v>1335</v>
      </c>
      <c r="F110" s="14" t="s">
        <v>1336</v>
      </c>
      <c r="G110" s="14" t="s">
        <v>1337</v>
      </c>
      <c r="H110" s="14" t="s">
        <v>1338</v>
      </c>
      <c r="I110" s="14" t="s">
        <v>1339</v>
      </c>
      <c r="J110" s="14" t="s">
        <v>344</v>
      </c>
      <c r="K110" s="14" t="s">
        <v>52</v>
      </c>
      <c r="L110" s="14" t="s">
        <v>1340</v>
      </c>
      <c r="M110" s="14" t="s">
        <v>1341</v>
      </c>
      <c r="N110" s="14" t="s">
        <v>1342</v>
      </c>
      <c r="O110" s="14" t="s">
        <v>1343</v>
      </c>
      <c r="P110" s="14" t="s">
        <v>38</v>
      </c>
      <c r="Q110" s="14" t="s">
        <v>1344</v>
      </c>
      <c r="R110" s="14" t="s">
        <v>40</v>
      </c>
      <c r="S110" s="14" t="s">
        <v>1345</v>
      </c>
      <c r="T110" s="14" t="s">
        <v>75</v>
      </c>
      <c r="U110" s="14" t="s">
        <v>243</v>
      </c>
      <c r="V110" s="14" t="s">
        <v>44</v>
      </c>
    </row>
    <row r="111" spans="1:22" ht="9.75" customHeight="1">
      <c r="A111" s="14" t="s">
        <v>1072</v>
      </c>
      <c r="B111" s="14" t="s">
        <v>351</v>
      </c>
      <c r="C111" s="13" t="str">
        <f t="shared" si="0"/>
        <v>11969C5</v>
      </c>
      <c r="D111" s="14" t="s">
        <v>27</v>
      </c>
      <c r="E111" s="14" t="s">
        <v>1346</v>
      </c>
      <c r="F111" s="14" t="s">
        <v>1347</v>
      </c>
      <c r="G111" s="13"/>
      <c r="H111" s="14" t="s">
        <v>1348</v>
      </c>
      <c r="I111" s="14" t="s">
        <v>1349</v>
      </c>
      <c r="J111" s="14" t="s">
        <v>1350</v>
      </c>
      <c r="K111" s="14" t="s">
        <v>52</v>
      </c>
      <c r="L111" s="14" t="s">
        <v>1351</v>
      </c>
      <c r="M111" s="14" t="s">
        <v>1352</v>
      </c>
      <c r="N111" s="14" t="s">
        <v>1353</v>
      </c>
      <c r="O111" s="14" t="s">
        <v>1354</v>
      </c>
      <c r="P111" s="14" t="s">
        <v>38</v>
      </c>
      <c r="Q111" s="14" t="s">
        <v>1355</v>
      </c>
      <c r="R111" s="14" t="s">
        <v>40</v>
      </c>
      <c r="S111" s="14" t="s">
        <v>1356</v>
      </c>
      <c r="T111" s="14" t="s">
        <v>1357</v>
      </c>
      <c r="U111" s="14" t="s">
        <v>338</v>
      </c>
      <c r="V111" s="14" t="s">
        <v>44</v>
      </c>
    </row>
    <row r="112" spans="1:22" ht="9.75" customHeight="1">
      <c r="A112" s="14" t="s">
        <v>1072</v>
      </c>
      <c r="B112" s="14" t="s">
        <v>365</v>
      </c>
      <c r="C112" s="13" t="str">
        <f t="shared" si="0"/>
        <v>11969C6</v>
      </c>
      <c r="D112" s="14" t="s">
        <v>27</v>
      </c>
      <c r="E112" s="14" t="s">
        <v>1358</v>
      </c>
      <c r="F112" s="14" t="s">
        <v>1359</v>
      </c>
      <c r="G112" s="14" t="s">
        <v>1360</v>
      </c>
      <c r="H112" s="14" t="s">
        <v>1361</v>
      </c>
      <c r="I112" s="14" t="s">
        <v>1362</v>
      </c>
      <c r="J112" s="14" t="s">
        <v>1363</v>
      </c>
      <c r="K112" s="14" t="s">
        <v>33</v>
      </c>
      <c r="L112" s="14" t="s">
        <v>1364</v>
      </c>
      <c r="M112" s="14" t="s">
        <v>1365</v>
      </c>
      <c r="N112" s="14" t="s">
        <v>1366</v>
      </c>
      <c r="O112" s="14" t="s">
        <v>1367</v>
      </c>
      <c r="P112" s="14" t="s">
        <v>38</v>
      </c>
      <c r="Q112" s="14" t="s">
        <v>1368</v>
      </c>
      <c r="R112" s="14" t="s">
        <v>40</v>
      </c>
      <c r="S112" s="14" t="s">
        <v>1369</v>
      </c>
      <c r="T112" s="14" t="s">
        <v>1370</v>
      </c>
      <c r="U112" s="14" t="s">
        <v>230</v>
      </c>
      <c r="V112" s="14" t="s">
        <v>148</v>
      </c>
    </row>
    <row r="113" spans="1:22" ht="9.75" customHeight="1">
      <c r="A113" s="14" t="s">
        <v>1072</v>
      </c>
      <c r="B113" s="14" t="s">
        <v>378</v>
      </c>
      <c r="C113" s="13" t="str">
        <f t="shared" si="0"/>
        <v>11969C7</v>
      </c>
      <c r="D113" s="14" t="s">
        <v>27</v>
      </c>
      <c r="E113" s="14" t="s">
        <v>1371</v>
      </c>
      <c r="F113" s="14" t="s">
        <v>1372</v>
      </c>
      <c r="G113" s="14" t="s">
        <v>1373</v>
      </c>
      <c r="H113" s="14" t="s">
        <v>1374</v>
      </c>
      <c r="I113" s="14" t="s">
        <v>1375</v>
      </c>
      <c r="J113" s="14" t="s">
        <v>230</v>
      </c>
      <c r="K113" s="14" t="s">
        <v>83</v>
      </c>
      <c r="L113" s="14" t="s">
        <v>1376</v>
      </c>
      <c r="M113" s="14" t="s">
        <v>1377</v>
      </c>
      <c r="N113" s="14" t="s">
        <v>1378</v>
      </c>
      <c r="O113" s="14" t="s">
        <v>1379</v>
      </c>
      <c r="P113" s="14" t="s">
        <v>38</v>
      </c>
      <c r="Q113" s="14" t="s">
        <v>1380</v>
      </c>
      <c r="R113" s="14" t="s">
        <v>40</v>
      </c>
      <c r="S113" s="14" t="s">
        <v>1381</v>
      </c>
      <c r="T113" s="14" t="s">
        <v>230</v>
      </c>
      <c r="U113" s="14" t="s">
        <v>215</v>
      </c>
      <c r="V113" s="14" t="s">
        <v>135</v>
      </c>
    </row>
    <row r="114" spans="1:22" ht="9.75" customHeight="1">
      <c r="A114" s="14" t="s">
        <v>1072</v>
      </c>
      <c r="B114" s="14" t="s">
        <v>392</v>
      </c>
      <c r="C114" s="13" t="str">
        <f t="shared" si="0"/>
        <v>11969C8</v>
      </c>
      <c r="D114" s="14" t="s">
        <v>27</v>
      </c>
      <c r="E114" s="14" t="s">
        <v>1382</v>
      </c>
      <c r="F114" s="14" t="s">
        <v>1383</v>
      </c>
      <c r="G114" s="13"/>
      <c r="H114" s="14" t="s">
        <v>1384</v>
      </c>
      <c r="I114" s="14" t="s">
        <v>1385</v>
      </c>
      <c r="J114" s="14" t="s">
        <v>344</v>
      </c>
      <c r="K114" s="14" t="s">
        <v>83</v>
      </c>
      <c r="L114" s="14" t="s">
        <v>1386</v>
      </c>
      <c r="M114" s="14" t="s">
        <v>1387</v>
      </c>
      <c r="N114" s="14" t="s">
        <v>1388</v>
      </c>
      <c r="O114" s="14" t="s">
        <v>1389</v>
      </c>
      <c r="P114" s="14" t="s">
        <v>38</v>
      </c>
      <c r="Q114" s="14" t="s">
        <v>1390</v>
      </c>
      <c r="R114" s="14" t="s">
        <v>40</v>
      </c>
      <c r="S114" s="14" t="s">
        <v>1391</v>
      </c>
      <c r="T114" s="14" t="s">
        <v>75</v>
      </c>
      <c r="U114" s="14" t="s">
        <v>243</v>
      </c>
      <c r="V114" s="14" t="s">
        <v>44</v>
      </c>
    </row>
    <row r="115" spans="1:22" ht="9.75" customHeight="1">
      <c r="A115" s="14" t="s">
        <v>1072</v>
      </c>
      <c r="B115" s="14" t="s">
        <v>404</v>
      </c>
      <c r="C115" s="13" t="str">
        <f t="shared" si="0"/>
        <v>11969C9</v>
      </c>
      <c r="D115" s="14" t="s">
        <v>27</v>
      </c>
      <c r="E115" s="14" t="s">
        <v>1392</v>
      </c>
      <c r="F115" s="14" t="s">
        <v>1393</v>
      </c>
      <c r="G115" s="13"/>
      <c r="H115" s="14" t="s">
        <v>1394</v>
      </c>
      <c r="I115" s="14" t="s">
        <v>1395</v>
      </c>
      <c r="J115" s="14" t="s">
        <v>1396</v>
      </c>
      <c r="K115" s="14" t="s">
        <v>33</v>
      </c>
      <c r="L115" s="14" t="s">
        <v>1397</v>
      </c>
      <c r="M115" s="14" t="s">
        <v>1398</v>
      </c>
      <c r="N115" s="14" t="s">
        <v>1399</v>
      </c>
      <c r="O115" s="14" t="s">
        <v>1400</v>
      </c>
      <c r="P115" s="14" t="s">
        <v>38</v>
      </c>
      <c r="Q115" s="14" t="s">
        <v>1401</v>
      </c>
      <c r="R115" s="14" t="s">
        <v>40</v>
      </c>
      <c r="S115" s="14" t="s">
        <v>1402</v>
      </c>
      <c r="T115" s="14" t="s">
        <v>1370</v>
      </c>
      <c r="U115" s="14" t="s">
        <v>1334</v>
      </c>
      <c r="V115" s="14" t="s">
        <v>148</v>
      </c>
    </row>
    <row r="116" spans="1:22" ht="9.75" customHeight="1">
      <c r="A116" s="14" t="s">
        <v>1072</v>
      </c>
      <c r="B116" s="14" t="s">
        <v>417</v>
      </c>
      <c r="C116" s="13" t="str">
        <f t="shared" si="0"/>
        <v>11969C10</v>
      </c>
      <c r="D116" s="14" t="s">
        <v>27</v>
      </c>
      <c r="E116" s="14" t="s">
        <v>1403</v>
      </c>
      <c r="F116" s="14" t="s">
        <v>1404</v>
      </c>
      <c r="G116" s="13"/>
      <c r="H116" s="14" t="s">
        <v>1405</v>
      </c>
      <c r="I116" s="14" t="s">
        <v>1406</v>
      </c>
      <c r="J116" s="14" t="s">
        <v>1407</v>
      </c>
      <c r="K116" s="14" t="s">
        <v>33</v>
      </c>
      <c r="L116" s="14" t="s">
        <v>1408</v>
      </c>
      <c r="M116" s="14" t="s">
        <v>1409</v>
      </c>
      <c r="N116" s="14" t="s">
        <v>1410</v>
      </c>
      <c r="O116" s="14" t="s">
        <v>1411</v>
      </c>
      <c r="P116" s="14" t="s">
        <v>38</v>
      </c>
      <c r="Q116" s="14" t="s">
        <v>1412</v>
      </c>
      <c r="R116" s="14" t="s">
        <v>40</v>
      </c>
      <c r="S116" s="14" t="s">
        <v>1413</v>
      </c>
      <c r="T116" s="14" t="s">
        <v>118</v>
      </c>
      <c r="U116" s="14" t="s">
        <v>1414</v>
      </c>
      <c r="V116" s="14" t="s">
        <v>44</v>
      </c>
    </row>
    <row r="117" spans="1:22" ht="9.75" customHeight="1">
      <c r="A117" s="14" t="s">
        <v>1072</v>
      </c>
      <c r="B117" s="14" t="s">
        <v>430</v>
      </c>
      <c r="C117" s="13" t="str">
        <f t="shared" si="0"/>
        <v>11969C11</v>
      </c>
      <c r="D117" s="14" t="s">
        <v>27</v>
      </c>
      <c r="E117" s="14" t="s">
        <v>1415</v>
      </c>
      <c r="F117" s="14" t="s">
        <v>1416</v>
      </c>
      <c r="G117" s="14" t="s">
        <v>1417</v>
      </c>
      <c r="H117" s="14" t="s">
        <v>1418</v>
      </c>
      <c r="I117" s="14" t="s">
        <v>1419</v>
      </c>
      <c r="J117" s="14" t="s">
        <v>111</v>
      </c>
      <c r="K117" s="14" t="s">
        <v>52</v>
      </c>
      <c r="L117" s="14" t="s">
        <v>1420</v>
      </c>
      <c r="M117" s="14" t="s">
        <v>1421</v>
      </c>
      <c r="N117" s="14" t="s">
        <v>1422</v>
      </c>
      <c r="O117" s="14" t="s">
        <v>1423</v>
      </c>
      <c r="P117" s="14" t="s">
        <v>38</v>
      </c>
      <c r="Q117" s="14" t="s">
        <v>1424</v>
      </c>
      <c r="R117" s="14" t="s">
        <v>40</v>
      </c>
      <c r="S117" s="14" t="s">
        <v>1425</v>
      </c>
      <c r="T117" s="14" t="s">
        <v>118</v>
      </c>
      <c r="U117" s="14" t="s">
        <v>230</v>
      </c>
      <c r="V117" s="14" t="s">
        <v>547</v>
      </c>
    </row>
    <row r="118" spans="1:22" ht="9.75" customHeight="1">
      <c r="A118" s="14" t="s">
        <v>1072</v>
      </c>
      <c r="B118" s="14" t="s">
        <v>444</v>
      </c>
      <c r="C118" s="13" t="str">
        <f t="shared" si="0"/>
        <v>11969D2</v>
      </c>
      <c r="D118" s="14" t="s">
        <v>27</v>
      </c>
      <c r="E118" s="14" t="s">
        <v>1426</v>
      </c>
      <c r="F118" s="14" t="s">
        <v>1427</v>
      </c>
      <c r="G118" s="14" t="s">
        <v>1428</v>
      </c>
      <c r="H118" s="14" t="s">
        <v>1429</v>
      </c>
      <c r="I118" s="14" t="s">
        <v>1161</v>
      </c>
      <c r="J118" s="14" t="s">
        <v>384</v>
      </c>
      <c r="K118" s="14" t="s">
        <v>33</v>
      </c>
      <c r="L118" s="14" t="s">
        <v>1430</v>
      </c>
      <c r="M118" s="14" t="s">
        <v>1431</v>
      </c>
      <c r="N118" s="14" t="s">
        <v>1432</v>
      </c>
      <c r="O118" s="14" t="s">
        <v>1433</v>
      </c>
      <c r="P118" s="14" t="s">
        <v>38</v>
      </c>
      <c r="Q118" s="14" t="s">
        <v>1434</v>
      </c>
      <c r="R118" s="14" t="s">
        <v>40</v>
      </c>
      <c r="S118" s="14" t="s">
        <v>1435</v>
      </c>
      <c r="T118" s="14" t="s">
        <v>391</v>
      </c>
      <c r="U118" s="14" t="s">
        <v>119</v>
      </c>
      <c r="V118" s="14" t="s">
        <v>44</v>
      </c>
    </row>
    <row r="119" spans="1:22" ht="9.75" customHeight="1">
      <c r="A119" s="14" t="s">
        <v>1072</v>
      </c>
      <c r="B119" s="14" t="s">
        <v>457</v>
      </c>
      <c r="C119" s="13" t="str">
        <f t="shared" si="0"/>
        <v>11969D3</v>
      </c>
      <c r="D119" s="14" t="s">
        <v>27</v>
      </c>
      <c r="E119" s="14" t="s">
        <v>1436</v>
      </c>
      <c r="F119" s="14" t="s">
        <v>1437</v>
      </c>
      <c r="G119" s="14" t="s">
        <v>1438</v>
      </c>
      <c r="H119" s="14" t="s">
        <v>1439</v>
      </c>
      <c r="I119" s="14" t="s">
        <v>1440</v>
      </c>
      <c r="J119" s="14" t="s">
        <v>1441</v>
      </c>
      <c r="K119" s="14" t="s">
        <v>83</v>
      </c>
      <c r="L119" s="14" t="s">
        <v>1442</v>
      </c>
      <c r="M119" s="14" t="s">
        <v>1443</v>
      </c>
      <c r="N119" s="14" t="s">
        <v>1444</v>
      </c>
      <c r="O119" s="14" t="s">
        <v>1445</v>
      </c>
      <c r="P119" s="14" t="s">
        <v>38</v>
      </c>
      <c r="Q119" s="14" t="s">
        <v>1446</v>
      </c>
      <c r="R119" s="14" t="s">
        <v>40</v>
      </c>
      <c r="S119" s="14" t="s">
        <v>1447</v>
      </c>
      <c r="T119" s="14" t="s">
        <v>229</v>
      </c>
      <c r="U119" s="14" t="s">
        <v>43</v>
      </c>
      <c r="V119" s="14" t="s">
        <v>44</v>
      </c>
    </row>
    <row r="120" spans="1:22" ht="9.75" customHeight="1">
      <c r="A120" s="14" t="s">
        <v>1072</v>
      </c>
      <c r="B120" s="14" t="s">
        <v>470</v>
      </c>
      <c r="C120" s="13" t="str">
        <f t="shared" si="0"/>
        <v>11969D4</v>
      </c>
      <c r="D120" s="14" t="s">
        <v>27</v>
      </c>
      <c r="E120" s="14" t="s">
        <v>1448</v>
      </c>
      <c r="F120" s="14" t="s">
        <v>1449</v>
      </c>
      <c r="G120" s="14" t="s">
        <v>1450</v>
      </c>
      <c r="H120" s="14" t="s">
        <v>1451</v>
      </c>
      <c r="I120" s="14" t="s">
        <v>1452</v>
      </c>
      <c r="J120" s="14" t="s">
        <v>384</v>
      </c>
      <c r="K120" s="14" t="s">
        <v>68</v>
      </c>
      <c r="L120" s="14" t="s">
        <v>1453</v>
      </c>
      <c r="M120" s="14" t="s">
        <v>1454</v>
      </c>
      <c r="N120" s="14" t="s">
        <v>1455</v>
      </c>
      <c r="O120" s="14" t="s">
        <v>1456</v>
      </c>
      <c r="P120" s="14" t="s">
        <v>38</v>
      </c>
      <c r="Q120" s="14" t="s">
        <v>1457</v>
      </c>
      <c r="R120" s="14" t="s">
        <v>40</v>
      </c>
      <c r="S120" s="14" t="s">
        <v>1458</v>
      </c>
      <c r="T120" s="14" t="s">
        <v>391</v>
      </c>
      <c r="U120" s="14" t="s">
        <v>338</v>
      </c>
      <c r="V120" s="14" t="s">
        <v>44</v>
      </c>
    </row>
    <row r="121" spans="1:22" ht="9.75" customHeight="1">
      <c r="A121" s="14" t="s">
        <v>1072</v>
      </c>
      <c r="B121" s="14" t="s">
        <v>485</v>
      </c>
      <c r="C121" s="13" t="str">
        <f t="shared" si="0"/>
        <v>11969D5</v>
      </c>
      <c r="D121" s="14" t="s">
        <v>27</v>
      </c>
      <c r="E121" s="14" t="s">
        <v>1459</v>
      </c>
      <c r="F121" s="14" t="s">
        <v>1460</v>
      </c>
      <c r="G121" s="14" t="s">
        <v>1461</v>
      </c>
      <c r="H121" s="14" t="s">
        <v>1462</v>
      </c>
      <c r="I121" s="14" t="s">
        <v>1463</v>
      </c>
      <c r="J121" s="14" t="s">
        <v>1464</v>
      </c>
      <c r="K121" s="14" t="s">
        <v>33</v>
      </c>
      <c r="L121" s="14" t="s">
        <v>1465</v>
      </c>
      <c r="M121" s="14" t="s">
        <v>1466</v>
      </c>
      <c r="N121" s="14" t="s">
        <v>1467</v>
      </c>
      <c r="O121" s="14" t="s">
        <v>1468</v>
      </c>
      <c r="P121" s="14" t="s">
        <v>38</v>
      </c>
      <c r="Q121" s="14" t="s">
        <v>1469</v>
      </c>
      <c r="R121" s="14" t="s">
        <v>40</v>
      </c>
      <c r="S121" s="14" t="s">
        <v>1470</v>
      </c>
      <c r="T121" s="14" t="s">
        <v>1134</v>
      </c>
      <c r="U121" s="14" t="s">
        <v>1471</v>
      </c>
      <c r="V121" s="14" t="s">
        <v>44</v>
      </c>
    </row>
    <row r="122" spans="1:22" ht="9.75" customHeight="1">
      <c r="A122" s="14" t="s">
        <v>1072</v>
      </c>
      <c r="B122" s="14" t="s">
        <v>497</v>
      </c>
      <c r="C122" s="13" t="str">
        <f t="shared" si="0"/>
        <v>11969D6</v>
      </c>
      <c r="D122" s="14" t="s">
        <v>27</v>
      </c>
      <c r="E122" s="14" t="s">
        <v>1472</v>
      </c>
      <c r="F122" s="14" t="s">
        <v>1473</v>
      </c>
      <c r="G122" s="14" t="s">
        <v>1474</v>
      </c>
      <c r="H122" s="14" t="s">
        <v>1475</v>
      </c>
      <c r="I122" s="14" t="s">
        <v>1476</v>
      </c>
      <c r="J122" s="14" t="s">
        <v>1477</v>
      </c>
      <c r="K122" s="14" t="s">
        <v>33</v>
      </c>
      <c r="L122" s="14" t="s">
        <v>1478</v>
      </c>
      <c r="M122" s="14" t="s">
        <v>1479</v>
      </c>
      <c r="N122" s="14" t="s">
        <v>1480</v>
      </c>
      <c r="O122" s="14" t="s">
        <v>1481</v>
      </c>
      <c r="P122" s="14" t="s">
        <v>38</v>
      </c>
      <c r="Q122" s="14" t="s">
        <v>1482</v>
      </c>
      <c r="R122" s="14" t="s">
        <v>40</v>
      </c>
      <c r="S122" s="14" t="s">
        <v>1483</v>
      </c>
      <c r="T122" s="14" t="s">
        <v>90</v>
      </c>
      <c r="U122" s="14" t="s">
        <v>202</v>
      </c>
      <c r="V122" s="14" t="s">
        <v>44</v>
      </c>
    </row>
    <row r="123" spans="1:22" ht="9.75" customHeight="1">
      <c r="A123" s="14" t="s">
        <v>1072</v>
      </c>
      <c r="B123" s="14" t="s">
        <v>507</v>
      </c>
      <c r="C123" s="13" t="str">
        <f t="shared" si="0"/>
        <v>11969D7</v>
      </c>
      <c r="D123" s="14" t="s">
        <v>27</v>
      </c>
      <c r="E123" s="14" t="s">
        <v>1484</v>
      </c>
      <c r="F123" s="14" t="s">
        <v>1485</v>
      </c>
      <c r="G123" s="14" t="s">
        <v>1486</v>
      </c>
      <c r="H123" s="14" t="s">
        <v>1487</v>
      </c>
      <c r="I123" s="14" t="s">
        <v>1488</v>
      </c>
      <c r="J123" s="14" t="s">
        <v>1489</v>
      </c>
      <c r="K123" s="14" t="s">
        <v>33</v>
      </c>
      <c r="L123" s="14" t="s">
        <v>1490</v>
      </c>
      <c r="M123" s="14" t="s">
        <v>1491</v>
      </c>
      <c r="N123" s="14" t="s">
        <v>1492</v>
      </c>
      <c r="O123" s="14" t="s">
        <v>1493</v>
      </c>
      <c r="P123" s="14" t="s">
        <v>38</v>
      </c>
      <c r="Q123" s="14" t="s">
        <v>1494</v>
      </c>
      <c r="R123" s="14" t="s">
        <v>40</v>
      </c>
      <c r="S123" s="14" t="s">
        <v>1495</v>
      </c>
      <c r="T123" s="14" t="s">
        <v>1496</v>
      </c>
      <c r="U123" s="14" t="s">
        <v>134</v>
      </c>
      <c r="V123" s="14" t="s">
        <v>44</v>
      </c>
    </row>
    <row r="124" spans="1:22" ht="9.75" customHeight="1">
      <c r="A124" s="14" t="s">
        <v>1072</v>
      </c>
      <c r="B124" s="14" t="s">
        <v>521</v>
      </c>
      <c r="C124" s="13" t="str">
        <f t="shared" si="0"/>
        <v>11969D8</v>
      </c>
      <c r="D124" s="14" t="s">
        <v>27</v>
      </c>
      <c r="E124" s="14" t="s">
        <v>1497</v>
      </c>
      <c r="F124" s="14" t="s">
        <v>1498</v>
      </c>
      <c r="G124" s="13"/>
      <c r="H124" s="14" t="s">
        <v>1499</v>
      </c>
      <c r="I124" s="14" t="s">
        <v>1500</v>
      </c>
      <c r="J124" s="14" t="s">
        <v>1501</v>
      </c>
      <c r="K124" s="13"/>
      <c r="L124" s="14" t="s">
        <v>1502</v>
      </c>
      <c r="M124" s="14" t="s">
        <v>1503</v>
      </c>
      <c r="N124" s="14" t="s">
        <v>1504</v>
      </c>
      <c r="O124" s="14" t="s">
        <v>1505</v>
      </c>
      <c r="P124" s="14" t="s">
        <v>38</v>
      </c>
      <c r="Q124" s="14" t="s">
        <v>1506</v>
      </c>
      <c r="R124" s="14" t="s">
        <v>40</v>
      </c>
      <c r="S124" s="14" t="s">
        <v>1507</v>
      </c>
      <c r="T124" s="14" t="s">
        <v>230</v>
      </c>
      <c r="U124" s="14" t="s">
        <v>215</v>
      </c>
      <c r="V124" s="14" t="s">
        <v>44</v>
      </c>
    </row>
    <row r="125" spans="1:22" ht="9.75" customHeight="1">
      <c r="A125" s="14" t="s">
        <v>1072</v>
      </c>
      <c r="B125" s="14" t="s">
        <v>535</v>
      </c>
      <c r="C125" s="13" t="str">
        <f t="shared" si="0"/>
        <v>11969D9</v>
      </c>
      <c r="D125" s="14" t="s">
        <v>27</v>
      </c>
      <c r="E125" s="14" t="s">
        <v>1508</v>
      </c>
      <c r="F125" s="14" t="s">
        <v>1509</v>
      </c>
      <c r="G125" s="14" t="s">
        <v>1510</v>
      </c>
      <c r="H125" s="14" t="s">
        <v>1511</v>
      </c>
      <c r="I125" s="14" t="s">
        <v>1512</v>
      </c>
      <c r="J125" s="14" t="s">
        <v>344</v>
      </c>
      <c r="K125" s="14" t="s">
        <v>33</v>
      </c>
      <c r="L125" s="14" t="s">
        <v>1513</v>
      </c>
      <c r="M125" s="14" t="s">
        <v>1514</v>
      </c>
      <c r="N125" s="14" t="s">
        <v>1515</v>
      </c>
      <c r="O125" s="14" t="s">
        <v>1516</v>
      </c>
      <c r="P125" s="14" t="s">
        <v>38</v>
      </c>
      <c r="Q125" s="14" t="s">
        <v>1517</v>
      </c>
      <c r="R125" s="14" t="s">
        <v>40</v>
      </c>
      <c r="S125" s="14" t="s">
        <v>1518</v>
      </c>
      <c r="T125" s="14" t="s">
        <v>75</v>
      </c>
      <c r="U125" s="14" t="s">
        <v>243</v>
      </c>
      <c r="V125" s="14" t="s">
        <v>44</v>
      </c>
    </row>
    <row r="126" spans="1:22" ht="9.75" customHeight="1">
      <c r="A126" s="14" t="s">
        <v>1072</v>
      </c>
      <c r="B126" s="14" t="s">
        <v>548</v>
      </c>
      <c r="C126" s="13" t="str">
        <f t="shared" si="0"/>
        <v>11969D10</v>
      </c>
      <c r="D126" s="14" t="s">
        <v>27</v>
      </c>
      <c r="E126" s="14" t="s">
        <v>1519</v>
      </c>
      <c r="F126" s="14" t="s">
        <v>1520</v>
      </c>
      <c r="G126" s="14" t="s">
        <v>1521</v>
      </c>
      <c r="H126" s="14" t="s">
        <v>1522</v>
      </c>
      <c r="I126" s="14" t="s">
        <v>1523</v>
      </c>
      <c r="J126" s="14" t="s">
        <v>1524</v>
      </c>
      <c r="K126" s="14" t="s">
        <v>1326</v>
      </c>
      <c r="L126" s="14" t="s">
        <v>1525</v>
      </c>
      <c r="M126" s="14" t="s">
        <v>1526</v>
      </c>
      <c r="N126" s="14" t="s">
        <v>1527</v>
      </c>
      <c r="O126" s="14" t="s">
        <v>1528</v>
      </c>
      <c r="P126" s="14" t="s">
        <v>38</v>
      </c>
      <c r="Q126" s="14" t="s">
        <v>1529</v>
      </c>
      <c r="R126" s="14" t="s">
        <v>40</v>
      </c>
      <c r="S126" s="14" t="s">
        <v>1530</v>
      </c>
      <c r="T126" s="14" t="s">
        <v>1531</v>
      </c>
      <c r="U126" s="14" t="s">
        <v>283</v>
      </c>
      <c r="V126" s="14" t="s">
        <v>44</v>
      </c>
    </row>
    <row r="127" spans="1:22" ht="9.75" customHeight="1">
      <c r="A127" s="14" t="s">
        <v>1072</v>
      </c>
      <c r="B127" s="14" t="s">
        <v>560</v>
      </c>
      <c r="C127" s="13" t="str">
        <f t="shared" si="0"/>
        <v>11969D11</v>
      </c>
      <c r="D127" s="14" t="s">
        <v>27</v>
      </c>
      <c r="E127" s="14" t="s">
        <v>1532</v>
      </c>
      <c r="F127" s="14" t="s">
        <v>1533</v>
      </c>
      <c r="G127" s="14" t="s">
        <v>1534</v>
      </c>
      <c r="H127" s="14" t="s">
        <v>1535</v>
      </c>
      <c r="I127" s="14" t="s">
        <v>1536</v>
      </c>
      <c r="J127" s="14" t="s">
        <v>1537</v>
      </c>
      <c r="K127" s="14" t="s">
        <v>33</v>
      </c>
      <c r="L127" s="14" t="s">
        <v>1538</v>
      </c>
      <c r="M127" s="14" t="s">
        <v>1539</v>
      </c>
      <c r="N127" s="14" t="s">
        <v>1540</v>
      </c>
      <c r="O127" s="14" t="s">
        <v>1541</v>
      </c>
      <c r="P127" s="14" t="s">
        <v>38</v>
      </c>
      <c r="Q127" s="14" t="s">
        <v>1542</v>
      </c>
      <c r="R127" s="14" t="s">
        <v>40</v>
      </c>
      <c r="S127" s="14" t="s">
        <v>1543</v>
      </c>
      <c r="T127" s="14" t="s">
        <v>118</v>
      </c>
      <c r="U127" s="14" t="s">
        <v>283</v>
      </c>
      <c r="V127" s="14" t="s">
        <v>44</v>
      </c>
    </row>
    <row r="128" spans="1:22" ht="9.75" customHeight="1">
      <c r="A128" s="14" t="s">
        <v>1072</v>
      </c>
      <c r="B128" s="14" t="s">
        <v>571</v>
      </c>
      <c r="C128" s="13" t="str">
        <f t="shared" si="0"/>
        <v>11969E2</v>
      </c>
      <c r="D128" s="14" t="s">
        <v>27</v>
      </c>
      <c r="E128" s="14" t="s">
        <v>1544</v>
      </c>
      <c r="F128" s="14" t="s">
        <v>1545</v>
      </c>
      <c r="G128" s="14" t="s">
        <v>1546</v>
      </c>
      <c r="H128" s="14" t="s">
        <v>1547</v>
      </c>
      <c r="I128" s="14" t="s">
        <v>1548</v>
      </c>
      <c r="J128" s="14" t="s">
        <v>1549</v>
      </c>
      <c r="K128" s="14" t="s">
        <v>169</v>
      </c>
      <c r="L128" s="14" t="s">
        <v>1550</v>
      </c>
      <c r="M128" s="14" t="s">
        <v>1551</v>
      </c>
      <c r="N128" s="14" t="s">
        <v>1552</v>
      </c>
      <c r="O128" s="14" t="s">
        <v>1553</v>
      </c>
      <c r="P128" s="14" t="s">
        <v>38</v>
      </c>
      <c r="Q128" s="14" t="s">
        <v>1554</v>
      </c>
      <c r="R128" s="14" t="s">
        <v>40</v>
      </c>
      <c r="S128" s="14" t="s">
        <v>1555</v>
      </c>
      <c r="T128" s="14" t="s">
        <v>75</v>
      </c>
      <c r="U128" s="14" t="s">
        <v>243</v>
      </c>
      <c r="V128" s="14" t="s">
        <v>44</v>
      </c>
    </row>
    <row r="129" spans="1:22" ht="9.75" customHeight="1">
      <c r="A129" s="14" t="s">
        <v>1072</v>
      </c>
      <c r="B129" s="14" t="s">
        <v>583</v>
      </c>
      <c r="C129" s="13" t="str">
        <f t="shared" si="0"/>
        <v>11969E3</v>
      </c>
      <c r="D129" s="14" t="s">
        <v>27</v>
      </c>
      <c r="E129" s="14" t="s">
        <v>1556</v>
      </c>
      <c r="F129" s="14" t="s">
        <v>1557</v>
      </c>
      <c r="G129" s="13"/>
      <c r="H129" s="14" t="s">
        <v>1558</v>
      </c>
      <c r="I129" s="14" t="s">
        <v>1559</v>
      </c>
      <c r="J129" s="14" t="s">
        <v>230</v>
      </c>
      <c r="K129" s="14" t="s">
        <v>52</v>
      </c>
      <c r="L129" s="14" t="s">
        <v>1560</v>
      </c>
      <c r="M129" s="14" t="s">
        <v>1561</v>
      </c>
      <c r="N129" s="14" t="s">
        <v>1562</v>
      </c>
      <c r="O129" s="14" t="s">
        <v>280</v>
      </c>
      <c r="P129" s="14" t="s">
        <v>38</v>
      </c>
      <c r="Q129" s="14" t="s">
        <v>1563</v>
      </c>
      <c r="R129" s="14" t="s">
        <v>40</v>
      </c>
      <c r="S129" s="14" t="s">
        <v>1564</v>
      </c>
      <c r="T129" s="14" t="s">
        <v>230</v>
      </c>
      <c r="U129" s="14" t="s">
        <v>134</v>
      </c>
      <c r="V129" s="14" t="s">
        <v>148</v>
      </c>
    </row>
    <row r="130" spans="1:22" ht="9.75" customHeight="1">
      <c r="A130" s="14" t="s">
        <v>1072</v>
      </c>
      <c r="B130" s="14" t="s">
        <v>595</v>
      </c>
      <c r="C130" s="13" t="str">
        <f t="shared" si="0"/>
        <v>11969E4</v>
      </c>
      <c r="D130" s="14" t="s">
        <v>27</v>
      </c>
      <c r="E130" s="14" t="s">
        <v>1565</v>
      </c>
      <c r="F130" s="14" t="s">
        <v>1566</v>
      </c>
      <c r="G130" s="13"/>
      <c r="H130" s="14" t="s">
        <v>1567</v>
      </c>
      <c r="I130" s="14" t="s">
        <v>1568</v>
      </c>
      <c r="J130" s="14" t="s">
        <v>111</v>
      </c>
      <c r="K130" s="14" t="s">
        <v>83</v>
      </c>
      <c r="L130" s="14" t="s">
        <v>1569</v>
      </c>
      <c r="M130" s="14" t="s">
        <v>1570</v>
      </c>
      <c r="N130" s="14" t="s">
        <v>1571</v>
      </c>
      <c r="O130" s="14" t="s">
        <v>1572</v>
      </c>
      <c r="P130" s="14" t="s">
        <v>38</v>
      </c>
      <c r="Q130" s="14" t="s">
        <v>1573</v>
      </c>
      <c r="R130" s="14" t="s">
        <v>40</v>
      </c>
      <c r="S130" s="14" t="s">
        <v>1574</v>
      </c>
      <c r="T130" s="14" t="s">
        <v>118</v>
      </c>
      <c r="U130" s="14" t="s">
        <v>60</v>
      </c>
      <c r="V130" s="14" t="s">
        <v>44</v>
      </c>
    </row>
    <row r="131" spans="1:22" ht="9.75" customHeight="1">
      <c r="A131" s="14" t="s">
        <v>1072</v>
      </c>
      <c r="B131" s="14" t="s">
        <v>606</v>
      </c>
      <c r="C131" s="13" t="str">
        <f t="shared" si="0"/>
        <v>11969E5</v>
      </c>
      <c r="D131" s="14" t="s">
        <v>27</v>
      </c>
      <c r="E131" s="14" t="s">
        <v>1575</v>
      </c>
      <c r="F131" s="14" t="s">
        <v>1576</v>
      </c>
      <c r="G131" s="14" t="s">
        <v>1577</v>
      </c>
      <c r="H131" s="14" t="s">
        <v>1578</v>
      </c>
      <c r="I131" s="14" t="s">
        <v>1579</v>
      </c>
      <c r="J131" s="14" t="s">
        <v>1580</v>
      </c>
      <c r="K131" s="14" t="s">
        <v>1326</v>
      </c>
      <c r="L131" s="14" t="s">
        <v>1581</v>
      </c>
      <c r="M131" s="14" t="s">
        <v>1582</v>
      </c>
      <c r="N131" s="14" t="s">
        <v>1583</v>
      </c>
      <c r="O131" s="14" t="s">
        <v>1584</v>
      </c>
      <c r="P131" s="14" t="s">
        <v>38</v>
      </c>
      <c r="Q131" s="14" t="s">
        <v>1585</v>
      </c>
      <c r="R131" s="14" t="s">
        <v>40</v>
      </c>
      <c r="S131" s="14" t="s">
        <v>1586</v>
      </c>
      <c r="T131" s="14" t="s">
        <v>483</v>
      </c>
      <c r="U131" s="14" t="s">
        <v>243</v>
      </c>
      <c r="V131" s="14" t="s">
        <v>44</v>
      </c>
    </row>
    <row r="132" spans="1:22" ht="9.75" customHeight="1">
      <c r="A132" s="14" t="s">
        <v>1072</v>
      </c>
      <c r="B132" s="14" t="s">
        <v>617</v>
      </c>
      <c r="C132" s="13" t="str">
        <f t="shared" si="0"/>
        <v>11969E6</v>
      </c>
      <c r="D132" s="14" t="s">
        <v>27</v>
      </c>
      <c r="E132" s="14" t="s">
        <v>1587</v>
      </c>
      <c r="F132" s="14" t="s">
        <v>1588</v>
      </c>
      <c r="G132" s="14" t="s">
        <v>1589</v>
      </c>
      <c r="H132" s="14" t="s">
        <v>1590</v>
      </c>
      <c r="I132" s="14" t="s">
        <v>1591</v>
      </c>
      <c r="J132" s="14" t="s">
        <v>1592</v>
      </c>
      <c r="K132" s="14" t="s">
        <v>68</v>
      </c>
      <c r="L132" s="14" t="s">
        <v>1593</v>
      </c>
      <c r="M132" s="14" t="s">
        <v>1594</v>
      </c>
      <c r="N132" s="14" t="s">
        <v>1595</v>
      </c>
      <c r="O132" s="14" t="s">
        <v>1596</v>
      </c>
      <c r="P132" s="14" t="s">
        <v>38</v>
      </c>
      <c r="Q132" s="14" t="s">
        <v>1597</v>
      </c>
      <c r="R132" s="14" t="s">
        <v>40</v>
      </c>
      <c r="S132" s="14" t="s">
        <v>1598</v>
      </c>
      <c r="T132" s="14" t="s">
        <v>1599</v>
      </c>
      <c r="U132" s="14" t="s">
        <v>60</v>
      </c>
      <c r="V132" s="14" t="s">
        <v>44</v>
      </c>
    </row>
    <row r="133" spans="1:22" ht="9.75" customHeight="1">
      <c r="A133" s="14" t="s">
        <v>1072</v>
      </c>
      <c r="B133" s="14" t="s">
        <v>631</v>
      </c>
      <c r="C133" s="13" t="str">
        <f t="shared" si="0"/>
        <v>11969E7</v>
      </c>
      <c r="D133" s="14" t="s">
        <v>27</v>
      </c>
      <c r="E133" s="14" t="s">
        <v>1600</v>
      </c>
      <c r="F133" s="14" t="s">
        <v>1601</v>
      </c>
      <c r="G133" s="14" t="s">
        <v>1602</v>
      </c>
      <c r="H133" s="14" t="s">
        <v>1603</v>
      </c>
      <c r="I133" s="14" t="s">
        <v>1604</v>
      </c>
      <c r="J133" s="14" t="s">
        <v>1605</v>
      </c>
      <c r="K133" s="14" t="s">
        <v>33</v>
      </c>
      <c r="L133" s="14" t="s">
        <v>1606</v>
      </c>
      <c r="M133" s="14" t="s">
        <v>1607</v>
      </c>
      <c r="N133" s="14" t="s">
        <v>1608</v>
      </c>
      <c r="O133" s="14" t="s">
        <v>1609</v>
      </c>
      <c r="P133" s="14" t="s">
        <v>38</v>
      </c>
      <c r="Q133" s="14" t="s">
        <v>1610</v>
      </c>
      <c r="R133" s="14" t="s">
        <v>40</v>
      </c>
      <c r="S133" s="14" t="s">
        <v>1611</v>
      </c>
      <c r="T133" s="14" t="s">
        <v>118</v>
      </c>
      <c r="U133" s="14" t="s">
        <v>215</v>
      </c>
      <c r="V133" s="14" t="s">
        <v>547</v>
      </c>
    </row>
    <row r="134" spans="1:22" ht="9.75" customHeight="1">
      <c r="A134" s="14" t="s">
        <v>1072</v>
      </c>
      <c r="B134" s="14" t="s">
        <v>644</v>
      </c>
      <c r="C134" s="13" t="str">
        <f t="shared" si="0"/>
        <v>11969E8</v>
      </c>
      <c r="D134" s="14" t="s">
        <v>27</v>
      </c>
      <c r="E134" s="14" t="s">
        <v>1612</v>
      </c>
      <c r="F134" s="14" t="s">
        <v>1613</v>
      </c>
      <c r="G134" s="14" t="s">
        <v>1614</v>
      </c>
      <c r="H134" s="14" t="s">
        <v>1615</v>
      </c>
      <c r="I134" s="14" t="s">
        <v>1616</v>
      </c>
      <c r="J134" s="14" t="s">
        <v>1617</v>
      </c>
      <c r="K134" s="14" t="s">
        <v>33</v>
      </c>
      <c r="L134" s="14" t="s">
        <v>1618</v>
      </c>
      <c r="M134" s="14" t="s">
        <v>1619</v>
      </c>
      <c r="N134" s="14" t="s">
        <v>1620</v>
      </c>
      <c r="O134" s="14" t="s">
        <v>1621</v>
      </c>
      <c r="P134" s="14" t="s">
        <v>38</v>
      </c>
      <c r="Q134" s="14" t="s">
        <v>1622</v>
      </c>
      <c r="R134" s="14" t="s">
        <v>40</v>
      </c>
      <c r="S134" s="14" t="s">
        <v>1623</v>
      </c>
      <c r="T134" s="14" t="s">
        <v>1624</v>
      </c>
      <c r="U134" s="14" t="s">
        <v>338</v>
      </c>
      <c r="V134" s="14" t="s">
        <v>44</v>
      </c>
    </row>
    <row r="135" spans="1:22" ht="9.75" customHeight="1">
      <c r="A135" s="14" t="s">
        <v>1072</v>
      </c>
      <c r="B135" s="14" t="s">
        <v>656</v>
      </c>
      <c r="C135" s="13" t="str">
        <f t="shared" si="0"/>
        <v>11969E9</v>
      </c>
      <c r="D135" s="14" t="s">
        <v>27</v>
      </c>
      <c r="E135" s="14" t="s">
        <v>1625</v>
      </c>
      <c r="F135" s="14" t="s">
        <v>1626</v>
      </c>
      <c r="G135" s="14" t="s">
        <v>1627</v>
      </c>
      <c r="H135" s="14" t="s">
        <v>1628</v>
      </c>
      <c r="I135" s="14" t="s">
        <v>1629</v>
      </c>
      <c r="J135" s="14" t="s">
        <v>1301</v>
      </c>
      <c r="K135" s="14" t="s">
        <v>33</v>
      </c>
      <c r="L135" s="14" t="s">
        <v>1630</v>
      </c>
      <c r="M135" s="14" t="s">
        <v>1631</v>
      </c>
      <c r="N135" s="14" t="s">
        <v>1632</v>
      </c>
      <c r="O135" s="14" t="s">
        <v>1633</v>
      </c>
      <c r="P135" s="14" t="s">
        <v>38</v>
      </c>
      <c r="Q135" s="14" t="s">
        <v>1634</v>
      </c>
      <c r="R135" s="14" t="s">
        <v>40</v>
      </c>
      <c r="S135" s="14" t="s">
        <v>1635</v>
      </c>
      <c r="T135" s="14" t="s">
        <v>230</v>
      </c>
      <c r="U135" s="14" t="s">
        <v>338</v>
      </c>
      <c r="V135" s="14" t="s">
        <v>44</v>
      </c>
    </row>
    <row r="136" spans="1:22" ht="9.75" customHeight="1">
      <c r="A136" s="14" t="s">
        <v>1072</v>
      </c>
      <c r="B136" s="14" t="s">
        <v>668</v>
      </c>
      <c r="C136" s="13" t="str">
        <f t="shared" si="0"/>
        <v>11969E10</v>
      </c>
      <c r="D136" s="14" t="s">
        <v>27</v>
      </c>
      <c r="E136" s="14" t="s">
        <v>1636</v>
      </c>
      <c r="F136" s="14" t="s">
        <v>1637</v>
      </c>
      <c r="G136" s="13"/>
      <c r="H136" s="14" t="s">
        <v>1638</v>
      </c>
      <c r="I136" s="14" t="s">
        <v>1639</v>
      </c>
      <c r="J136" s="14" t="s">
        <v>195</v>
      </c>
      <c r="K136" s="14" t="s">
        <v>33</v>
      </c>
      <c r="L136" s="14" t="s">
        <v>1640</v>
      </c>
      <c r="M136" s="14" t="s">
        <v>1641</v>
      </c>
      <c r="N136" s="14" t="s">
        <v>1642</v>
      </c>
      <c r="O136" s="14" t="s">
        <v>1643</v>
      </c>
      <c r="P136" s="14" t="s">
        <v>38</v>
      </c>
      <c r="Q136" s="14" t="s">
        <v>1644</v>
      </c>
      <c r="R136" s="14" t="s">
        <v>40</v>
      </c>
      <c r="S136" s="14" t="s">
        <v>1645</v>
      </c>
      <c r="T136" s="14" t="s">
        <v>90</v>
      </c>
      <c r="U136" s="14" t="s">
        <v>43</v>
      </c>
      <c r="V136" s="14" t="s">
        <v>44</v>
      </c>
    </row>
    <row r="137" spans="1:22" ht="9.75" customHeight="1">
      <c r="A137" s="14" t="s">
        <v>1072</v>
      </c>
      <c r="B137" s="14" t="s">
        <v>679</v>
      </c>
      <c r="C137" s="13" t="str">
        <f t="shared" si="0"/>
        <v>11969E11</v>
      </c>
      <c r="D137" s="14" t="s">
        <v>27</v>
      </c>
      <c r="E137" s="14" t="s">
        <v>1646</v>
      </c>
      <c r="F137" s="14" t="s">
        <v>1647</v>
      </c>
      <c r="G137" s="13"/>
      <c r="H137" s="14" t="s">
        <v>1648</v>
      </c>
      <c r="I137" s="14" t="s">
        <v>1649</v>
      </c>
      <c r="J137" s="14" t="s">
        <v>344</v>
      </c>
      <c r="K137" s="14" t="s">
        <v>52</v>
      </c>
      <c r="L137" s="14" t="s">
        <v>1650</v>
      </c>
      <c r="M137" s="14" t="s">
        <v>1651</v>
      </c>
      <c r="N137" s="14" t="s">
        <v>1652</v>
      </c>
      <c r="O137" s="14" t="s">
        <v>1653</v>
      </c>
      <c r="P137" s="14" t="s">
        <v>38</v>
      </c>
      <c r="Q137" s="14" t="s">
        <v>1654</v>
      </c>
      <c r="R137" s="14" t="s">
        <v>40</v>
      </c>
      <c r="S137" s="14" t="s">
        <v>1655</v>
      </c>
      <c r="T137" s="14" t="s">
        <v>75</v>
      </c>
      <c r="U137" s="14" t="s">
        <v>243</v>
      </c>
      <c r="V137" s="14" t="s">
        <v>148</v>
      </c>
    </row>
    <row r="138" spans="1:22" ht="9.75" customHeight="1">
      <c r="A138" s="14" t="s">
        <v>1072</v>
      </c>
      <c r="B138" s="14" t="s">
        <v>694</v>
      </c>
      <c r="C138" s="13" t="str">
        <f t="shared" si="0"/>
        <v>11969F2</v>
      </c>
      <c r="D138" s="14" t="s">
        <v>27</v>
      </c>
      <c r="E138" s="14" t="s">
        <v>1656</v>
      </c>
      <c r="F138" s="14" t="s">
        <v>1657</v>
      </c>
      <c r="G138" s="14" t="s">
        <v>1658</v>
      </c>
      <c r="H138" s="14" t="s">
        <v>1659</v>
      </c>
      <c r="I138" s="14" t="s">
        <v>1660</v>
      </c>
      <c r="J138" s="14" t="s">
        <v>774</v>
      </c>
      <c r="K138" s="14" t="s">
        <v>52</v>
      </c>
      <c r="L138" s="14" t="s">
        <v>1661</v>
      </c>
      <c r="M138" s="14" t="s">
        <v>1662</v>
      </c>
      <c r="N138" s="14" t="s">
        <v>1663</v>
      </c>
      <c r="O138" s="14" t="s">
        <v>1664</v>
      </c>
      <c r="P138" s="14" t="s">
        <v>38</v>
      </c>
      <c r="Q138" s="14" t="s">
        <v>1665</v>
      </c>
      <c r="R138" s="14" t="s">
        <v>40</v>
      </c>
      <c r="S138" s="14" t="s">
        <v>1666</v>
      </c>
      <c r="T138" s="14" t="s">
        <v>781</v>
      </c>
      <c r="U138" s="14" t="s">
        <v>134</v>
      </c>
      <c r="V138" s="14" t="s">
        <v>1667</v>
      </c>
    </row>
    <row r="139" spans="1:22" ht="9.75" customHeight="1">
      <c r="A139" s="14" t="s">
        <v>1072</v>
      </c>
      <c r="B139" s="14" t="s">
        <v>707</v>
      </c>
      <c r="C139" s="13" t="str">
        <f t="shared" si="0"/>
        <v>11969F3</v>
      </c>
      <c r="D139" s="14" t="s">
        <v>27</v>
      </c>
      <c r="E139" s="14" t="s">
        <v>1668</v>
      </c>
      <c r="F139" s="14" t="s">
        <v>1669</v>
      </c>
      <c r="G139" s="14" t="s">
        <v>1670</v>
      </c>
      <c r="H139" s="14" t="s">
        <v>1671</v>
      </c>
      <c r="I139" s="14" t="s">
        <v>1672</v>
      </c>
      <c r="J139" s="14" t="s">
        <v>1673</v>
      </c>
      <c r="K139" s="14" t="s">
        <v>33</v>
      </c>
      <c r="L139" s="14" t="s">
        <v>1674</v>
      </c>
      <c r="M139" s="14" t="s">
        <v>1675</v>
      </c>
      <c r="N139" s="14" t="s">
        <v>1676</v>
      </c>
      <c r="O139" s="14" t="s">
        <v>1677</v>
      </c>
      <c r="P139" s="14" t="s">
        <v>38</v>
      </c>
      <c r="Q139" s="14" t="s">
        <v>1678</v>
      </c>
      <c r="R139" s="14" t="s">
        <v>40</v>
      </c>
      <c r="S139" s="14" t="s">
        <v>1679</v>
      </c>
      <c r="T139" s="14" t="s">
        <v>1680</v>
      </c>
      <c r="U139" s="14" t="s">
        <v>134</v>
      </c>
      <c r="V139" s="14" t="s">
        <v>44</v>
      </c>
    </row>
    <row r="140" spans="1:22" ht="9.75" customHeight="1">
      <c r="A140" s="14" t="s">
        <v>1072</v>
      </c>
      <c r="B140" s="14" t="s">
        <v>721</v>
      </c>
      <c r="C140" s="13" t="str">
        <f t="shared" si="0"/>
        <v>11969F4</v>
      </c>
      <c r="D140" s="14" t="s">
        <v>27</v>
      </c>
      <c r="E140" s="14" t="s">
        <v>1681</v>
      </c>
      <c r="F140" s="14" t="s">
        <v>1682</v>
      </c>
      <c r="G140" s="13"/>
      <c r="H140" s="14" t="s">
        <v>1683</v>
      </c>
      <c r="I140" s="14" t="s">
        <v>1684</v>
      </c>
      <c r="J140" s="14" t="s">
        <v>1685</v>
      </c>
      <c r="K140" s="14" t="s">
        <v>33</v>
      </c>
      <c r="L140" s="14" t="s">
        <v>1686</v>
      </c>
      <c r="M140" s="14" t="s">
        <v>1687</v>
      </c>
      <c r="N140" s="14" t="s">
        <v>1688</v>
      </c>
      <c r="O140" s="14" t="s">
        <v>1689</v>
      </c>
      <c r="P140" s="14" t="s">
        <v>38</v>
      </c>
      <c r="Q140" s="14" t="s">
        <v>1690</v>
      </c>
      <c r="R140" s="14" t="s">
        <v>40</v>
      </c>
      <c r="S140" s="14" t="s">
        <v>1691</v>
      </c>
      <c r="T140" s="14" t="s">
        <v>1692</v>
      </c>
      <c r="U140" s="14" t="s">
        <v>134</v>
      </c>
      <c r="V140" s="14" t="s">
        <v>44</v>
      </c>
    </row>
    <row r="141" spans="1:22" ht="9.75" customHeight="1">
      <c r="A141" s="14" t="s">
        <v>1072</v>
      </c>
      <c r="B141" s="14" t="s">
        <v>731</v>
      </c>
      <c r="C141" s="13" t="str">
        <f t="shared" si="0"/>
        <v>11969F5</v>
      </c>
      <c r="D141" s="14" t="s">
        <v>27</v>
      </c>
      <c r="E141" s="14" t="s">
        <v>1693</v>
      </c>
      <c r="F141" s="14" t="s">
        <v>1694</v>
      </c>
      <c r="G141" s="14" t="s">
        <v>1695</v>
      </c>
      <c r="H141" s="14" t="s">
        <v>1696</v>
      </c>
      <c r="I141" s="14" t="s">
        <v>1697</v>
      </c>
      <c r="J141" s="14" t="s">
        <v>1698</v>
      </c>
      <c r="K141" s="14" t="s">
        <v>33</v>
      </c>
      <c r="L141" s="14" t="s">
        <v>1699</v>
      </c>
      <c r="M141" s="14" t="s">
        <v>1700</v>
      </c>
      <c r="N141" s="14" t="s">
        <v>1701</v>
      </c>
      <c r="O141" s="14" t="s">
        <v>1702</v>
      </c>
      <c r="P141" s="14" t="s">
        <v>38</v>
      </c>
      <c r="Q141" s="14" t="s">
        <v>1703</v>
      </c>
      <c r="R141" s="14" t="s">
        <v>40</v>
      </c>
      <c r="S141" s="14" t="s">
        <v>1704</v>
      </c>
      <c r="T141" s="14" t="s">
        <v>1705</v>
      </c>
      <c r="U141" s="14" t="s">
        <v>134</v>
      </c>
      <c r="V141" s="14" t="s">
        <v>44</v>
      </c>
    </row>
    <row r="142" spans="1:22" ht="9.75" customHeight="1">
      <c r="A142" s="14" t="s">
        <v>1072</v>
      </c>
      <c r="B142" s="14" t="s">
        <v>744</v>
      </c>
      <c r="C142" s="13" t="str">
        <f t="shared" si="0"/>
        <v>11969F6</v>
      </c>
      <c r="D142" s="14" t="s">
        <v>27</v>
      </c>
      <c r="E142" s="14" t="s">
        <v>1706</v>
      </c>
      <c r="F142" s="14" t="s">
        <v>1707</v>
      </c>
      <c r="G142" s="14" t="s">
        <v>1708</v>
      </c>
      <c r="H142" s="14" t="s">
        <v>1709</v>
      </c>
      <c r="I142" s="14" t="s">
        <v>1710</v>
      </c>
      <c r="J142" s="14" t="s">
        <v>788</v>
      </c>
      <c r="K142" s="14" t="s">
        <v>52</v>
      </c>
      <c r="L142" s="14" t="s">
        <v>1711</v>
      </c>
      <c r="M142" s="14" t="s">
        <v>1712</v>
      </c>
      <c r="N142" s="14" t="s">
        <v>1713</v>
      </c>
      <c r="O142" s="14" t="s">
        <v>1714</v>
      </c>
      <c r="P142" s="14" t="s">
        <v>38</v>
      </c>
      <c r="Q142" s="14" t="s">
        <v>1715</v>
      </c>
      <c r="R142" s="14" t="s">
        <v>40</v>
      </c>
      <c r="S142" s="14" t="s">
        <v>1716</v>
      </c>
      <c r="T142" s="14" t="s">
        <v>103</v>
      </c>
      <c r="U142" s="14" t="s">
        <v>43</v>
      </c>
      <c r="V142" s="14" t="s">
        <v>44</v>
      </c>
    </row>
    <row r="143" spans="1:22" ht="9.75" customHeight="1">
      <c r="A143" s="14" t="s">
        <v>1072</v>
      </c>
      <c r="B143" s="14" t="s">
        <v>757</v>
      </c>
      <c r="C143" s="13" t="str">
        <f t="shared" si="0"/>
        <v>11969F7</v>
      </c>
      <c r="D143" s="14" t="s">
        <v>27</v>
      </c>
      <c r="E143" s="14" t="s">
        <v>1717</v>
      </c>
      <c r="F143" s="14" t="s">
        <v>1718</v>
      </c>
      <c r="G143" s="13"/>
      <c r="H143" s="14" t="s">
        <v>1719</v>
      </c>
      <c r="I143" s="14" t="s">
        <v>1720</v>
      </c>
      <c r="J143" s="14" t="s">
        <v>1721</v>
      </c>
      <c r="K143" s="14" t="s">
        <v>83</v>
      </c>
      <c r="L143" s="14" t="s">
        <v>1722</v>
      </c>
      <c r="M143" s="14" t="s">
        <v>1723</v>
      </c>
      <c r="N143" s="14" t="s">
        <v>1724</v>
      </c>
      <c r="O143" s="14" t="s">
        <v>1725</v>
      </c>
      <c r="P143" s="14" t="s">
        <v>38</v>
      </c>
      <c r="Q143" s="14" t="s">
        <v>1726</v>
      </c>
      <c r="R143" s="14" t="s">
        <v>40</v>
      </c>
      <c r="S143" s="14" t="s">
        <v>1727</v>
      </c>
      <c r="T143" s="14" t="s">
        <v>1728</v>
      </c>
      <c r="U143" s="14" t="s">
        <v>243</v>
      </c>
      <c r="V143" s="14" t="s">
        <v>44</v>
      </c>
    </row>
    <row r="144" spans="1:22" ht="9.75" customHeight="1">
      <c r="A144" s="14" t="s">
        <v>1072</v>
      </c>
      <c r="B144" s="14" t="s">
        <v>768</v>
      </c>
      <c r="C144" s="13" t="str">
        <f t="shared" si="0"/>
        <v>11969F8</v>
      </c>
      <c r="D144" s="14" t="s">
        <v>27</v>
      </c>
      <c r="E144" s="14" t="s">
        <v>1729</v>
      </c>
      <c r="F144" s="14" t="s">
        <v>1730</v>
      </c>
      <c r="G144" s="14" t="s">
        <v>1731</v>
      </c>
      <c r="H144" s="14" t="s">
        <v>1732</v>
      </c>
      <c r="I144" s="14" t="s">
        <v>1733</v>
      </c>
      <c r="J144" s="14" t="s">
        <v>111</v>
      </c>
      <c r="K144" s="14" t="s">
        <v>68</v>
      </c>
      <c r="L144" s="14" t="s">
        <v>1734</v>
      </c>
      <c r="M144" s="14" t="s">
        <v>1735</v>
      </c>
      <c r="N144" s="14" t="s">
        <v>1736</v>
      </c>
      <c r="O144" s="14" t="s">
        <v>1737</v>
      </c>
      <c r="P144" s="14" t="s">
        <v>38</v>
      </c>
      <c r="Q144" s="14" t="s">
        <v>1738</v>
      </c>
      <c r="R144" s="14" t="s">
        <v>40</v>
      </c>
      <c r="S144" s="14" t="s">
        <v>1739</v>
      </c>
      <c r="T144" s="14" t="s">
        <v>118</v>
      </c>
      <c r="U144" s="14" t="s">
        <v>43</v>
      </c>
      <c r="V144" s="14" t="s">
        <v>44</v>
      </c>
    </row>
    <row r="145" spans="1:22" ht="9.75" customHeight="1">
      <c r="A145" s="14" t="s">
        <v>1072</v>
      </c>
      <c r="B145" s="14" t="s">
        <v>782</v>
      </c>
      <c r="C145" s="13" t="str">
        <f t="shared" si="0"/>
        <v>11969F9</v>
      </c>
      <c r="D145" s="14" t="s">
        <v>27</v>
      </c>
      <c r="E145" s="14" t="s">
        <v>1740</v>
      </c>
      <c r="F145" s="14" t="s">
        <v>1741</v>
      </c>
      <c r="G145" s="14" t="s">
        <v>1742</v>
      </c>
      <c r="H145" s="14" t="s">
        <v>1743</v>
      </c>
      <c r="I145" s="14" t="s">
        <v>1744</v>
      </c>
      <c r="J145" s="14" t="s">
        <v>316</v>
      </c>
      <c r="K145" s="14" t="s">
        <v>33</v>
      </c>
      <c r="L145" s="14" t="s">
        <v>1745</v>
      </c>
      <c r="M145" s="14" t="s">
        <v>1746</v>
      </c>
      <c r="N145" s="14" t="s">
        <v>1747</v>
      </c>
      <c r="O145" s="14" t="s">
        <v>1748</v>
      </c>
      <c r="P145" s="14" t="s">
        <v>38</v>
      </c>
      <c r="Q145" s="14" t="s">
        <v>1749</v>
      </c>
      <c r="R145" s="14" t="s">
        <v>40</v>
      </c>
      <c r="S145" s="14" t="s">
        <v>1750</v>
      </c>
      <c r="T145" s="14" t="s">
        <v>323</v>
      </c>
      <c r="U145" s="14" t="s">
        <v>134</v>
      </c>
      <c r="V145" s="14" t="s">
        <v>148</v>
      </c>
    </row>
    <row r="146" spans="1:22" ht="9.75" customHeight="1">
      <c r="A146" s="14" t="s">
        <v>1072</v>
      </c>
      <c r="B146" s="14" t="s">
        <v>796</v>
      </c>
      <c r="C146" s="13" t="str">
        <f t="shared" si="0"/>
        <v>11969F10</v>
      </c>
      <c r="D146" s="14" t="s">
        <v>27</v>
      </c>
      <c r="E146" s="14" t="s">
        <v>1751</v>
      </c>
      <c r="F146" s="14" t="s">
        <v>1752</v>
      </c>
      <c r="G146" s="14" t="s">
        <v>1753</v>
      </c>
      <c r="H146" s="14" t="s">
        <v>1754</v>
      </c>
      <c r="I146" s="14" t="s">
        <v>1755</v>
      </c>
      <c r="J146" s="14" t="s">
        <v>1756</v>
      </c>
      <c r="K146" s="14" t="s">
        <v>33</v>
      </c>
      <c r="L146" s="14" t="s">
        <v>1757</v>
      </c>
      <c r="M146" s="14" t="s">
        <v>1758</v>
      </c>
      <c r="N146" s="14" t="s">
        <v>1759</v>
      </c>
      <c r="O146" s="14" t="s">
        <v>1760</v>
      </c>
      <c r="P146" s="14" t="s">
        <v>38</v>
      </c>
      <c r="Q146" s="14" t="s">
        <v>1761</v>
      </c>
      <c r="R146" s="14" t="s">
        <v>40</v>
      </c>
      <c r="S146" s="14" t="s">
        <v>1762</v>
      </c>
      <c r="T146" s="14" t="s">
        <v>1692</v>
      </c>
      <c r="U146" s="14" t="s">
        <v>134</v>
      </c>
      <c r="V146" s="14" t="s">
        <v>44</v>
      </c>
    </row>
    <row r="147" spans="1:22" ht="9.75" customHeight="1">
      <c r="A147" s="14" t="s">
        <v>1072</v>
      </c>
      <c r="B147" s="14" t="s">
        <v>810</v>
      </c>
      <c r="C147" s="13" t="str">
        <f t="shared" si="0"/>
        <v>11969F11</v>
      </c>
      <c r="D147" s="14" t="s">
        <v>27</v>
      </c>
      <c r="E147" s="14" t="s">
        <v>1763</v>
      </c>
      <c r="F147" s="14" t="s">
        <v>1764</v>
      </c>
      <c r="G147" s="13"/>
      <c r="H147" s="14" t="s">
        <v>1765</v>
      </c>
      <c r="I147" s="14" t="s">
        <v>1766</v>
      </c>
      <c r="J147" s="14" t="s">
        <v>1767</v>
      </c>
      <c r="K147" s="14" t="s">
        <v>1768</v>
      </c>
      <c r="L147" s="14" t="s">
        <v>1769</v>
      </c>
      <c r="M147" s="14" t="s">
        <v>1770</v>
      </c>
      <c r="N147" s="14" t="s">
        <v>1771</v>
      </c>
      <c r="O147" s="14" t="s">
        <v>1772</v>
      </c>
      <c r="P147" s="14" t="s">
        <v>38</v>
      </c>
      <c r="Q147" s="14" t="s">
        <v>1773</v>
      </c>
      <c r="R147" s="14" t="s">
        <v>40</v>
      </c>
      <c r="S147" s="14" t="s">
        <v>1774</v>
      </c>
      <c r="T147" s="14" t="s">
        <v>75</v>
      </c>
      <c r="U147" s="14" t="s">
        <v>338</v>
      </c>
      <c r="V147" s="14" t="s">
        <v>44</v>
      </c>
    </row>
    <row r="148" spans="1:22" ht="9.75" customHeight="1">
      <c r="A148" s="14" t="s">
        <v>1072</v>
      </c>
      <c r="B148" s="14" t="s">
        <v>819</v>
      </c>
      <c r="C148" s="13" t="str">
        <f t="shared" si="0"/>
        <v>11969G2</v>
      </c>
      <c r="D148" s="14" t="s">
        <v>27</v>
      </c>
      <c r="E148" s="14" t="s">
        <v>1775</v>
      </c>
      <c r="F148" s="14" t="s">
        <v>1776</v>
      </c>
      <c r="G148" s="14" t="s">
        <v>1777</v>
      </c>
      <c r="H148" s="14" t="s">
        <v>1778</v>
      </c>
      <c r="I148" s="14" t="s">
        <v>1779</v>
      </c>
      <c r="J148" s="14" t="s">
        <v>1780</v>
      </c>
      <c r="K148" s="14" t="s">
        <v>33</v>
      </c>
      <c r="L148" s="14" t="s">
        <v>1781</v>
      </c>
      <c r="M148" s="14" t="s">
        <v>1782</v>
      </c>
      <c r="N148" s="14" t="s">
        <v>1783</v>
      </c>
      <c r="O148" s="14" t="s">
        <v>1784</v>
      </c>
      <c r="P148" s="14" t="s">
        <v>38</v>
      </c>
      <c r="Q148" s="14" t="s">
        <v>1785</v>
      </c>
      <c r="R148" s="14" t="s">
        <v>40</v>
      </c>
      <c r="S148" s="14" t="s">
        <v>1786</v>
      </c>
      <c r="T148" s="14" t="s">
        <v>1370</v>
      </c>
      <c r="U148" s="14" t="s">
        <v>243</v>
      </c>
      <c r="V148" s="14" t="s">
        <v>44</v>
      </c>
    </row>
    <row r="149" spans="1:22" ht="9.75" customHeight="1">
      <c r="A149" s="14" t="s">
        <v>1072</v>
      </c>
      <c r="B149" s="14" t="s">
        <v>831</v>
      </c>
      <c r="C149" s="13" t="str">
        <f t="shared" si="0"/>
        <v>11969G3</v>
      </c>
      <c r="D149" s="14" t="s">
        <v>27</v>
      </c>
      <c r="E149" s="14" t="s">
        <v>1787</v>
      </c>
      <c r="F149" s="14" t="s">
        <v>1788</v>
      </c>
      <c r="G149" s="13"/>
      <c r="H149" s="14" t="s">
        <v>1789</v>
      </c>
      <c r="I149" s="14" t="s">
        <v>1790</v>
      </c>
      <c r="J149" s="14" t="s">
        <v>1791</v>
      </c>
      <c r="K149" s="14" t="s">
        <v>33</v>
      </c>
      <c r="L149" s="14" t="s">
        <v>1792</v>
      </c>
      <c r="M149" s="14" t="s">
        <v>1793</v>
      </c>
      <c r="N149" s="14" t="s">
        <v>1794</v>
      </c>
      <c r="O149" s="14" t="s">
        <v>1795</v>
      </c>
      <c r="P149" s="14" t="s">
        <v>38</v>
      </c>
      <c r="Q149" s="14" t="s">
        <v>1796</v>
      </c>
      <c r="R149" s="14" t="s">
        <v>40</v>
      </c>
      <c r="S149" s="14" t="s">
        <v>1797</v>
      </c>
      <c r="T149" s="14" t="s">
        <v>363</v>
      </c>
      <c r="U149" s="14" t="s">
        <v>243</v>
      </c>
      <c r="V149" s="14" t="s">
        <v>148</v>
      </c>
    </row>
    <row r="150" spans="1:22" ht="9.75" customHeight="1">
      <c r="A150" s="14" t="s">
        <v>1072</v>
      </c>
      <c r="B150" s="14" t="s">
        <v>844</v>
      </c>
      <c r="C150" s="13" t="str">
        <f t="shared" si="0"/>
        <v>11969G4</v>
      </c>
      <c r="D150" s="14" t="s">
        <v>27</v>
      </c>
      <c r="E150" s="14" t="s">
        <v>1798</v>
      </c>
      <c r="F150" s="14" t="s">
        <v>1799</v>
      </c>
      <c r="G150" s="14" t="s">
        <v>1800</v>
      </c>
      <c r="H150" s="14" t="s">
        <v>1801</v>
      </c>
      <c r="I150" s="14" t="s">
        <v>1802</v>
      </c>
      <c r="J150" s="14" t="s">
        <v>1673</v>
      </c>
      <c r="K150" s="14" t="s">
        <v>33</v>
      </c>
      <c r="L150" s="14" t="s">
        <v>1803</v>
      </c>
      <c r="M150" s="14" t="s">
        <v>1804</v>
      </c>
      <c r="N150" s="14" t="s">
        <v>1805</v>
      </c>
      <c r="O150" s="14" t="s">
        <v>1806</v>
      </c>
      <c r="P150" s="14" t="s">
        <v>38</v>
      </c>
      <c r="Q150" s="14" t="s">
        <v>1807</v>
      </c>
      <c r="R150" s="14" t="s">
        <v>40</v>
      </c>
      <c r="S150" s="14" t="s">
        <v>1808</v>
      </c>
      <c r="T150" s="14" t="s">
        <v>1680</v>
      </c>
      <c r="U150" s="14" t="s">
        <v>134</v>
      </c>
      <c r="V150" s="14" t="s">
        <v>44</v>
      </c>
    </row>
    <row r="151" spans="1:22" ht="9.75" customHeight="1">
      <c r="A151" s="14" t="s">
        <v>1072</v>
      </c>
      <c r="B151" s="14" t="s">
        <v>856</v>
      </c>
      <c r="C151" s="13" t="str">
        <f t="shared" si="0"/>
        <v>11969G5</v>
      </c>
      <c r="D151" s="14" t="s">
        <v>27</v>
      </c>
      <c r="E151" s="14" t="s">
        <v>1809</v>
      </c>
      <c r="F151" s="14" t="s">
        <v>1810</v>
      </c>
      <c r="G151" s="14" t="s">
        <v>1811</v>
      </c>
      <c r="H151" s="14" t="s">
        <v>1812</v>
      </c>
      <c r="I151" s="14" t="s">
        <v>1813</v>
      </c>
      <c r="J151" s="14" t="s">
        <v>1814</v>
      </c>
      <c r="K151" s="14" t="s">
        <v>52</v>
      </c>
      <c r="L151" s="14" t="s">
        <v>1815</v>
      </c>
      <c r="M151" s="14" t="s">
        <v>1816</v>
      </c>
      <c r="N151" s="14" t="s">
        <v>1817</v>
      </c>
      <c r="O151" s="14" t="s">
        <v>1818</v>
      </c>
      <c r="P151" s="14" t="s">
        <v>38</v>
      </c>
      <c r="Q151" s="14" t="s">
        <v>1819</v>
      </c>
      <c r="R151" s="14" t="s">
        <v>40</v>
      </c>
      <c r="S151" s="14" t="s">
        <v>1820</v>
      </c>
      <c r="T151" s="14" t="s">
        <v>1821</v>
      </c>
      <c r="U151" s="14" t="s">
        <v>60</v>
      </c>
      <c r="V151" s="14" t="s">
        <v>44</v>
      </c>
    </row>
    <row r="152" spans="1:22" ht="9.75" customHeight="1">
      <c r="A152" s="14" t="s">
        <v>1072</v>
      </c>
      <c r="B152" s="14" t="s">
        <v>868</v>
      </c>
      <c r="C152" s="13" t="str">
        <f t="shared" si="0"/>
        <v>11969G6</v>
      </c>
      <c r="D152" s="14" t="s">
        <v>27</v>
      </c>
      <c r="E152" s="14" t="s">
        <v>1822</v>
      </c>
      <c r="F152" s="14" t="s">
        <v>1823</v>
      </c>
      <c r="G152" s="14" t="s">
        <v>1824</v>
      </c>
      <c r="H152" s="14" t="s">
        <v>1825</v>
      </c>
      <c r="I152" s="14" t="s">
        <v>1826</v>
      </c>
      <c r="J152" s="14" t="s">
        <v>344</v>
      </c>
      <c r="K152" s="14" t="s">
        <v>52</v>
      </c>
      <c r="L152" s="14" t="s">
        <v>1827</v>
      </c>
      <c r="M152" s="14" t="s">
        <v>1828</v>
      </c>
      <c r="N152" s="14" t="s">
        <v>1829</v>
      </c>
      <c r="O152" s="14" t="s">
        <v>1830</v>
      </c>
      <c r="P152" s="14" t="s">
        <v>38</v>
      </c>
      <c r="Q152" s="14" t="s">
        <v>1831</v>
      </c>
      <c r="R152" s="14" t="s">
        <v>40</v>
      </c>
      <c r="S152" s="14" t="s">
        <v>1832</v>
      </c>
      <c r="T152" s="14" t="s">
        <v>75</v>
      </c>
      <c r="U152" s="14" t="s">
        <v>243</v>
      </c>
      <c r="V152" s="14" t="s">
        <v>44</v>
      </c>
    </row>
    <row r="153" spans="1:22" ht="9.75" customHeight="1">
      <c r="A153" s="14" t="s">
        <v>1072</v>
      </c>
      <c r="B153" s="14" t="s">
        <v>879</v>
      </c>
      <c r="C153" s="13" t="str">
        <f t="shared" si="0"/>
        <v>11969G7</v>
      </c>
      <c r="D153" s="14" t="s">
        <v>27</v>
      </c>
      <c r="E153" s="14" t="s">
        <v>1833</v>
      </c>
      <c r="F153" s="14" t="s">
        <v>1834</v>
      </c>
      <c r="G153" s="14" t="s">
        <v>1835</v>
      </c>
      <c r="H153" s="14" t="s">
        <v>1836</v>
      </c>
      <c r="I153" s="14" t="s">
        <v>1837</v>
      </c>
      <c r="J153" s="14" t="s">
        <v>344</v>
      </c>
      <c r="K153" s="14" t="s">
        <v>33</v>
      </c>
      <c r="L153" s="14" t="s">
        <v>1838</v>
      </c>
      <c r="M153" s="14" t="s">
        <v>1839</v>
      </c>
      <c r="N153" s="14" t="s">
        <v>1840</v>
      </c>
      <c r="O153" s="14" t="s">
        <v>1841</v>
      </c>
      <c r="P153" s="14" t="s">
        <v>38</v>
      </c>
      <c r="Q153" s="14" t="s">
        <v>1842</v>
      </c>
      <c r="R153" s="14" t="s">
        <v>40</v>
      </c>
      <c r="S153" s="14" t="s">
        <v>1843</v>
      </c>
      <c r="T153" s="14" t="s">
        <v>75</v>
      </c>
      <c r="U153" s="14" t="s">
        <v>243</v>
      </c>
      <c r="V153" s="14" t="s">
        <v>44</v>
      </c>
    </row>
    <row r="154" spans="1:22" ht="9.75" customHeight="1">
      <c r="A154" s="14" t="s">
        <v>1072</v>
      </c>
      <c r="B154" s="14" t="s">
        <v>892</v>
      </c>
      <c r="C154" s="13" t="str">
        <f t="shared" si="0"/>
        <v>11969G8</v>
      </c>
      <c r="D154" s="14" t="s">
        <v>27</v>
      </c>
      <c r="E154" s="14" t="s">
        <v>1844</v>
      </c>
      <c r="F154" s="14" t="s">
        <v>1845</v>
      </c>
      <c r="G154" s="13"/>
      <c r="H154" s="14" t="s">
        <v>1846</v>
      </c>
      <c r="I154" s="14" t="s">
        <v>1847</v>
      </c>
      <c r="J154" s="14" t="s">
        <v>344</v>
      </c>
      <c r="K154" s="14" t="s">
        <v>83</v>
      </c>
      <c r="L154" s="14" t="s">
        <v>1848</v>
      </c>
      <c r="M154" s="14" t="s">
        <v>1849</v>
      </c>
      <c r="N154" s="14" t="s">
        <v>1850</v>
      </c>
      <c r="O154" s="14" t="s">
        <v>1851</v>
      </c>
      <c r="P154" s="14" t="s">
        <v>38</v>
      </c>
      <c r="Q154" s="14" t="s">
        <v>1852</v>
      </c>
      <c r="R154" s="14" t="s">
        <v>40</v>
      </c>
      <c r="S154" s="14" t="s">
        <v>1853</v>
      </c>
      <c r="T154" s="14" t="s">
        <v>75</v>
      </c>
      <c r="U154" s="14" t="s">
        <v>243</v>
      </c>
      <c r="V154" s="14" t="s">
        <v>44</v>
      </c>
    </row>
    <row r="155" spans="1:22" ht="9.75" customHeight="1">
      <c r="A155" s="14" t="s">
        <v>1072</v>
      </c>
      <c r="B155" s="14" t="s">
        <v>905</v>
      </c>
      <c r="C155" s="13" t="str">
        <f t="shared" si="0"/>
        <v>11969G9</v>
      </c>
      <c r="D155" s="14" t="s">
        <v>27</v>
      </c>
      <c r="E155" s="14" t="s">
        <v>1854</v>
      </c>
      <c r="F155" s="14" t="s">
        <v>1855</v>
      </c>
      <c r="G155" s="14" t="s">
        <v>1856</v>
      </c>
      <c r="H155" s="14" t="s">
        <v>1857</v>
      </c>
      <c r="I155" s="14" t="s">
        <v>1858</v>
      </c>
      <c r="J155" s="14" t="s">
        <v>1859</v>
      </c>
      <c r="K155" s="14" t="s">
        <v>68</v>
      </c>
      <c r="L155" s="14" t="s">
        <v>1860</v>
      </c>
      <c r="M155" s="14" t="s">
        <v>1861</v>
      </c>
      <c r="N155" s="14" t="s">
        <v>1862</v>
      </c>
      <c r="O155" s="14" t="s">
        <v>1863</v>
      </c>
      <c r="P155" s="14" t="s">
        <v>38</v>
      </c>
      <c r="Q155" s="14" t="s">
        <v>1864</v>
      </c>
      <c r="R155" s="14" t="s">
        <v>40</v>
      </c>
      <c r="S155" s="14" t="s">
        <v>1865</v>
      </c>
      <c r="T155" s="14" t="s">
        <v>103</v>
      </c>
      <c r="U155" s="14" t="s">
        <v>1414</v>
      </c>
      <c r="V155" s="14" t="s">
        <v>44</v>
      </c>
    </row>
    <row r="156" spans="1:22" ht="9.75" customHeight="1">
      <c r="A156" s="14" t="s">
        <v>1072</v>
      </c>
      <c r="B156" s="14" t="s">
        <v>919</v>
      </c>
      <c r="C156" s="13" t="str">
        <f t="shared" si="0"/>
        <v>11969G10</v>
      </c>
      <c r="D156" s="14" t="s">
        <v>27</v>
      </c>
      <c r="E156" s="14" t="s">
        <v>1866</v>
      </c>
      <c r="F156" s="14" t="s">
        <v>1867</v>
      </c>
      <c r="G156" s="14" t="s">
        <v>1868</v>
      </c>
      <c r="H156" s="14" t="s">
        <v>1869</v>
      </c>
      <c r="I156" s="14" t="s">
        <v>1870</v>
      </c>
      <c r="J156" s="14" t="s">
        <v>230</v>
      </c>
      <c r="K156" s="14" t="s">
        <v>33</v>
      </c>
      <c r="L156" s="14" t="s">
        <v>1871</v>
      </c>
      <c r="M156" s="14" t="s">
        <v>1872</v>
      </c>
      <c r="N156" s="14" t="s">
        <v>1873</v>
      </c>
      <c r="O156" s="14" t="s">
        <v>1874</v>
      </c>
      <c r="P156" s="14" t="s">
        <v>38</v>
      </c>
      <c r="Q156" s="14" t="s">
        <v>1875</v>
      </c>
      <c r="R156" s="14" t="s">
        <v>40</v>
      </c>
      <c r="S156" s="14" t="s">
        <v>1876</v>
      </c>
      <c r="T156" s="14" t="s">
        <v>230</v>
      </c>
      <c r="U156" s="14" t="s">
        <v>283</v>
      </c>
      <c r="V156" s="14" t="s">
        <v>44</v>
      </c>
    </row>
    <row r="157" spans="1:22" ht="9.75" customHeight="1">
      <c r="A157" s="14" t="s">
        <v>1072</v>
      </c>
      <c r="B157" s="14" t="s">
        <v>934</v>
      </c>
      <c r="C157" s="13" t="str">
        <f t="shared" si="0"/>
        <v>11969G11</v>
      </c>
      <c r="D157" s="14" t="s">
        <v>27</v>
      </c>
      <c r="E157" s="14" t="s">
        <v>1877</v>
      </c>
      <c r="F157" s="14" t="s">
        <v>1878</v>
      </c>
      <c r="G157" s="14" t="s">
        <v>1879</v>
      </c>
      <c r="H157" s="14" t="s">
        <v>1880</v>
      </c>
      <c r="I157" s="14" t="s">
        <v>1881</v>
      </c>
      <c r="J157" s="14" t="s">
        <v>1882</v>
      </c>
      <c r="K157" s="14" t="s">
        <v>52</v>
      </c>
      <c r="L157" s="14" t="s">
        <v>1883</v>
      </c>
      <c r="M157" s="14" t="s">
        <v>1884</v>
      </c>
      <c r="N157" s="14" t="s">
        <v>1885</v>
      </c>
      <c r="O157" s="14" t="s">
        <v>1886</v>
      </c>
      <c r="P157" s="14" t="s">
        <v>38</v>
      </c>
      <c r="Q157" s="14" t="s">
        <v>1887</v>
      </c>
      <c r="R157" s="14" t="s">
        <v>40</v>
      </c>
      <c r="S157" s="14" t="s">
        <v>1888</v>
      </c>
      <c r="T157" s="14" t="s">
        <v>103</v>
      </c>
      <c r="U157" s="14" t="s">
        <v>104</v>
      </c>
      <c r="V157" s="14" t="s">
        <v>44</v>
      </c>
    </row>
    <row r="158" spans="1:22" ht="9.75" customHeight="1">
      <c r="A158" s="14" t="s">
        <v>1072</v>
      </c>
      <c r="B158" s="14" t="s">
        <v>945</v>
      </c>
      <c r="C158" s="13" t="str">
        <f t="shared" si="0"/>
        <v>11969H2</v>
      </c>
      <c r="D158" s="14" t="s">
        <v>27</v>
      </c>
      <c r="E158" s="14" t="s">
        <v>1889</v>
      </c>
      <c r="F158" s="14" t="s">
        <v>1890</v>
      </c>
      <c r="G158" s="14" t="s">
        <v>1891</v>
      </c>
      <c r="H158" s="14" t="s">
        <v>1892</v>
      </c>
      <c r="I158" s="14" t="s">
        <v>1893</v>
      </c>
      <c r="J158" s="14" t="s">
        <v>384</v>
      </c>
      <c r="K158" s="14" t="s">
        <v>52</v>
      </c>
      <c r="L158" s="14" t="s">
        <v>1894</v>
      </c>
      <c r="M158" s="14" t="s">
        <v>1895</v>
      </c>
      <c r="N158" s="14" t="s">
        <v>1896</v>
      </c>
      <c r="O158" s="14" t="s">
        <v>1897</v>
      </c>
      <c r="P158" s="14" t="s">
        <v>38</v>
      </c>
      <c r="Q158" s="14" t="s">
        <v>1898</v>
      </c>
      <c r="R158" s="14" t="s">
        <v>40</v>
      </c>
      <c r="S158" s="14" t="s">
        <v>1899</v>
      </c>
      <c r="T158" s="14" t="s">
        <v>391</v>
      </c>
      <c r="U158" s="14" t="s">
        <v>119</v>
      </c>
      <c r="V158" s="14" t="s">
        <v>44</v>
      </c>
    </row>
    <row r="159" spans="1:22" ht="9.75" customHeight="1">
      <c r="A159" s="14" t="s">
        <v>1072</v>
      </c>
      <c r="B159" s="14" t="s">
        <v>956</v>
      </c>
      <c r="C159" s="13" t="str">
        <f t="shared" si="0"/>
        <v>11969H3</v>
      </c>
      <c r="D159" s="14" t="s">
        <v>27</v>
      </c>
      <c r="E159" s="14" t="s">
        <v>1900</v>
      </c>
      <c r="F159" s="14" t="s">
        <v>1901</v>
      </c>
      <c r="G159" s="13"/>
      <c r="H159" s="14" t="s">
        <v>1902</v>
      </c>
      <c r="I159" s="14" t="s">
        <v>1903</v>
      </c>
      <c r="J159" s="14" t="s">
        <v>1904</v>
      </c>
      <c r="K159" s="14" t="s">
        <v>52</v>
      </c>
      <c r="L159" s="14" t="s">
        <v>1905</v>
      </c>
      <c r="M159" s="14" t="s">
        <v>1906</v>
      </c>
      <c r="N159" s="14" t="s">
        <v>1907</v>
      </c>
      <c r="O159" s="14" t="s">
        <v>1908</v>
      </c>
      <c r="P159" s="14" t="s">
        <v>38</v>
      </c>
      <c r="Q159" s="14" t="s">
        <v>1909</v>
      </c>
      <c r="R159" s="14" t="s">
        <v>40</v>
      </c>
      <c r="S159" s="14" t="s">
        <v>1910</v>
      </c>
      <c r="T159" s="14" t="s">
        <v>118</v>
      </c>
      <c r="U159" s="14" t="s">
        <v>60</v>
      </c>
      <c r="V159" s="14" t="s">
        <v>256</v>
      </c>
    </row>
    <row r="160" spans="1:22" ht="9.75" customHeight="1">
      <c r="A160" s="14" t="s">
        <v>1072</v>
      </c>
      <c r="B160" s="14" t="s">
        <v>971</v>
      </c>
      <c r="C160" s="13" t="str">
        <f t="shared" si="0"/>
        <v>11969H4</v>
      </c>
      <c r="D160" s="14" t="s">
        <v>27</v>
      </c>
      <c r="E160" s="14" t="s">
        <v>1911</v>
      </c>
      <c r="F160" s="14" t="s">
        <v>1912</v>
      </c>
      <c r="G160" s="13"/>
      <c r="H160" s="14" t="s">
        <v>1913</v>
      </c>
      <c r="I160" s="14" t="s">
        <v>1914</v>
      </c>
      <c r="J160" s="14" t="s">
        <v>1915</v>
      </c>
      <c r="K160" s="14" t="s">
        <v>52</v>
      </c>
      <c r="L160" s="14" t="s">
        <v>1916</v>
      </c>
      <c r="M160" s="14" t="s">
        <v>1917</v>
      </c>
      <c r="N160" s="14" t="s">
        <v>1918</v>
      </c>
      <c r="O160" s="14" t="s">
        <v>1919</v>
      </c>
      <c r="P160" s="14" t="s">
        <v>38</v>
      </c>
      <c r="Q160" s="14" t="s">
        <v>1920</v>
      </c>
      <c r="R160" s="14" t="s">
        <v>40</v>
      </c>
      <c r="S160" s="14" t="s">
        <v>1921</v>
      </c>
      <c r="T160" s="14" t="s">
        <v>1922</v>
      </c>
      <c r="U160" s="14" t="s">
        <v>283</v>
      </c>
      <c r="V160" s="14" t="s">
        <v>44</v>
      </c>
    </row>
    <row r="161" spans="1:22" ht="9.75" customHeight="1">
      <c r="A161" s="14" t="s">
        <v>1072</v>
      </c>
      <c r="B161" s="14" t="s">
        <v>985</v>
      </c>
      <c r="C161" s="13" t="str">
        <f t="shared" si="0"/>
        <v>11969H5</v>
      </c>
      <c r="D161" s="14" t="s">
        <v>27</v>
      </c>
      <c r="E161" s="14" t="s">
        <v>1923</v>
      </c>
      <c r="F161" s="14" t="s">
        <v>1924</v>
      </c>
      <c r="G161" s="14" t="s">
        <v>1925</v>
      </c>
      <c r="H161" s="14" t="s">
        <v>1926</v>
      </c>
      <c r="I161" s="14" t="s">
        <v>1927</v>
      </c>
      <c r="J161" s="14" t="s">
        <v>1928</v>
      </c>
      <c r="K161" s="14" t="s">
        <v>33</v>
      </c>
      <c r="L161" s="14" t="s">
        <v>1929</v>
      </c>
      <c r="M161" s="14" t="s">
        <v>1930</v>
      </c>
      <c r="N161" s="14" t="s">
        <v>1931</v>
      </c>
      <c r="O161" s="14" t="s">
        <v>1932</v>
      </c>
      <c r="P161" s="14" t="s">
        <v>38</v>
      </c>
      <c r="Q161" s="14" t="s">
        <v>1933</v>
      </c>
      <c r="R161" s="14" t="s">
        <v>40</v>
      </c>
      <c r="S161" s="14" t="s">
        <v>1934</v>
      </c>
      <c r="T161" s="14" t="s">
        <v>229</v>
      </c>
      <c r="U161" s="14" t="s">
        <v>60</v>
      </c>
      <c r="V161" s="14" t="s">
        <v>44</v>
      </c>
    </row>
    <row r="162" spans="1:22" ht="9.75" customHeight="1">
      <c r="A162" s="14" t="s">
        <v>1072</v>
      </c>
      <c r="B162" s="14" t="s">
        <v>999</v>
      </c>
      <c r="C162" s="13" t="str">
        <f t="shared" si="0"/>
        <v>11969H6</v>
      </c>
      <c r="D162" s="14" t="s">
        <v>27</v>
      </c>
      <c r="E162" s="14" t="s">
        <v>1935</v>
      </c>
      <c r="F162" s="14" t="s">
        <v>1936</v>
      </c>
      <c r="G162" s="14" t="s">
        <v>1937</v>
      </c>
      <c r="H162" s="14" t="s">
        <v>1938</v>
      </c>
      <c r="I162" s="14" t="s">
        <v>1939</v>
      </c>
      <c r="J162" s="14" t="s">
        <v>222</v>
      </c>
      <c r="K162" s="14" t="s">
        <v>33</v>
      </c>
      <c r="L162" s="14" t="s">
        <v>1940</v>
      </c>
      <c r="M162" s="14" t="s">
        <v>1941</v>
      </c>
      <c r="N162" s="14" t="s">
        <v>1942</v>
      </c>
      <c r="O162" s="14" t="s">
        <v>1943</v>
      </c>
      <c r="P162" s="14" t="s">
        <v>38</v>
      </c>
      <c r="Q162" s="14" t="s">
        <v>1944</v>
      </c>
      <c r="R162" s="14" t="s">
        <v>40</v>
      </c>
      <c r="S162" s="14" t="s">
        <v>1945</v>
      </c>
      <c r="T162" s="14" t="s">
        <v>229</v>
      </c>
      <c r="U162" s="14" t="s">
        <v>283</v>
      </c>
      <c r="V162" s="14" t="s">
        <v>148</v>
      </c>
    </row>
    <row r="163" spans="1:22" ht="9.75" customHeight="1">
      <c r="A163" s="14" t="s">
        <v>1072</v>
      </c>
      <c r="B163" s="14" t="s">
        <v>1010</v>
      </c>
      <c r="C163" s="13" t="str">
        <f t="shared" si="0"/>
        <v>11969H7</v>
      </c>
      <c r="D163" s="14" t="s">
        <v>27</v>
      </c>
      <c r="E163" s="14" t="s">
        <v>1946</v>
      </c>
      <c r="F163" s="14" t="s">
        <v>1947</v>
      </c>
      <c r="G163" s="14" t="s">
        <v>1948</v>
      </c>
      <c r="H163" s="14" t="s">
        <v>1949</v>
      </c>
      <c r="I163" s="14" t="s">
        <v>1950</v>
      </c>
      <c r="J163" s="14" t="s">
        <v>111</v>
      </c>
      <c r="K163" s="14" t="s">
        <v>52</v>
      </c>
      <c r="L163" s="14" t="s">
        <v>1951</v>
      </c>
      <c r="M163" s="14" t="s">
        <v>1952</v>
      </c>
      <c r="N163" s="14" t="s">
        <v>1953</v>
      </c>
      <c r="O163" s="14" t="s">
        <v>1954</v>
      </c>
      <c r="P163" s="14" t="s">
        <v>38</v>
      </c>
      <c r="Q163" s="14" t="s">
        <v>1955</v>
      </c>
      <c r="R163" s="14" t="s">
        <v>40</v>
      </c>
      <c r="S163" s="14" t="s">
        <v>1956</v>
      </c>
      <c r="T163" s="14" t="s">
        <v>118</v>
      </c>
      <c r="U163" s="14" t="s">
        <v>230</v>
      </c>
      <c r="V163" s="14" t="s">
        <v>44</v>
      </c>
    </row>
    <row r="164" spans="1:22" ht="9.75" customHeight="1">
      <c r="A164" s="14" t="s">
        <v>1072</v>
      </c>
      <c r="B164" s="14" t="s">
        <v>1022</v>
      </c>
      <c r="C164" s="13" t="str">
        <f t="shared" si="0"/>
        <v>11969H8</v>
      </c>
      <c r="D164" s="14" t="s">
        <v>27</v>
      </c>
      <c r="E164" s="14" t="s">
        <v>1957</v>
      </c>
      <c r="F164" s="14" t="s">
        <v>1958</v>
      </c>
      <c r="G164" s="14" t="s">
        <v>1959</v>
      </c>
      <c r="H164" s="14" t="s">
        <v>1960</v>
      </c>
      <c r="I164" s="14" t="s">
        <v>1961</v>
      </c>
      <c r="J164" s="14" t="s">
        <v>1962</v>
      </c>
      <c r="K164" s="14" t="s">
        <v>33</v>
      </c>
      <c r="L164" s="14" t="s">
        <v>1963</v>
      </c>
      <c r="M164" s="14" t="s">
        <v>1964</v>
      </c>
      <c r="N164" s="14" t="s">
        <v>1965</v>
      </c>
      <c r="O164" s="14" t="s">
        <v>1966</v>
      </c>
      <c r="P164" s="14" t="s">
        <v>38</v>
      </c>
      <c r="Q164" s="14" t="s">
        <v>1967</v>
      </c>
      <c r="R164" s="14" t="s">
        <v>40</v>
      </c>
      <c r="S164" s="14" t="s">
        <v>1968</v>
      </c>
      <c r="T164" s="14" t="s">
        <v>75</v>
      </c>
      <c r="U164" s="14" t="s">
        <v>484</v>
      </c>
      <c r="V164" s="14" t="s">
        <v>44</v>
      </c>
    </row>
    <row r="165" spans="1:22" ht="9.75" customHeight="1">
      <c r="A165" s="14" t="s">
        <v>1072</v>
      </c>
      <c r="B165" s="14" t="s">
        <v>1035</v>
      </c>
      <c r="C165" s="13" t="str">
        <f t="shared" si="0"/>
        <v>11969H9</v>
      </c>
      <c r="D165" s="14" t="s">
        <v>27</v>
      </c>
      <c r="E165" s="14" t="s">
        <v>1969</v>
      </c>
      <c r="F165" s="14" t="s">
        <v>1970</v>
      </c>
      <c r="G165" s="13"/>
      <c r="H165" s="14" t="s">
        <v>1971</v>
      </c>
      <c r="I165" s="14" t="s">
        <v>1972</v>
      </c>
      <c r="J165" s="14" t="s">
        <v>1973</v>
      </c>
      <c r="K165" s="14" t="s">
        <v>83</v>
      </c>
      <c r="L165" s="14" t="s">
        <v>1974</v>
      </c>
      <c r="M165" s="14" t="s">
        <v>1975</v>
      </c>
      <c r="N165" s="14" t="s">
        <v>1976</v>
      </c>
      <c r="O165" s="14" t="s">
        <v>1977</v>
      </c>
      <c r="P165" s="14" t="s">
        <v>38</v>
      </c>
      <c r="Q165" s="14" t="s">
        <v>1978</v>
      </c>
      <c r="R165" s="14" t="s">
        <v>40</v>
      </c>
      <c r="S165" s="14" t="s">
        <v>1979</v>
      </c>
      <c r="T165" s="14" t="s">
        <v>1980</v>
      </c>
      <c r="U165" s="14" t="s">
        <v>283</v>
      </c>
      <c r="V165" s="14" t="s">
        <v>44</v>
      </c>
    </row>
    <row r="166" spans="1:22" ht="9.75" customHeight="1">
      <c r="A166" s="14" t="s">
        <v>1072</v>
      </c>
      <c r="B166" s="14" t="s">
        <v>1048</v>
      </c>
      <c r="C166" s="13" t="str">
        <f t="shared" si="0"/>
        <v>11969H10</v>
      </c>
      <c r="D166" s="14" t="s">
        <v>27</v>
      </c>
      <c r="E166" s="14" t="s">
        <v>1981</v>
      </c>
      <c r="F166" s="14" t="s">
        <v>1982</v>
      </c>
      <c r="G166" s="13"/>
      <c r="H166" s="14" t="s">
        <v>1983</v>
      </c>
      <c r="I166" s="14" t="s">
        <v>1984</v>
      </c>
      <c r="J166" s="14" t="s">
        <v>1985</v>
      </c>
      <c r="K166" s="14" t="s">
        <v>33</v>
      </c>
      <c r="L166" s="14" t="s">
        <v>1986</v>
      </c>
      <c r="M166" s="14" t="s">
        <v>1987</v>
      </c>
      <c r="N166" s="14" t="s">
        <v>1988</v>
      </c>
      <c r="O166" s="14" t="s">
        <v>1989</v>
      </c>
      <c r="P166" s="14" t="s">
        <v>38</v>
      </c>
      <c r="Q166" s="14" t="s">
        <v>1990</v>
      </c>
      <c r="R166" s="14" t="s">
        <v>40</v>
      </c>
      <c r="S166" s="14" t="s">
        <v>1991</v>
      </c>
      <c r="T166" s="14" t="s">
        <v>1985</v>
      </c>
      <c r="U166" s="14" t="s">
        <v>134</v>
      </c>
      <c r="V166" s="14" t="s">
        <v>44</v>
      </c>
    </row>
    <row r="167" spans="1:22" ht="9.75" customHeight="1">
      <c r="A167" s="14" t="s">
        <v>1072</v>
      </c>
      <c r="B167" s="14" t="s">
        <v>1061</v>
      </c>
      <c r="C167" s="13" t="str">
        <f t="shared" si="0"/>
        <v>11969H11</v>
      </c>
      <c r="D167" s="14" t="s">
        <v>27</v>
      </c>
      <c r="E167" s="14" t="s">
        <v>1992</v>
      </c>
      <c r="F167" s="14" t="s">
        <v>1993</v>
      </c>
      <c r="G167" s="13"/>
      <c r="H167" s="14" t="s">
        <v>1994</v>
      </c>
      <c r="I167" s="14" t="s">
        <v>1995</v>
      </c>
      <c r="J167" s="14" t="s">
        <v>1441</v>
      </c>
      <c r="K167" s="14" t="s">
        <v>83</v>
      </c>
      <c r="L167" s="14" t="s">
        <v>1996</v>
      </c>
      <c r="M167" s="14" t="s">
        <v>1997</v>
      </c>
      <c r="N167" s="14" t="s">
        <v>1998</v>
      </c>
      <c r="O167" s="14" t="s">
        <v>1999</v>
      </c>
      <c r="P167" s="14" t="s">
        <v>38</v>
      </c>
      <c r="Q167" s="14" t="s">
        <v>2000</v>
      </c>
      <c r="R167" s="14" t="s">
        <v>40</v>
      </c>
      <c r="S167" s="14" t="s">
        <v>2001</v>
      </c>
      <c r="T167" s="14" t="s">
        <v>229</v>
      </c>
      <c r="U167" s="14" t="s">
        <v>43</v>
      </c>
      <c r="V167" s="14" t="s">
        <v>44</v>
      </c>
    </row>
    <row r="168" spans="1:22" ht="9.75" customHeight="1">
      <c r="A168" s="14" t="s">
        <v>2002</v>
      </c>
      <c r="B168" s="14" t="s">
        <v>26</v>
      </c>
      <c r="C168" s="13" t="str">
        <f t="shared" si="0"/>
        <v>11970A2</v>
      </c>
      <c r="D168" s="14" t="s">
        <v>27</v>
      </c>
      <c r="E168" s="14" t="s">
        <v>2003</v>
      </c>
      <c r="F168" s="14" t="s">
        <v>2004</v>
      </c>
      <c r="G168" s="14" t="s">
        <v>2005</v>
      </c>
      <c r="H168" s="14" t="s">
        <v>2006</v>
      </c>
      <c r="I168" s="14" t="s">
        <v>2007</v>
      </c>
      <c r="J168" s="14" t="s">
        <v>2008</v>
      </c>
      <c r="K168" s="14" t="s">
        <v>33</v>
      </c>
      <c r="L168" s="14" t="s">
        <v>2009</v>
      </c>
      <c r="M168" s="14" t="s">
        <v>2010</v>
      </c>
      <c r="N168" s="14" t="s">
        <v>2011</v>
      </c>
      <c r="O168" s="14" t="s">
        <v>2012</v>
      </c>
      <c r="P168" s="14" t="s">
        <v>38</v>
      </c>
      <c r="Q168" s="14" t="s">
        <v>2013</v>
      </c>
      <c r="R168" s="14" t="s">
        <v>40</v>
      </c>
      <c r="S168" s="14" t="s">
        <v>2014</v>
      </c>
      <c r="T168" s="14" t="s">
        <v>1531</v>
      </c>
      <c r="U168" s="14" t="s">
        <v>1034</v>
      </c>
      <c r="V168" s="14" t="s">
        <v>44</v>
      </c>
    </row>
    <row r="169" spans="1:22" ht="9.75" customHeight="1">
      <c r="A169" s="14" t="s">
        <v>2002</v>
      </c>
      <c r="B169" s="14" t="s">
        <v>45</v>
      </c>
      <c r="C169" s="13" t="str">
        <f t="shared" si="0"/>
        <v>11970A3</v>
      </c>
      <c r="D169" s="14" t="s">
        <v>27</v>
      </c>
      <c r="E169" s="14" t="s">
        <v>2015</v>
      </c>
      <c r="F169" s="14" t="s">
        <v>2016</v>
      </c>
      <c r="G169" s="14" t="s">
        <v>2017</v>
      </c>
      <c r="H169" s="14" t="s">
        <v>2018</v>
      </c>
      <c r="I169" s="14" t="s">
        <v>2019</v>
      </c>
      <c r="J169" s="14" t="s">
        <v>2020</v>
      </c>
      <c r="K169" s="14" t="s">
        <v>33</v>
      </c>
      <c r="L169" s="14" t="s">
        <v>2021</v>
      </c>
      <c r="M169" s="14" t="s">
        <v>2022</v>
      </c>
      <c r="N169" s="14" t="s">
        <v>2023</v>
      </c>
      <c r="O169" s="14" t="s">
        <v>2024</v>
      </c>
      <c r="P169" s="14" t="s">
        <v>38</v>
      </c>
      <c r="Q169" s="14" t="s">
        <v>2025</v>
      </c>
      <c r="R169" s="14" t="s">
        <v>40</v>
      </c>
      <c r="S169" s="14" t="s">
        <v>2026</v>
      </c>
      <c r="T169" s="14" t="s">
        <v>2027</v>
      </c>
      <c r="U169" s="14" t="s">
        <v>795</v>
      </c>
      <c r="V169" s="14" t="s">
        <v>44</v>
      </c>
    </row>
    <row r="170" spans="1:22" ht="9.75" customHeight="1">
      <c r="A170" s="14" t="s">
        <v>2002</v>
      </c>
      <c r="B170" s="14" t="s">
        <v>61</v>
      </c>
      <c r="C170" s="13" t="str">
        <f t="shared" si="0"/>
        <v>11970A4</v>
      </c>
      <c r="D170" s="14" t="s">
        <v>27</v>
      </c>
      <c r="E170" s="14" t="s">
        <v>2028</v>
      </c>
      <c r="F170" s="14" t="s">
        <v>2029</v>
      </c>
      <c r="G170" s="14" t="s">
        <v>2030</v>
      </c>
      <c r="H170" s="14" t="s">
        <v>2031</v>
      </c>
      <c r="I170" s="14" t="s">
        <v>2032</v>
      </c>
      <c r="J170" s="14" t="s">
        <v>1698</v>
      </c>
      <c r="K170" s="14" t="s">
        <v>33</v>
      </c>
      <c r="L170" s="14" t="s">
        <v>2033</v>
      </c>
      <c r="M170" s="14" t="s">
        <v>2034</v>
      </c>
      <c r="N170" s="14" t="s">
        <v>2035</v>
      </c>
      <c r="O170" s="14" t="s">
        <v>2036</v>
      </c>
      <c r="P170" s="14" t="s">
        <v>38</v>
      </c>
      <c r="Q170" s="14" t="s">
        <v>2037</v>
      </c>
      <c r="R170" s="14" t="s">
        <v>40</v>
      </c>
      <c r="S170" s="14" t="s">
        <v>2038</v>
      </c>
      <c r="T170" s="14" t="s">
        <v>1705</v>
      </c>
      <c r="U170" s="14" t="s">
        <v>134</v>
      </c>
      <c r="V170" s="14" t="s">
        <v>44</v>
      </c>
    </row>
    <row r="171" spans="1:22" ht="9.75" customHeight="1">
      <c r="A171" s="14" t="s">
        <v>2002</v>
      </c>
      <c r="B171" s="14" t="s">
        <v>77</v>
      </c>
      <c r="C171" s="13" t="str">
        <f t="shared" si="0"/>
        <v>11970A5</v>
      </c>
      <c r="D171" s="14" t="s">
        <v>27</v>
      </c>
      <c r="E171" s="14" t="s">
        <v>2039</v>
      </c>
      <c r="F171" s="14" t="s">
        <v>2040</v>
      </c>
      <c r="G171" s="13"/>
      <c r="H171" s="14" t="s">
        <v>2041</v>
      </c>
      <c r="I171" s="14" t="s">
        <v>2042</v>
      </c>
      <c r="J171" s="14" t="s">
        <v>2043</v>
      </c>
      <c r="K171" s="14" t="s">
        <v>2044</v>
      </c>
      <c r="L171" s="14" t="s">
        <v>2045</v>
      </c>
      <c r="M171" s="14" t="s">
        <v>2046</v>
      </c>
      <c r="N171" s="14" t="s">
        <v>2047</v>
      </c>
      <c r="O171" s="14" t="s">
        <v>2048</v>
      </c>
      <c r="P171" s="14" t="s">
        <v>38</v>
      </c>
      <c r="Q171" s="14" t="s">
        <v>2049</v>
      </c>
      <c r="R171" s="14" t="s">
        <v>40</v>
      </c>
      <c r="S171" s="14" t="s">
        <v>2050</v>
      </c>
      <c r="T171" s="14" t="s">
        <v>337</v>
      </c>
      <c r="U171" s="14" t="s">
        <v>338</v>
      </c>
      <c r="V171" s="14" t="s">
        <v>44</v>
      </c>
    </row>
    <row r="172" spans="1:22" ht="9.75" customHeight="1">
      <c r="A172" s="14" t="s">
        <v>2002</v>
      </c>
      <c r="B172" s="14" t="s">
        <v>91</v>
      </c>
      <c r="C172" s="13" t="str">
        <f t="shared" si="0"/>
        <v>11970A6</v>
      </c>
      <c r="D172" s="14" t="s">
        <v>27</v>
      </c>
      <c r="E172" s="14" t="s">
        <v>2051</v>
      </c>
      <c r="F172" s="14" t="s">
        <v>2052</v>
      </c>
      <c r="G172" s="14" t="s">
        <v>2053</v>
      </c>
      <c r="H172" s="14" t="s">
        <v>2054</v>
      </c>
      <c r="I172" s="14" t="s">
        <v>2055</v>
      </c>
      <c r="J172" s="14" t="s">
        <v>230</v>
      </c>
      <c r="K172" s="14" t="s">
        <v>33</v>
      </c>
      <c r="L172" s="14" t="s">
        <v>2056</v>
      </c>
      <c r="M172" s="14" t="s">
        <v>2057</v>
      </c>
      <c r="N172" s="14" t="s">
        <v>2058</v>
      </c>
      <c r="O172" s="14" t="s">
        <v>2059</v>
      </c>
      <c r="P172" s="14" t="s">
        <v>38</v>
      </c>
      <c r="Q172" s="14" t="s">
        <v>2060</v>
      </c>
      <c r="R172" s="14" t="s">
        <v>40</v>
      </c>
      <c r="S172" s="14" t="s">
        <v>2061</v>
      </c>
      <c r="T172" s="14" t="s">
        <v>230</v>
      </c>
      <c r="U172" s="14" t="s">
        <v>230</v>
      </c>
      <c r="V172" s="14" t="s">
        <v>148</v>
      </c>
    </row>
    <row r="173" spans="1:22" ht="9.75" customHeight="1">
      <c r="A173" s="14" t="s">
        <v>2002</v>
      </c>
      <c r="B173" s="14" t="s">
        <v>105</v>
      </c>
      <c r="C173" s="13" t="str">
        <f t="shared" si="0"/>
        <v>11970A7</v>
      </c>
      <c r="D173" s="14" t="s">
        <v>27</v>
      </c>
      <c r="E173" s="14" t="s">
        <v>2062</v>
      </c>
      <c r="F173" s="14" t="s">
        <v>2063</v>
      </c>
      <c r="G173" s="14" t="s">
        <v>2064</v>
      </c>
      <c r="H173" s="14" t="s">
        <v>2065</v>
      </c>
      <c r="I173" s="14" t="s">
        <v>2066</v>
      </c>
      <c r="J173" s="14" t="s">
        <v>2067</v>
      </c>
      <c r="K173" s="14" t="s">
        <v>33</v>
      </c>
      <c r="L173" s="14" t="s">
        <v>2068</v>
      </c>
      <c r="M173" s="14" t="s">
        <v>2069</v>
      </c>
      <c r="N173" s="14" t="s">
        <v>2070</v>
      </c>
      <c r="O173" s="14" t="s">
        <v>2071</v>
      </c>
      <c r="P173" s="14" t="s">
        <v>38</v>
      </c>
      <c r="Q173" s="14" t="s">
        <v>2072</v>
      </c>
      <c r="R173" s="14" t="s">
        <v>40</v>
      </c>
      <c r="S173" s="14" t="s">
        <v>2073</v>
      </c>
      <c r="T173" s="14" t="s">
        <v>1370</v>
      </c>
      <c r="U173" s="14" t="s">
        <v>243</v>
      </c>
      <c r="V173" s="14" t="s">
        <v>44</v>
      </c>
    </row>
    <row r="174" spans="1:22" ht="9.75" customHeight="1">
      <c r="A174" s="14" t="s">
        <v>2002</v>
      </c>
      <c r="B174" s="14" t="s">
        <v>120</v>
      </c>
      <c r="C174" s="13" t="str">
        <f t="shared" si="0"/>
        <v>11970A8</v>
      </c>
      <c r="D174" s="14" t="s">
        <v>27</v>
      </c>
      <c r="E174" s="14" t="s">
        <v>2074</v>
      </c>
      <c r="F174" s="14" t="s">
        <v>2075</v>
      </c>
      <c r="G174" s="14" t="s">
        <v>2076</v>
      </c>
      <c r="H174" s="14" t="s">
        <v>2077</v>
      </c>
      <c r="I174" s="14" t="s">
        <v>2078</v>
      </c>
      <c r="J174" s="14" t="s">
        <v>111</v>
      </c>
      <c r="K174" s="13"/>
      <c r="L174" s="14" t="s">
        <v>2079</v>
      </c>
      <c r="M174" s="14" t="s">
        <v>2080</v>
      </c>
      <c r="N174" s="14" t="s">
        <v>2081</v>
      </c>
      <c r="O174" s="14" t="s">
        <v>2082</v>
      </c>
      <c r="P174" s="14" t="s">
        <v>38</v>
      </c>
      <c r="Q174" s="14" t="s">
        <v>2083</v>
      </c>
      <c r="R174" s="14" t="s">
        <v>40</v>
      </c>
      <c r="S174" s="14" t="s">
        <v>2084</v>
      </c>
      <c r="T174" s="14" t="s">
        <v>118</v>
      </c>
      <c r="U174" s="14" t="s">
        <v>60</v>
      </c>
      <c r="V174" s="14" t="s">
        <v>148</v>
      </c>
    </row>
    <row r="175" spans="1:22" ht="9.75" customHeight="1">
      <c r="A175" s="14" t="s">
        <v>2002</v>
      </c>
      <c r="B175" s="14" t="s">
        <v>136</v>
      </c>
      <c r="C175" s="13" t="str">
        <f t="shared" si="0"/>
        <v>11970A9</v>
      </c>
      <c r="D175" s="14" t="s">
        <v>27</v>
      </c>
      <c r="E175" s="14" t="s">
        <v>2085</v>
      </c>
      <c r="F175" s="14" t="s">
        <v>2086</v>
      </c>
      <c r="G175" s="14" t="s">
        <v>2087</v>
      </c>
      <c r="H175" s="14" t="s">
        <v>2088</v>
      </c>
      <c r="I175" s="14" t="s">
        <v>2089</v>
      </c>
      <c r="J175" s="14" t="s">
        <v>2090</v>
      </c>
      <c r="K175" s="14" t="s">
        <v>83</v>
      </c>
      <c r="L175" s="14" t="s">
        <v>2091</v>
      </c>
      <c r="M175" s="14" t="s">
        <v>2092</v>
      </c>
      <c r="N175" s="14" t="s">
        <v>2093</v>
      </c>
      <c r="O175" s="14" t="s">
        <v>2094</v>
      </c>
      <c r="P175" s="14" t="s">
        <v>38</v>
      </c>
      <c r="Q175" s="14" t="s">
        <v>2095</v>
      </c>
      <c r="R175" s="14" t="s">
        <v>40</v>
      </c>
      <c r="S175" s="14" t="s">
        <v>2096</v>
      </c>
      <c r="T175" s="14" t="s">
        <v>1179</v>
      </c>
      <c r="U175" s="14" t="s">
        <v>283</v>
      </c>
      <c r="V175" s="14" t="s">
        <v>44</v>
      </c>
    </row>
    <row r="176" spans="1:22" ht="9.75" customHeight="1">
      <c r="A176" s="14" t="s">
        <v>2002</v>
      </c>
      <c r="B176" s="14" t="s">
        <v>149</v>
      </c>
      <c r="C176" s="13" t="str">
        <f t="shared" si="0"/>
        <v>11970A10</v>
      </c>
      <c r="D176" s="14" t="s">
        <v>27</v>
      </c>
      <c r="E176" s="14" t="s">
        <v>2097</v>
      </c>
      <c r="F176" s="14" t="s">
        <v>2098</v>
      </c>
      <c r="G176" s="14" t="s">
        <v>2099</v>
      </c>
      <c r="H176" s="14" t="s">
        <v>2100</v>
      </c>
      <c r="I176" s="14" t="s">
        <v>2101</v>
      </c>
      <c r="J176" s="14" t="s">
        <v>1780</v>
      </c>
      <c r="K176" s="14" t="s">
        <v>1768</v>
      </c>
      <c r="L176" s="14" t="s">
        <v>2102</v>
      </c>
      <c r="M176" s="14" t="s">
        <v>2103</v>
      </c>
      <c r="N176" s="14" t="s">
        <v>2104</v>
      </c>
      <c r="O176" s="14" t="s">
        <v>2105</v>
      </c>
      <c r="P176" s="14" t="s">
        <v>38</v>
      </c>
      <c r="Q176" s="14" t="s">
        <v>2106</v>
      </c>
      <c r="R176" s="14" t="s">
        <v>40</v>
      </c>
      <c r="S176" s="14" t="s">
        <v>2107</v>
      </c>
      <c r="T176" s="14" t="s">
        <v>1370</v>
      </c>
      <c r="U176" s="14" t="s">
        <v>243</v>
      </c>
      <c r="V176" s="14" t="s">
        <v>44</v>
      </c>
    </row>
    <row r="177" spans="1:22" ht="9.75" customHeight="1">
      <c r="A177" s="14" t="s">
        <v>2002</v>
      </c>
      <c r="B177" s="14" t="s">
        <v>162</v>
      </c>
      <c r="C177" s="13" t="str">
        <f t="shared" si="0"/>
        <v>11970A11</v>
      </c>
      <c r="D177" s="14" t="s">
        <v>27</v>
      </c>
      <c r="E177" s="14" t="s">
        <v>2108</v>
      </c>
      <c r="F177" s="14" t="s">
        <v>2109</v>
      </c>
      <c r="G177" s="13"/>
      <c r="H177" s="14" t="s">
        <v>2110</v>
      </c>
      <c r="I177" s="14" t="s">
        <v>2111</v>
      </c>
      <c r="J177" s="14" t="s">
        <v>2112</v>
      </c>
      <c r="K177" s="14" t="s">
        <v>33</v>
      </c>
      <c r="L177" s="14" t="s">
        <v>2113</v>
      </c>
      <c r="M177" s="14" t="s">
        <v>2114</v>
      </c>
      <c r="N177" s="14" t="s">
        <v>2115</v>
      </c>
      <c r="O177" s="14" t="s">
        <v>2116</v>
      </c>
      <c r="P177" s="14" t="s">
        <v>38</v>
      </c>
      <c r="Q177" s="14" t="s">
        <v>2117</v>
      </c>
      <c r="R177" s="14" t="s">
        <v>40</v>
      </c>
      <c r="S177" s="14" t="s">
        <v>2118</v>
      </c>
      <c r="T177" s="14" t="s">
        <v>2119</v>
      </c>
      <c r="U177" s="14" t="s">
        <v>243</v>
      </c>
      <c r="V177" s="14" t="s">
        <v>44</v>
      </c>
    </row>
    <row r="178" spans="1:22" ht="9.75" customHeight="1">
      <c r="A178" s="14" t="s">
        <v>2002</v>
      </c>
      <c r="B178" s="14" t="s">
        <v>176</v>
      </c>
      <c r="C178" s="13" t="str">
        <f t="shared" si="0"/>
        <v>11970B2</v>
      </c>
      <c r="D178" s="14" t="s">
        <v>27</v>
      </c>
      <c r="E178" s="14" t="s">
        <v>2120</v>
      </c>
      <c r="F178" s="14" t="s">
        <v>2121</v>
      </c>
      <c r="G178" s="14" t="s">
        <v>2122</v>
      </c>
      <c r="H178" s="14" t="s">
        <v>2123</v>
      </c>
      <c r="I178" s="14" t="s">
        <v>2124</v>
      </c>
      <c r="J178" s="14" t="s">
        <v>2125</v>
      </c>
      <c r="K178" s="14" t="s">
        <v>33</v>
      </c>
      <c r="L178" s="14" t="s">
        <v>2126</v>
      </c>
      <c r="M178" s="14" t="s">
        <v>2127</v>
      </c>
      <c r="N178" s="14" t="s">
        <v>2128</v>
      </c>
      <c r="O178" s="14" t="s">
        <v>2129</v>
      </c>
      <c r="P178" s="14" t="s">
        <v>38</v>
      </c>
      <c r="Q178" s="14" t="s">
        <v>2130</v>
      </c>
      <c r="R178" s="14" t="s">
        <v>40</v>
      </c>
      <c r="S178" s="14" t="s">
        <v>2131</v>
      </c>
      <c r="T178" s="14" t="s">
        <v>2132</v>
      </c>
      <c r="U178" s="14" t="s">
        <v>134</v>
      </c>
      <c r="V178" s="14" t="s">
        <v>44</v>
      </c>
    </row>
    <row r="179" spans="1:22" ht="9.75" customHeight="1">
      <c r="A179" s="14" t="s">
        <v>2002</v>
      </c>
      <c r="B179" s="14" t="s">
        <v>190</v>
      </c>
      <c r="C179" s="13" t="str">
        <f t="shared" si="0"/>
        <v>11970B3</v>
      </c>
      <c r="D179" s="14" t="s">
        <v>27</v>
      </c>
      <c r="E179" s="14" t="s">
        <v>2133</v>
      </c>
      <c r="F179" s="14" t="s">
        <v>2134</v>
      </c>
      <c r="G179" s="14" t="s">
        <v>2135</v>
      </c>
      <c r="H179" s="14" t="s">
        <v>2136</v>
      </c>
      <c r="I179" s="14" t="s">
        <v>2137</v>
      </c>
      <c r="J179" s="14" t="s">
        <v>2138</v>
      </c>
      <c r="K179" s="14" t="s">
        <v>169</v>
      </c>
      <c r="L179" s="14" t="s">
        <v>2139</v>
      </c>
      <c r="M179" s="14" t="s">
        <v>2140</v>
      </c>
      <c r="N179" s="14" t="s">
        <v>2141</v>
      </c>
      <c r="O179" s="14" t="s">
        <v>2142</v>
      </c>
      <c r="P179" s="14" t="s">
        <v>38</v>
      </c>
      <c r="Q179" s="14" t="s">
        <v>2143</v>
      </c>
      <c r="R179" s="14" t="s">
        <v>40</v>
      </c>
      <c r="S179" s="14" t="s">
        <v>2144</v>
      </c>
      <c r="T179" s="14" t="s">
        <v>2145</v>
      </c>
      <c r="U179" s="14" t="s">
        <v>283</v>
      </c>
      <c r="V179" s="14" t="s">
        <v>44</v>
      </c>
    </row>
    <row r="180" spans="1:22" ht="9.75" customHeight="1">
      <c r="A180" s="14" t="s">
        <v>2002</v>
      </c>
      <c r="B180" s="14" t="s">
        <v>203</v>
      </c>
      <c r="C180" s="13" t="str">
        <f t="shared" si="0"/>
        <v>11970B4</v>
      </c>
      <c r="D180" s="14" t="s">
        <v>27</v>
      </c>
      <c r="E180" s="14" t="s">
        <v>2146</v>
      </c>
      <c r="F180" s="14" t="s">
        <v>2147</v>
      </c>
      <c r="G180" s="14" t="s">
        <v>2148</v>
      </c>
      <c r="H180" s="14" t="s">
        <v>2149</v>
      </c>
      <c r="I180" s="14" t="s">
        <v>2150</v>
      </c>
      <c r="J180" s="14" t="s">
        <v>2151</v>
      </c>
      <c r="K180" s="14" t="s">
        <v>33</v>
      </c>
      <c r="L180" s="14" t="s">
        <v>2152</v>
      </c>
      <c r="M180" s="14" t="s">
        <v>2153</v>
      </c>
      <c r="N180" s="14" t="s">
        <v>2154</v>
      </c>
      <c r="O180" s="14" t="s">
        <v>2155</v>
      </c>
      <c r="P180" s="14" t="s">
        <v>38</v>
      </c>
      <c r="Q180" s="14" t="s">
        <v>2156</v>
      </c>
      <c r="R180" s="14" t="s">
        <v>40</v>
      </c>
      <c r="S180" s="14" t="s">
        <v>2157</v>
      </c>
      <c r="T180" s="14" t="s">
        <v>2158</v>
      </c>
      <c r="U180" s="14" t="s">
        <v>1334</v>
      </c>
      <c r="V180" s="14" t="s">
        <v>148</v>
      </c>
    </row>
    <row r="181" spans="1:22" ht="9.75" customHeight="1">
      <c r="A181" s="14" t="s">
        <v>2002</v>
      </c>
      <c r="B181" s="14" t="s">
        <v>216</v>
      </c>
      <c r="C181" s="13" t="str">
        <f t="shared" si="0"/>
        <v>11970B5</v>
      </c>
      <c r="D181" s="14" t="s">
        <v>27</v>
      </c>
      <c r="E181" s="14" t="s">
        <v>2159</v>
      </c>
      <c r="F181" s="14" t="s">
        <v>2160</v>
      </c>
      <c r="G181" s="14" t="s">
        <v>2161</v>
      </c>
      <c r="H181" s="14" t="s">
        <v>2162</v>
      </c>
      <c r="I181" s="14" t="s">
        <v>2163</v>
      </c>
      <c r="J181" s="14" t="s">
        <v>344</v>
      </c>
      <c r="K181" s="14" t="s">
        <v>68</v>
      </c>
      <c r="L181" s="14" t="s">
        <v>2164</v>
      </c>
      <c r="M181" s="14" t="s">
        <v>2165</v>
      </c>
      <c r="N181" s="14" t="s">
        <v>2166</v>
      </c>
      <c r="O181" s="14" t="s">
        <v>2167</v>
      </c>
      <c r="P181" s="14" t="s">
        <v>38</v>
      </c>
      <c r="Q181" s="14" t="s">
        <v>2168</v>
      </c>
      <c r="R181" s="14" t="s">
        <v>40</v>
      </c>
      <c r="S181" s="14" t="s">
        <v>2169</v>
      </c>
      <c r="T181" s="14" t="s">
        <v>75</v>
      </c>
      <c r="U181" s="14" t="s">
        <v>243</v>
      </c>
      <c r="V181" s="14" t="s">
        <v>44</v>
      </c>
    </row>
    <row r="182" spans="1:22" ht="9.75" customHeight="1">
      <c r="A182" s="14" t="s">
        <v>2002</v>
      </c>
      <c r="B182" s="14" t="s">
        <v>231</v>
      </c>
      <c r="C182" s="13" t="str">
        <f t="shared" si="0"/>
        <v>11970B6</v>
      </c>
      <c r="D182" s="14" t="s">
        <v>27</v>
      </c>
      <c r="E182" s="14" t="s">
        <v>2170</v>
      </c>
      <c r="F182" s="14" t="s">
        <v>2171</v>
      </c>
      <c r="G182" s="14" t="s">
        <v>2172</v>
      </c>
      <c r="H182" s="14" t="s">
        <v>2173</v>
      </c>
      <c r="I182" s="14" t="s">
        <v>2174</v>
      </c>
      <c r="J182" s="14" t="s">
        <v>168</v>
      </c>
      <c r="K182" s="14" t="s">
        <v>33</v>
      </c>
      <c r="L182" s="14" t="s">
        <v>2175</v>
      </c>
      <c r="M182" s="14" t="s">
        <v>2176</v>
      </c>
      <c r="N182" s="14" t="s">
        <v>2177</v>
      </c>
      <c r="O182" s="14" t="s">
        <v>2178</v>
      </c>
      <c r="P182" s="14" t="s">
        <v>38</v>
      </c>
      <c r="Q182" s="14" t="s">
        <v>2179</v>
      </c>
      <c r="R182" s="14" t="s">
        <v>40</v>
      </c>
      <c r="S182" s="14" t="s">
        <v>2180</v>
      </c>
      <c r="T182" s="14" t="s">
        <v>90</v>
      </c>
      <c r="U182" s="14" t="s">
        <v>283</v>
      </c>
      <c r="V182" s="14" t="s">
        <v>44</v>
      </c>
    </row>
    <row r="183" spans="1:22" ht="9.75" customHeight="1">
      <c r="A183" s="14" t="s">
        <v>2002</v>
      </c>
      <c r="B183" s="14" t="s">
        <v>244</v>
      </c>
      <c r="C183" s="13" t="str">
        <f t="shared" si="0"/>
        <v>11970B7</v>
      </c>
      <c r="D183" s="14" t="s">
        <v>27</v>
      </c>
      <c r="E183" s="14" t="s">
        <v>2181</v>
      </c>
      <c r="F183" s="14" t="s">
        <v>2182</v>
      </c>
      <c r="G183" s="14" t="s">
        <v>2183</v>
      </c>
      <c r="H183" s="14" t="s">
        <v>2184</v>
      </c>
      <c r="I183" s="14" t="s">
        <v>2185</v>
      </c>
      <c r="J183" s="14" t="s">
        <v>2186</v>
      </c>
      <c r="K183" s="14" t="s">
        <v>33</v>
      </c>
      <c r="L183" s="14" t="s">
        <v>2187</v>
      </c>
      <c r="M183" s="14" t="s">
        <v>2188</v>
      </c>
      <c r="N183" s="14" t="s">
        <v>2189</v>
      </c>
      <c r="O183" s="14" t="s">
        <v>2190</v>
      </c>
      <c r="P183" s="14" t="s">
        <v>38</v>
      </c>
      <c r="Q183" s="14" t="s">
        <v>2191</v>
      </c>
      <c r="R183" s="14" t="s">
        <v>40</v>
      </c>
      <c r="S183" s="14" t="s">
        <v>2192</v>
      </c>
      <c r="T183" s="14" t="s">
        <v>118</v>
      </c>
      <c r="U183" s="14" t="s">
        <v>60</v>
      </c>
      <c r="V183" s="14" t="s">
        <v>44</v>
      </c>
    </row>
    <row r="184" spans="1:22" ht="9.75" customHeight="1">
      <c r="A184" s="14" t="s">
        <v>2002</v>
      </c>
      <c r="B184" s="14" t="s">
        <v>257</v>
      </c>
      <c r="C184" s="13" t="str">
        <f t="shared" si="0"/>
        <v>11970B8</v>
      </c>
      <c r="D184" s="14" t="s">
        <v>27</v>
      </c>
      <c r="E184" s="14" t="s">
        <v>2193</v>
      </c>
      <c r="F184" s="14" t="s">
        <v>2194</v>
      </c>
      <c r="G184" s="14" t="s">
        <v>2195</v>
      </c>
      <c r="H184" s="14" t="s">
        <v>2196</v>
      </c>
      <c r="I184" s="14" t="s">
        <v>2197</v>
      </c>
      <c r="J184" s="14" t="s">
        <v>2198</v>
      </c>
      <c r="K184" s="14" t="s">
        <v>33</v>
      </c>
      <c r="L184" s="14" t="s">
        <v>2199</v>
      </c>
      <c r="M184" s="14" t="s">
        <v>2200</v>
      </c>
      <c r="N184" s="14" t="s">
        <v>2201</v>
      </c>
      <c r="O184" s="14" t="s">
        <v>2202</v>
      </c>
      <c r="P184" s="14" t="s">
        <v>38</v>
      </c>
      <c r="Q184" s="14" t="s">
        <v>2203</v>
      </c>
      <c r="R184" s="14" t="s">
        <v>40</v>
      </c>
      <c r="S184" s="14" t="s">
        <v>2204</v>
      </c>
      <c r="T184" s="14" t="s">
        <v>781</v>
      </c>
      <c r="U184" s="14" t="s">
        <v>1084</v>
      </c>
      <c r="V184" s="14" t="s">
        <v>44</v>
      </c>
    </row>
    <row r="185" spans="1:22" ht="9.75" customHeight="1">
      <c r="A185" s="14" t="s">
        <v>2002</v>
      </c>
      <c r="B185" s="14" t="s">
        <v>270</v>
      </c>
      <c r="C185" s="13" t="str">
        <f t="shared" si="0"/>
        <v>11970B9</v>
      </c>
      <c r="D185" s="14" t="s">
        <v>27</v>
      </c>
      <c r="E185" s="14" t="s">
        <v>2205</v>
      </c>
      <c r="F185" s="14" t="s">
        <v>2206</v>
      </c>
      <c r="G185" s="13"/>
      <c r="H185" s="14" t="s">
        <v>2207</v>
      </c>
      <c r="I185" s="14" t="s">
        <v>2208</v>
      </c>
      <c r="J185" s="14" t="s">
        <v>2209</v>
      </c>
      <c r="K185" s="14" t="s">
        <v>33</v>
      </c>
      <c r="L185" s="14" t="s">
        <v>2210</v>
      </c>
      <c r="M185" s="14" t="s">
        <v>2211</v>
      </c>
      <c r="N185" s="14" t="s">
        <v>2212</v>
      </c>
      <c r="O185" s="14" t="s">
        <v>2213</v>
      </c>
      <c r="P185" s="14" t="s">
        <v>38</v>
      </c>
      <c r="Q185" s="14" t="s">
        <v>2214</v>
      </c>
      <c r="R185" s="14" t="s">
        <v>40</v>
      </c>
      <c r="S185" s="14" t="s">
        <v>2215</v>
      </c>
      <c r="T185" s="14" t="s">
        <v>2216</v>
      </c>
      <c r="U185" s="14" t="s">
        <v>520</v>
      </c>
      <c r="V185" s="14" t="s">
        <v>148</v>
      </c>
    </row>
    <row r="186" spans="1:22" ht="9.75" customHeight="1">
      <c r="A186" s="14" t="s">
        <v>2002</v>
      </c>
      <c r="B186" s="14" t="s">
        <v>284</v>
      </c>
      <c r="C186" s="13" t="str">
        <f t="shared" si="0"/>
        <v>11970B10</v>
      </c>
      <c r="D186" s="14" t="s">
        <v>27</v>
      </c>
      <c r="E186" s="14" t="s">
        <v>2217</v>
      </c>
      <c r="F186" s="14" t="s">
        <v>2218</v>
      </c>
      <c r="G186" s="13"/>
      <c r="H186" s="14" t="s">
        <v>2219</v>
      </c>
      <c r="I186" s="14" t="s">
        <v>2220</v>
      </c>
      <c r="J186" s="14" t="s">
        <v>230</v>
      </c>
      <c r="K186" s="13"/>
      <c r="L186" s="14" t="s">
        <v>2221</v>
      </c>
      <c r="M186" s="14" t="s">
        <v>2222</v>
      </c>
      <c r="N186" s="14" t="s">
        <v>2223</v>
      </c>
      <c r="O186" s="14" t="s">
        <v>280</v>
      </c>
      <c r="P186" s="14" t="s">
        <v>38</v>
      </c>
      <c r="Q186" s="14" t="s">
        <v>2224</v>
      </c>
      <c r="R186" s="14" t="s">
        <v>40</v>
      </c>
      <c r="S186" s="14" t="s">
        <v>2225</v>
      </c>
      <c r="T186" s="14" t="s">
        <v>230</v>
      </c>
      <c r="U186" s="14" t="s">
        <v>230</v>
      </c>
      <c r="V186" s="14" t="s">
        <v>148</v>
      </c>
    </row>
    <row r="187" spans="1:22" ht="9.75" customHeight="1">
      <c r="A187" s="14" t="s">
        <v>2002</v>
      </c>
      <c r="B187" s="14" t="s">
        <v>298</v>
      </c>
      <c r="C187" s="13" t="str">
        <f t="shared" si="0"/>
        <v>11970B11</v>
      </c>
      <c r="D187" s="14" t="s">
        <v>27</v>
      </c>
      <c r="E187" s="14" t="s">
        <v>2226</v>
      </c>
      <c r="F187" s="14" t="s">
        <v>2227</v>
      </c>
      <c r="G187" s="13"/>
      <c r="H187" s="14" t="s">
        <v>2228</v>
      </c>
      <c r="I187" s="14" t="s">
        <v>2229</v>
      </c>
      <c r="J187" s="14" t="s">
        <v>2230</v>
      </c>
      <c r="K187" s="14" t="s">
        <v>52</v>
      </c>
      <c r="L187" s="14" t="s">
        <v>2231</v>
      </c>
      <c r="M187" s="14" t="s">
        <v>2232</v>
      </c>
      <c r="N187" s="14" t="s">
        <v>2233</v>
      </c>
      <c r="O187" s="14" t="s">
        <v>2234</v>
      </c>
      <c r="P187" s="14" t="s">
        <v>38</v>
      </c>
      <c r="Q187" s="14" t="s">
        <v>2235</v>
      </c>
      <c r="R187" s="14" t="s">
        <v>40</v>
      </c>
      <c r="S187" s="14" t="s">
        <v>2236</v>
      </c>
      <c r="T187" s="14" t="s">
        <v>1370</v>
      </c>
      <c r="U187" s="14" t="s">
        <v>243</v>
      </c>
      <c r="V187" s="14" t="s">
        <v>44</v>
      </c>
    </row>
    <row r="188" spans="1:22" ht="9.75" customHeight="1">
      <c r="A188" s="14" t="s">
        <v>2002</v>
      </c>
      <c r="B188" s="14" t="s">
        <v>311</v>
      </c>
      <c r="C188" s="13" t="str">
        <f t="shared" si="0"/>
        <v>11970C2</v>
      </c>
      <c r="D188" s="14" t="s">
        <v>27</v>
      </c>
      <c r="E188" s="14" t="s">
        <v>2237</v>
      </c>
      <c r="F188" s="14" t="s">
        <v>2238</v>
      </c>
      <c r="G188" s="14" t="s">
        <v>2239</v>
      </c>
      <c r="H188" s="14" t="s">
        <v>2240</v>
      </c>
      <c r="I188" s="14" t="s">
        <v>2241</v>
      </c>
      <c r="J188" s="14" t="s">
        <v>2242</v>
      </c>
      <c r="K188" s="13"/>
      <c r="L188" s="14" t="s">
        <v>2243</v>
      </c>
      <c r="M188" s="14" t="s">
        <v>2244</v>
      </c>
      <c r="N188" s="14" t="s">
        <v>2245</v>
      </c>
      <c r="O188" s="14" t="s">
        <v>2246</v>
      </c>
      <c r="P188" s="14" t="s">
        <v>38</v>
      </c>
      <c r="Q188" s="14" t="s">
        <v>2247</v>
      </c>
      <c r="R188" s="14" t="s">
        <v>40</v>
      </c>
      <c r="S188" s="14" t="s">
        <v>2248</v>
      </c>
      <c r="T188" s="14" t="s">
        <v>118</v>
      </c>
      <c r="U188" s="14" t="s">
        <v>283</v>
      </c>
      <c r="V188" s="14" t="s">
        <v>44</v>
      </c>
    </row>
    <row r="189" spans="1:22" ht="9.75" customHeight="1">
      <c r="A189" s="14" t="s">
        <v>2002</v>
      </c>
      <c r="B189" s="14" t="s">
        <v>325</v>
      </c>
      <c r="C189" s="13" t="str">
        <f t="shared" si="0"/>
        <v>11970C3</v>
      </c>
      <c r="D189" s="14" t="s">
        <v>27</v>
      </c>
      <c r="E189" s="14" t="s">
        <v>2249</v>
      </c>
      <c r="F189" s="14" t="s">
        <v>2250</v>
      </c>
      <c r="G189" s="14" t="s">
        <v>2251</v>
      </c>
      <c r="H189" s="14" t="s">
        <v>2252</v>
      </c>
      <c r="I189" s="14" t="s">
        <v>2253</v>
      </c>
      <c r="J189" s="14" t="s">
        <v>344</v>
      </c>
      <c r="K189" s="14" t="s">
        <v>33</v>
      </c>
      <c r="L189" s="14" t="s">
        <v>2254</v>
      </c>
      <c r="M189" s="14" t="s">
        <v>2255</v>
      </c>
      <c r="N189" s="14" t="s">
        <v>2256</v>
      </c>
      <c r="O189" s="14" t="s">
        <v>2257</v>
      </c>
      <c r="P189" s="14" t="s">
        <v>38</v>
      </c>
      <c r="Q189" s="14" t="s">
        <v>2258</v>
      </c>
      <c r="R189" s="14" t="s">
        <v>40</v>
      </c>
      <c r="S189" s="14" t="s">
        <v>2259</v>
      </c>
      <c r="T189" s="14" t="s">
        <v>75</v>
      </c>
      <c r="U189" s="14" t="s">
        <v>243</v>
      </c>
      <c r="V189" s="14" t="s">
        <v>44</v>
      </c>
    </row>
    <row r="190" spans="1:22" ht="9.75" customHeight="1">
      <c r="A190" s="14" t="s">
        <v>2002</v>
      </c>
      <c r="B190" s="14" t="s">
        <v>339</v>
      </c>
      <c r="C190" s="13" t="str">
        <f t="shared" si="0"/>
        <v>11970C4</v>
      </c>
      <c r="D190" s="14" t="s">
        <v>27</v>
      </c>
      <c r="E190" s="14" t="s">
        <v>2260</v>
      </c>
      <c r="F190" s="14" t="s">
        <v>2261</v>
      </c>
      <c r="G190" s="14" t="s">
        <v>2262</v>
      </c>
      <c r="H190" s="14" t="s">
        <v>2263</v>
      </c>
      <c r="I190" s="14" t="s">
        <v>2264</v>
      </c>
      <c r="J190" s="14" t="s">
        <v>344</v>
      </c>
      <c r="K190" s="14" t="s">
        <v>68</v>
      </c>
      <c r="L190" s="14" t="s">
        <v>2265</v>
      </c>
      <c r="M190" s="14" t="s">
        <v>2266</v>
      </c>
      <c r="N190" s="14" t="s">
        <v>2267</v>
      </c>
      <c r="O190" s="14" t="s">
        <v>2268</v>
      </c>
      <c r="P190" s="14" t="s">
        <v>38</v>
      </c>
      <c r="Q190" s="14" t="s">
        <v>2269</v>
      </c>
      <c r="R190" s="14" t="s">
        <v>40</v>
      </c>
      <c r="S190" s="14" t="s">
        <v>2270</v>
      </c>
      <c r="T190" s="14" t="s">
        <v>75</v>
      </c>
      <c r="U190" s="14" t="s">
        <v>243</v>
      </c>
      <c r="V190" s="14" t="s">
        <v>44</v>
      </c>
    </row>
    <row r="191" spans="1:22" ht="9.75" customHeight="1">
      <c r="A191" s="14" t="s">
        <v>2002</v>
      </c>
      <c r="B191" s="14" t="s">
        <v>351</v>
      </c>
      <c r="C191" s="13" t="str">
        <f t="shared" si="0"/>
        <v>11970C5</v>
      </c>
      <c r="D191" s="14" t="s">
        <v>27</v>
      </c>
      <c r="E191" s="14" t="s">
        <v>2271</v>
      </c>
      <c r="F191" s="14" t="s">
        <v>2272</v>
      </c>
      <c r="G191" s="14" t="s">
        <v>2273</v>
      </c>
      <c r="H191" s="14" t="s">
        <v>2274</v>
      </c>
      <c r="I191" s="14" t="s">
        <v>2275</v>
      </c>
      <c r="J191" s="14" t="s">
        <v>2276</v>
      </c>
      <c r="K191" s="14" t="s">
        <v>33</v>
      </c>
      <c r="L191" s="14" t="s">
        <v>2277</v>
      </c>
      <c r="M191" s="14" t="s">
        <v>2278</v>
      </c>
      <c r="N191" s="14" t="s">
        <v>2279</v>
      </c>
      <c r="O191" s="14" t="s">
        <v>2280</v>
      </c>
      <c r="P191" s="14" t="s">
        <v>38</v>
      </c>
      <c r="Q191" s="14" t="s">
        <v>2281</v>
      </c>
      <c r="R191" s="14" t="s">
        <v>40</v>
      </c>
      <c r="S191" s="14" t="s">
        <v>2282</v>
      </c>
      <c r="T191" s="14" t="s">
        <v>75</v>
      </c>
      <c r="U191" s="14" t="s">
        <v>243</v>
      </c>
      <c r="V191" s="14" t="s">
        <v>44</v>
      </c>
    </row>
    <row r="192" spans="1:22" ht="9.75" customHeight="1">
      <c r="A192" s="14" t="s">
        <v>2002</v>
      </c>
      <c r="B192" s="14" t="s">
        <v>365</v>
      </c>
      <c r="C192" s="13" t="str">
        <f t="shared" si="0"/>
        <v>11970C6</v>
      </c>
      <c r="D192" s="14" t="s">
        <v>27</v>
      </c>
      <c r="E192" s="14" t="s">
        <v>2283</v>
      </c>
      <c r="F192" s="14" t="s">
        <v>2284</v>
      </c>
      <c r="G192" s="14" t="s">
        <v>2285</v>
      </c>
      <c r="H192" s="14" t="s">
        <v>2286</v>
      </c>
      <c r="I192" s="14" t="s">
        <v>2287</v>
      </c>
      <c r="J192" s="14" t="s">
        <v>82</v>
      </c>
      <c r="K192" s="14" t="s">
        <v>33</v>
      </c>
      <c r="L192" s="14" t="s">
        <v>2288</v>
      </c>
      <c r="M192" s="14" t="s">
        <v>2289</v>
      </c>
      <c r="N192" s="14" t="s">
        <v>2290</v>
      </c>
      <c r="O192" s="14" t="s">
        <v>2291</v>
      </c>
      <c r="P192" s="14" t="s">
        <v>38</v>
      </c>
      <c r="Q192" s="14" t="s">
        <v>2292</v>
      </c>
      <c r="R192" s="14" t="s">
        <v>40</v>
      </c>
      <c r="S192" s="14" t="s">
        <v>2293</v>
      </c>
      <c r="T192" s="14" t="s">
        <v>90</v>
      </c>
      <c r="U192" s="14" t="s">
        <v>283</v>
      </c>
      <c r="V192" s="14" t="s">
        <v>44</v>
      </c>
    </row>
    <row r="193" spans="1:22" ht="9.75" customHeight="1">
      <c r="A193" s="14" t="s">
        <v>2002</v>
      </c>
      <c r="B193" s="14" t="s">
        <v>378</v>
      </c>
      <c r="C193" s="13" t="str">
        <f t="shared" si="0"/>
        <v>11970C7</v>
      </c>
      <c r="D193" s="14" t="s">
        <v>27</v>
      </c>
      <c r="E193" s="14" t="s">
        <v>2294</v>
      </c>
      <c r="F193" s="14" t="s">
        <v>2295</v>
      </c>
      <c r="G193" s="14" t="s">
        <v>2296</v>
      </c>
      <c r="H193" s="14" t="s">
        <v>2297</v>
      </c>
      <c r="I193" s="14" t="s">
        <v>2298</v>
      </c>
      <c r="J193" s="14" t="s">
        <v>2299</v>
      </c>
      <c r="K193" s="14" t="s">
        <v>52</v>
      </c>
      <c r="L193" s="14" t="s">
        <v>2300</v>
      </c>
      <c r="M193" s="14" t="s">
        <v>2301</v>
      </c>
      <c r="N193" s="14" t="s">
        <v>2302</v>
      </c>
      <c r="O193" s="14" t="s">
        <v>2303</v>
      </c>
      <c r="P193" s="14" t="s">
        <v>38</v>
      </c>
      <c r="Q193" s="14" t="s">
        <v>2304</v>
      </c>
      <c r="R193" s="14" t="s">
        <v>40</v>
      </c>
      <c r="S193" s="14" t="s">
        <v>2305</v>
      </c>
      <c r="T193" s="14" t="s">
        <v>2306</v>
      </c>
      <c r="U193" s="14" t="s">
        <v>338</v>
      </c>
      <c r="V193" s="14" t="s">
        <v>44</v>
      </c>
    </row>
    <row r="194" spans="1:22" ht="9.75" customHeight="1">
      <c r="A194" s="14" t="s">
        <v>2002</v>
      </c>
      <c r="B194" s="14" t="s">
        <v>392</v>
      </c>
      <c r="C194" s="13" t="str">
        <f t="shared" si="0"/>
        <v>11970C8</v>
      </c>
      <c r="D194" s="14" t="s">
        <v>27</v>
      </c>
      <c r="E194" s="14" t="s">
        <v>2307</v>
      </c>
      <c r="F194" s="14" t="s">
        <v>2308</v>
      </c>
      <c r="G194" s="13"/>
      <c r="H194" s="14" t="s">
        <v>2309</v>
      </c>
      <c r="I194" s="14" t="s">
        <v>2310</v>
      </c>
      <c r="J194" s="14" t="s">
        <v>111</v>
      </c>
      <c r="K194" s="14" t="s">
        <v>33</v>
      </c>
      <c r="L194" s="14" t="s">
        <v>2311</v>
      </c>
      <c r="M194" s="14" t="s">
        <v>2312</v>
      </c>
      <c r="N194" s="14" t="s">
        <v>2313</v>
      </c>
      <c r="O194" s="14" t="s">
        <v>2314</v>
      </c>
      <c r="P194" s="14" t="s">
        <v>38</v>
      </c>
      <c r="Q194" s="14" t="s">
        <v>2315</v>
      </c>
      <c r="R194" s="14" t="s">
        <v>40</v>
      </c>
      <c r="S194" s="14" t="s">
        <v>2316</v>
      </c>
      <c r="T194" s="14" t="s">
        <v>118</v>
      </c>
      <c r="U194" s="14" t="s">
        <v>230</v>
      </c>
      <c r="V194" s="14" t="s">
        <v>44</v>
      </c>
    </row>
    <row r="195" spans="1:22" ht="9.75" customHeight="1">
      <c r="A195" s="14" t="s">
        <v>2002</v>
      </c>
      <c r="B195" s="14" t="s">
        <v>404</v>
      </c>
      <c r="C195" s="13" t="str">
        <f t="shared" si="0"/>
        <v>11970C9</v>
      </c>
      <c r="D195" s="14" t="s">
        <v>27</v>
      </c>
      <c r="E195" s="14" t="s">
        <v>2317</v>
      </c>
      <c r="F195" s="14" t="s">
        <v>2318</v>
      </c>
      <c r="G195" s="13"/>
      <c r="H195" s="14" t="s">
        <v>2319</v>
      </c>
      <c r="I195" s="14" t="s">
        <v>2320</v>
      </c>
      <c r="J195" s="14" t="s">
        <v>111</v>
      </c>
      <c r="K195" s="14" t="s">
        <v>52</v>
      </c>
      <c r="L195" s="14" t="s">
        <v>2321</v>
      </c>
      <c r="M195" s="14" t="s">
        <v>2322</v>
      </c>
      <c r="N195" s="14" t="s">
        <v>2323</v>
      </c>
      <c r="O195" s="14" t="s">
        <v>280</v>
      </c>
      <c r="P195" s="14" t="s">
        <v>38</v>
      </c>
      <c r="Q195" s="14" t="s">
        <v>2324</v>
      </c>
      <c r="R195" s="14" t="s">
        <v>40</v>
      </c>
      <c r="S195" s="14" t="s">
        <v>2325</v>
      </c>
      <c r="T195" s="14" t="s">
        <v>118</v>
      </c>
      <c r="U195" s="14" t="s">
        <v>60</v>
      </c>
      <c r="V195" s="14" t="s">
        <v>44</v>
      </c>
    </row>
    <row r="196" spans="1:22" ht="9.75" customHeight="1">
      <c r="A196" s="14" t="s">
        <v>2002</v>
      </c>
      <c r="B196" s="14" t="s">
        <v>417</v>
      </c>
      <c r="C196" s="13" t="str">
        <f t="shared" si="0"/>
        <v>11970C10</v>
      </c>
      <c r="D196" s="14" t="s">
        <v>27</v>
      </c>
      <c r="E196" s="14" t="s">
        <v>2326</v>
      </c>
      <c r="F196" s="14" t="s">
        <v>2327</v>
      </c>
      <c r="G196" s="14" t="s">
        <v>2328</v>
      </c>
      <c r="H196" s="14" t="s">
        <v>2329</v>
      </c>
      <c r="I196" s="14" t="s">
        <v>2330</v>
      </c>
      <c r="J196" s="14" t="s">
        <v>2331</v>
      </c>
      <c r="K196" s="14" t="s">
        <v>52</v>
      </c>
      <c r="L196" s="14" t="s">
        <v>2332</v>
      </c>
      <c r="M196" s="14" t="s">
        <v>2333</v>
      </c>
      <c r="N196" s="14" t="s">
        <v>2334</v>
      </c>
      <c r="O196" s="14" t="s">
        <v>2335</v>
      </c>
      <c r="P196" s="14" t="s">
        <v>38</v>
      </c>
      <c r="Q196" s="14" t="s">
        <v>2336</v>
      </c>
      <c r="R196" s="14" t="s">
        <v>40</v>
      </c>
      <c r="S196" s="14" t="s">
        <v>2337</v>
      </c>
      <c r="T196" s="14" t="s">
        <v>2338</v>
      </c>
      <c r="U196" s="14" t="s">
        <v>119</v>
      </c>
      <c r="V196" s="14" t="s">
        <v>44</v>
      </c>
    </row>
    <row r="197" spans="1:22" ht="9.75" customHeight="1">
      <c r="A197" s="14" t="s">
        <v>2002</v>
      </c>
      <c r="B197" s="14" t="s">
        <v>430</v>
      </c>
      <c r="C197" s="13" t="str">
        <f t="shared" si="0"/>
        <v>11970C11</v>
      </c>
      <c r="D197" s="14" t="s">
        <v>27</v>
      </c>
      <c r="E197" s="14" t="s">
        <v>2339</v>
      </c>
      <c r="F197" s="14" t="s">
        <v>2340</v>
      </c>
      <c r="G197" s="13"/>
      <c r="H197" s="14" t="s">
        <v>2341</v>
      </c>
      <c r="I197" s="14" t="s">
        <v>2342</v>
      </c>
      <c r="J197" s="14" t="s">
        <v>2343</v>
      </c>
      <c r="K197" s="14" t="s">
        <v>52</v>
      </c>
      <c r="L197" s="14" t="s">
        <v>2344</v>
      </c>
      <c r="M197" s="14" t="s">
        <v>2345</v>
      </c>
      <c r="N197" s="14" t="s">
        <v>2346</v>
      </c>
      <c r="O197" s="14" t="s">
        <v>2347</v>
      </c>
      <c r="P197" s="14" t="s">
        <v>38</v>
      </c>
      <c r="Q197" s="14" t="s">
        <v>2348</v>
      </c>
      <c r="R197" s="14" t="s">
        <v>40</v>
      </c>
      <c r="S197" s="14" t="s">
        <v>2349</v>
      </c>
      <c r="T197" s="14" t="s">
        <v>75</v>
      </c>
      <c r="U197" s="14" t="s">
        <v>243</v>
      </c>
      <c r="V197" s="14" t="s">
        <v>44</v>
      </c>
    </row>
    <row r="198" spans="1:22" ht="9.75" customHeight="1">
      <c r="A198" s="14" t="s">
        <v>2002</v>
      </c>
      <c r="B198" s="14" t="s">
        <v>444</v>
      </c>
      <c r="C198" s="13" t="str">
        <f t="shared" si="0"/>
        <v>11970D2</v>
      </c>
      <c r="D198" s="14" t="s">
        <v>27</v>
      </c>
      <c r="E198" s="14" t="s">
        <v>2350</v>
      </c>
      <c r="F198" s="14" t="s">
        <v>2351</v>
      </c>
      <c r="G198" s="14" t="s">
        <v>2352</v>
      </c>
      <c r="H198" s="14" t="s">
        <v>2353</v>
      </c>
      <c r="I198" s="14" t="s">
        <v>2354</v>
      </c>
      <c r="J198" s="14" t="s">
        <v>2355</v>
      </c>
      <c r="K198" s="14" t="s">
        <v>33</v>
      </c>
      <c r="L198" s="14" t="s">
        <v>2356</v>
      </c>
      <c r="M198" s="14" t="s">
        <v>2357</v>
      </c>
      <c r="N198" s="14" t="s">
        <v>2358</v>
      </c>
      <c r="O198" s="14" t="s">
        <v>2359</v>
      </c>
      <c r="P198" s="14" t="s">
        <v>38</v>
      </c>
      <c r="Q198" s="14" t="s">
        <v>2360</v>
      </c>
      <c r="R198" s="14" t="s">
        <v>40</v>
      </c>
      <c r="S198" s="14" t="s">
        <v>2361</v>
      </c>
      <c r="T198" s="14" t="s">
        <v>118</v>
      </c>
      <c r="U198" s="14" t="s">
        <v>134</v>
      </c>
      <c r="V198" s="14" t="s">
        <v>44</v>
      </c>
    </row>
    <row r="199" spans="1:22" ht="9.75" customHeight="1">
      <c r="A199" s="14" t="s">
        <v>2002</v>
      </c>
      <c r="B199" s="14" t="s">
        <v>457</v>
      </c>
      <c r="C199" s="13" t="str">
        <f t="shared" si="0"/>
        <v>11970D3</v>
      </c>
      <c r="D199" s="14" t="s">
        <v>27</v>
      </c>
      <c r="E199" s="14" t="s">
        <v>2362</v>
      </c>
      <c r="F199" s="14" t="s">
        <v>2363</v>
      </c>
      <c r="G199" s="14" t="s">
        <v>2364</v>
      </c>
      <c r="H199" s="14" t="s">
        <v>2365</v>
      </c>
      <c r="I199" s="14" t="s">
        <v>2366</v>
      </c>
      <c r="J199" s="14" t="s">
        <v>650</v>
      </c>
      <c r="K199" s="14" t="s">
        <v>83</v>
      </c>
      <c r="L199" s="14" t="s">
        <v>2367</v>
      </c>
      <c r="M199" s="14" t="s">
        <v>2368</v>
      </c>
      <c r="N199" s="14" t="s">
        <v>2369</v>
      </c>
      <c r="O199" s="14" t="s">
        <v>2370</v>
      </c>
      <c r="P199" s="14" t="s">
        <v>38</v>
      </c>
      <c r="Q199" s="14" t="s">
        <v>2371</v>
      </c>
      <c r="R199" s="14" t="s">
        <v>40</v>
      </c>
      <c r="S199" s="14" t="s">
        <v>2372</v>
      </c>
      <c r="T199" s="14" t="s">
        <v>90</v>
      </c>
      <c r="U199" s="14" t="s">
        <v>283</v>
      </c>
      <c r="V199" s="14" t="s">
        <v>44</v>
      </c>
    </row>
    <row r="200" spans="1:22" ht="9.75" customHeight="1">
      <c r="A200" s="14" t="s">
        <v>2002</v>
      </c>
      <c r="B200" s="14" t="s">
        <v>470</v>
      </c>
      <c r="C200" s="13" t="str">
        <f t="shared" si="0"/>
        <v>11970D4</v>
      </c>
      <c r="D200" s="14" t="s">
        <v>27</v>
      </c>
      <c r="E200" s="14" t="s">
        <v>2373</v>
      </c>
      <c r="F200" s="14" t="s">
        <v>2374</v>
      </c>
      <c r="G200" s="14" t="s">
        <v>2375</v>
      </c>
      <c r="H200" s="14" t="s">
        <v>2376</v>
      </c>
      <c r="I200" s="14" t="s">
        <v>2377</v>
      </c>
      <c r="J200" s="14" t="s">
        <v>2378</v>
      </c>
      <c r="K200" s="14" t="s">
        <v>52</v>
      </c>
      <c r="L200" s="14" t="s">
        <v>2379</v>
      </c>
      <c r="M200" s="14" t="s">
        <v>2380</v>
      </c>
      <c r="N200" s="14" t="s">
        <v>2381</v>
      </c>
      <c r="O200" s="14" t="s">
        <v>2382</v>
      </c>
      <c r="P200" s="14" t="s">
        <v>38</v>
      </c>
      <c r="Q200" s="14" t="s">
        <v>2383</v>
      </c>
      <c r="R200" s="14" t="s">
        <v>40</v>
      </c>
      <c r="S200" s="14" t="s">
        <v>2384</v>
      </c>
      <c r="T200" s="14" t="s">
        <v>2385</v>
      </c>
      <c r="U200" s="14" t="s">
        <v>119</v>
      </c>
      <c r="V200" s="14" t="s">
        <v>44</v>
      </c>
    </row>
    <row r="201" spans="1:22" ht="9.75" customHeight="1">
      <c r="A201" s="14" t="s">
        <v>2002</v>
      </c>
      <c r="B201" s="14" t="s">
        <v>485</v>
      </c>
      <c r="C201" s="13" t="str">
        <f t="shared" si="0"/>
        <v>11970D5</v>
      </c>
      <c r="D201" s="14" t="s">
        <v>27</v>
      </c>
      <c r="E201" s="14" t="s">
        <v>2386</v>
      </c>
      <c r="F201" s="14" t="s">
        <v>2387</v>
      </c>
      <c r="G201" s="14" t="s">
        <v>2388</v>
      </c>
      <c r="H201" s="14" t="s">
        <v>2389</v>
      </c>
      <c r="I201" s="14" t="s">
        <v>2390</v>
      </c>
      <c r="J201" s="14" t="s">
        <v>2391</v>
      </c>
      <c r="K201" s="14" t="s">
        <v>2392</v>
      </c>
      <c r="L201" s="14" t="s">
        <v>2393</v>
      </c>
      <c r="M201" s="14" t="s">
        <v>2394</v>
      </c>
      <c r="N201" s="14" t="s">
        <v>2395</v>
      </c>
      <c r="O201" s="14" t="s">
        <v>2396</v>
      </c>
      <c r="P201" s="14" t="s">
        <v>38</v>
      </c>
      <c r="Q201" s="14" t="s">
        <v>2397</v>
      </c>
      <c r="R201" s="14" t="s">
        <v>40</v>
      </c>
      <c r="S201" s="14" t="s">
        <v>2398</v>
      </c>
      <c r="T201" s="14" t="s">
        <v>2399</v>
      </c>
      <c r="U201" s="14" t="s">
        <v>202</v>
      </c>
      <c r="V201" s="14" t="s">
        <v>44</v>
      </c>
    </row>
    <row r="202" spans="1:22" ht="9.75" customHeight="1">
      <c r="A202" s="14" t="s">
        <v>2002</v>
      </c>
      <c r="B202" s="14" t="s">
        <v>497</v>
      </c>
      <c r="C202" s="13" t="str">
        <f t="shared" si="0"/>
        <v>11970D6</v>
      </c>
      <c r="D202" s="14" t="s">
        <v>27</v>
      </c>
      <c r="E202" s="14" t="s">
        <v>2400</v>
      </c>
      <c r="F202" s="14" t="s">
        <v>2401</v>
      </c>
      <c r="G202" s="14" t="s">
        <v>2402</v>
      </c>
      <c r="H202" s="14" t="s">
        <v>2403</v>
      </c>
      <c r="I202" s="14" t="s">
        <v>2404</v>
      </c>
      <c r="J202" s="14" t="s">
        <v>2405</v>
      </c>
      <c r="K202" s="14" t="s">
        <v>33</v>
      </c>
      <c r="L202" s="14" t="s">
        <v>2406</v>
      </c>
      <c r="M202" s="14" t="s">
        <v>2407</v>
      </c>
      <c r="N202" s="14" t="s">
        <v>2408</v>
      </c>
      <c r="O202" s="14" t="s">
        <v>2409</v>
      </c>
      <c r="P202" s="14" t="s">
        <v>38</v>
      </c>
      <c r="Q202" s="14" t="s">
        <v>2410</v>
      </c>
      <c r="R202" s="14" t="s">
        <v>40</v>
      </c>
      <c r="S202" s="14" t="s">
        <v>2411</v>
      </c>
      <c r="T202" s="14" t="s">
        <v>75</v>
      </c>
      <c r="U202" s="14" t="s">
        <v>243</v>
      </c>
      <c r="V202" s="14" t="s">
        <v>44</v>
      </c>
    </row>
    <row r="203" spans="1:22" ht="9.75" customHeight="1">
      <c r="A203" s="14" t="s">
        <v>2002</v>
      </c>
      <c r="B203" s="14" t="s">
        <v>507</v>
      </c>
      <c r="C203" s="13" t="str">
        <f t="shared" si="0"/>
        <v>11970D7</v>
      </c>
      <c r="D203" s="14" t="s">
        <v>27</v>
      </c>
      <c r="E203" s="14" t="s">
        <v>2412</v>
      </c>
      <c r="F203" s="14" t="s">
        <v>2413</v>
      </c>
      <c r="G203" s="14" t="s">
        <v>2414</v>
      </c>
      <c r="H203" s="14" t="s">
        <v>2415</v>
      </c>
      <c r="I203" s="14" t="s">
        <v>2416</v>
      </c>
      <c r="J203" s="14" t="s">
        <v>2405</v>
      </c>
      <c r="K203" s="14" t="s">
        <v>33</v>
      </c>
      <c r="L203" s="14" t="s">
        <v>2417</v>
      </c>
      <c r="M203" s="14" t="s">
        <v>2418</v>
      </c>
      <c r="N203" s="14" t="s">
        <v>2419</v>
      </c>
      <c r="O203" s="14" t="s">
        <v>2420</v>
      </c>
      <c r="P203" s="14" t="s">
        <v>38</v>
      </c>
      <c r="Q203" s="14" t="s">
        <v>2421</v>
      </c>
      <c r="R203" s="14" t="s">
        <v>40</v>
      </c>
      <c r="S203" s="14" t="s">
        <v>2422</v>
      </c>
      <c r="T203" s="14" t="s">
        <v>75</v>
      </c>
      <c r="U203" s="14" t="s">
        <v>243</v>
      </c>
      <c r="V203" s="14" t="s">
        <v>44</v>
      </c>
    </row>
    <row r="204" spans="1:22" ht="9.75" customHeight="1">
      <c r="A204" s="14" t="s">
        <v>2002</v>
      </c>
      <c r="B204" s="14" t="s">
        <v>521</v>
      </c>
      <c r="C204" s="13" t="str">
        <f t="shared" si="0"/>
        <v>11970D8</v>
      </c>
      <c r="D204" s="14" t="s">
        <v>27</v>
      </c>
      <c r="E204" s="14" t="s">
        <v>2423</v>
      </c>
      <c r="F204" s="14" t="s">
        <v>2424</v>
      </c>
      <c r="G204" s="14" t="s">
        <v>2425</v>
      </c>
      <c r="H204" s="14" t="s">
        <v>2426</v>
      </c>
      <c r="I204" s="14" t="s">
        <v>2427</v>
      </c>
      <c r="J204" s="14" t="s">
        <v>2428</v>
      </c>
      <c r="K204" s="14" t="s">
        <v>2429</v>
      </c>
      <c r="L204" s="14" t="s">
        <v>2430</v>
      </c>
      <c r="M204" s="14" t="s">
        <v>2431</v>
      </c>
      <c r="N204" s="14" t="s">
        <v>2432</v>
      </c>
      <c r="O204" s="14" t="s">
        <v>2433</v>
      </c>
      <c r="P204" s="14" t="s">
        <v>38</v>
      </c>
      <c r="Q204" s="14" t="s">
        <v>2434</v>
      </c>
      <c r="R204" s="14" t="s">
        <v>40</v>
      </c>
      <c r="S204" s="14" t="s">
        <v>2435</v>
      </c>
      <c r="T204" s="14" t="s">
        <v>2436</v>
      </c>
      <c r="U204" s="14" t="s">
        <v>43</v>
      </c>
      <c r="V204" s="14" t="s">
        <v>44</v>
      </c>
    </row>
    <row r="205" spans="1:22" ht="9.75" customHeight="1">
      <c r="A205" s="14" t="s">
        <v>2002</v>
      </c>
      <c r="B205" s="14" t="s">
        <v>535</v>
      </c>
      <c r="C205" s="13" t="str">
        <f t="shared" si="0"/>
        <v>11970D9</v>
      </c>
      <c r="D205" s="14" t="s">
        <v>27</v>
      </c>
      <c r="E205" s="14" t="s">
        <v>2437</v>
      </c>
      <c r="F205" s="14" t="s">
        <v>2438</v>
      </c>
      <c r="G205" s="13"/>
      <c r="H205" s="14" t="s">
        <v>2439</v>
      </c>
      <c r="I205" s="14" t="s">
        <v>2440</v>
      </c>
      <c r="J205" s="14" t="s">
        <v>2043</v>
      </c>
      <c r="K205" s="14" t="s">
        <v>52</v>
      </c>
      <c r="L205" s="14" t="s">
        <v>2441</v>
      </c>
      <c r="M205" s="14" t="s">
        <v>2442</v>
      </c>
      <c r="N205" s="14" t="s">
        <v>2443</v>
      </c>
      <c r="O205" s="14" t="s">
        <v>2444</v>
      </c>
      <c r="P205" s="14" t="s">
        <v>38</v>
      </c>
      <c r="Q205" s="14" t="s">
        <v>2445</v>
      </c>
      <c r="R205" s="14" t="s">
        <v>40</v>
      </c>
      <c r="S205" s="14" t="s">
        <v>2446</v>
      </c>
      <c r="T205" s="14" t="s">
        <v>337</v>
      </c>
      <c r="U205" s="14" t="s">
        <v>338</v>
      </c>
      <c r="V205" s="14" t="s">
        <v>44</v>
      </c>
    </row>
    <row r="206" spans="1:22" ht="9.75" customHeight="1">
      <c r="A206" s="14" t="s">
        <v>2002</v>
      </c>
      <c r="B206" s="14" t="s">
        <v>548</v>
      </c>
      <c r="C206" s="13" t="str">
        <f t="shared" si="0"/>
        <v>11970D10</v>
      </c>
      <c r="D206" s="14" t="s">
        <v>27</v>
      </c>
      <c r="E206" s="14" t="s">
        <v>2447</v>
      </c>
      <c r="F206" s="14" t="s">
        <v>2448</v>
      </c>
      <c r="G206" s="13"/>
      <c r="H206" s="14" t="s">
        <v>2449</v>
      </c>
      <c r="I206" s="14" t="s">
        <v>2450</v>
      </c>
      <c r="J206" s="14" t="s">
        <v>2451</v>
      </c>
      <c r="K206" s="14" t="s">
        <v>83</v>
      </c>
      <c r="L206" s="14" t="s">
        <v>2452</v>
      </c>
      <c r="M206" s="14" t="s">
        <v>2453</v>
      </c>
      <c r="N206" s="14" t="s">
        <v>2454</v>
      </c>
      <c r="O206" s="14" t="s">
        <v>2455</v>
      </c>
      <c r="P206" s="14" t="s">
        <v>38</v>
      </c>
      <c r="Q206" s="14" t="s">
        <v>2456</v>
      </c>
      <c r="R206" s="14" t="s">
        <v>40</v>
      </c>
      <c r="S206" s="14" t="s">
        <v>2457</v>
      </c>
      <c r="T206" s="14" t="s">
        <v>1370</v>
      </c>
      <c r="U206" s="14" t="s">
        <v>484</v>
      </c>
      <c r="V206" s="14" t="s">
        <v>44</v>
      </c>
    </row>
    <row r="207" spans="1:22" ht="9.75" customHeight="1">
      <c r="A207" s="14" t="s">
        <v>2002</v>
      </c>
      <c r="B207" s="14" t="s">
        <v>560</v>
      </c>
      <c r="C207" s="13" t="str">
        <f t="shared" si="0"/>
        <v>11970D11</v>
      </c>
      <c r="D207" s="14" t="s">
        <v>27</v>
      </c>
      <c r="E207" s="14" t="s">
        <v>2458</v>
      </c>
      <c r="F207" s="14" t="s">
        <v>2459</v>
      </c>
      <c r="G207" s="13"/>
      <c r="H207" s="14" t="s">
        <v>2460</v>
      </c>
      <c r="I207" s="14" t="s">
        <v>2461</v>
      </c>
      <c r="J207" s="14" t="s">
        <v>2462</v>
      </c>
      <c r="K207" s="14" t="s">
        <v>33</v>
      </c>
      <c r="L207" s="14" t="s">
        <v>2463</v>
      </c>
      <c r="M207" s="14" t="s">
        <v>2464</v>
      </c>
      <c r="N207" s="14" t="s">
        <v>2465</v>
      </c>
      <c r="O207" s="14" t="s">
        <v>2466</v>
      </c>
      <c r="P207" s="14" t="s">
        <v>38</v>
      </c>
      <c r="Q207" s="14" t="s">
        <v>2467</v>
      </c>
      <c r="R207" s="14" t="s">
        <v>40</v>
      </c>
      <c r="S207" s="14" t="s">
        <v>2468</v>
      </c>
      <c r="T207" s="14" t="s">
        <v>118</v>
      </c>
      <c r="U207" s="14" t="s">
        <v>147</v>
      </c>
      <c r="V207" s="14" t="s">
        <v>44</v>
      </c>
    </row>
    <row r="208" spans="1:22" ht="9.75" customHeight="1">
      <c r="A208" s="14" t="s">
        <v>2002</v>
      </c>
      <c r="B208" s="14" t="s">
        <v>571</v>
      </c>
      <c r="C208" s="13" t="str">
        <f t="shared" si="0"/>
        <v>11970E2</v>
      </c>
      <c r="D208" s="14" t="s">
        <v>27</v>
      </c>
      <c r="E208" s="14" t="s">
        <v>2469</v>
      </c>
      <c r="F208" s="14" t="s">
        <v>2470</v>
      </c>
      <c r="G208" s="14" t="s">
        <v>2471</v>
      </c>
      <c r="H208" s="14" t="s">
        <v>2472</v>
      </c>
      <c r="I208" s="14" t="s">
        <v>2473</v>
      </c>
      <c r="J208" s="14" t="s">
        <v>2474</v>
      </c>
      <c r="K208" s="14" t="s">
        <v>33</v>
      </c>
      <c r="L208" s="14" t="s">
        <v>2475</v>
      </c>
      <c r="M208" s="14" t="s">
        <v>2476</v>
      </c>
      <c r="N208" s="14" t="s">
        <v>2477</v>
      </c>
      <c r="O208" s="14" t="s">
        <v>2478</v>
      </c>
      <c r="P208" s="14" t="s">
        <v>38</v>
      </c>
      <c r="Q208" s="14" t="s">
        <v>2479</v>
      </c>
      <c r="R208" s="14" t="s">
        <v>40</v>
      </c>
      <c r="S208" s="14" t="s">
        <v>2480</v>
      </c>
      <c r="T208" s="14" t="s">
        <v>781</v>
      </c>
      <c r="U208" s="14" t="s">
        <v>60</v>
      </c>
      <c r="V208" s="14" t="s">
        <v>44</v>
      </c>
    </row>
    <row r="209" spans="1:22" ht="9.75" customHeight="1">
      <c r="A209" s="14" t="s">
        <v>2002</v>
      </c>
      <c r="B209" s="14" t="s">
        <v>583</v>
      </c>
      <c r="C209" s="13" t="str">
        <f t="shared" si="0"/>
        <v>11970E3</v>
      </c>
      <c r="D209" s="14" t="s">
        <v>27</v>
      </c>
      <c r="E209" s="14" t="s">
        <v>2481</v>
      </c>
      <c r="F209" s="14" t="s">
        <v>2482</v>
      </c>
      <c r="G209" s="14" t="s">
        <v>2483</v>
      </c>
      <c r="H209" s="14" t="s">
        <v>2484</v>
      </c>
      <c r="I209" s="14" t="s">
        <v>2485</v>
      </c>
      <c r="J209" s="14" t="s">
        <v>2486</v>
      </c>
      <c r="K209" s="14" t="s">
        <v>33</v>
      </c>
      <c r="L209" s="14" t="s">
        <v>2487</v>
      </c>
      <c r="M209" s="14" t="s">
        <v>2488</v>
      </c>
      <c r="N209" s="14" t="s">
        <v>2489</v>
      </c>
      <c r="O209" s="14" t="s">
        <v>2490</v>
      </c>
      <c r="P209" s="14" t="s">
        <v>38</v>
      </c>
      <c r="Q209" s="14" t="s">
        <v>2491</v>
      </c>
      <c r="R209" s="14" t="s">
        <v>40</v>
      </c>
      <c r="S209" s="14" t="s">
        <v>2492</v>
      </c>
      <c r="T209" s="14" t="s">
        <v>2493</v>
      </c>
      <c r="U209" s="14" t="s">
        <v>134</v>
      </c>
      <c r="V209" s="14" t="s">
        <v>44</v>
      </c>
    </row>
    <row r="210" spans="1:22" ht="9.75" customHeight="1">
      <c r="A210" s="14" t="s">
        <v>2002</v>
      </c>
      <c r="B210" s="14" t="s">
        <v>595</v>
      </c>
      <c r="C210" s="13" t="str">
        <f t="shared" si="0"/>
        <v>11970E4</v>
      </c>
      <c r="D210" s="14" t="s">
        <v>27</v>
      </c>
      <c r="E210" s="14" t="s">
        <v>2494</v>
      </c>
      <c r="F210" s="14" t="s">
        <v>2495</v>
      </c>
      <c r="G210" s="14" t="s">
        <v>2496</v>
      </c>
      <c r="H210" s="14" t="s">
        <v>2497</v>
      </c>
      <c r="I210" s="14" t="s">
        <v>2498</v>
      </c>
      <c r="J210" s="14" t="s">
        <v>2499</v>
      </c>
      <c r="K210" s="14" t="s">
        <v>33</v>
      </c>
      <c r="L210" s="14" t="s">
        <v>2500</v>
      </c>
      <c r="M210" s="14" t="s">
        <v>2501</v>
      </c>
      <c r="N210" s="14" t="s">
        <v>2502</v>
      </c>
      <c r="O210" s="14" t="s">
        <v>2503</v>
      </c>
      <c r="P210" s="14" t="s">
        <v>38</v>
      </c>
      <c r="Q210" s="14" t="s">
        <v>2504</v>
      </c>
      <c r="R210" s="14" t="s">
        <v>40</v>
      </c>
      <c r="S210" s="14" t="s">
        <v>2505</v>
      </c>
      <c r="T210" s="14" t="s">
        <v>2506</v>
      </c>
      <c r="U210" s="14" t="s">
        <v>134</v>
      </c>
      <c r="V210" s="14" t="s">
        <v>44</v>
      </c>
    </row>
    <row r="211" spans="1:22" ht="9.75" customHeight="1">
      <c r="A211" s="14" t="s">
        <v>2002</v>
      </c>
      <c r="B211" s="14" t="s">
        <v>606</v>
      </c>
      <c r="C211" s="13" t="str">
        <f t="shared" si="0"/>
        <v>11970E5</v>
      </c>
      <c r="D211" s="14" t="s">
        <v>27</v>
      </c>
      <c r="E211" s="14" t="s">
        <v>2507</v>
      </c>
      <c r="F211" s="14" t="s">
        <v>2508</v>
      </c>
      <c r="G211" s="14" t="s">
        <v>2509</v>
      </c>
      <c r="H211" s="14" t="s">
        <v>2510</v>
      </c>
      <c r="I211" s="14" t="s">
        <v>2511</v>
      </c>
      <c r="J211" s="14" t="s">
        <v>230</v>
      </c>
      <c r="K211" s="14" t="s">
        <v>68</v>
      </c>
      <c r="L211" s="14" t="s">
        <v>2512</v>
      </c>
      <c r="M211" s="14" t="s">
        <v>2513</v>
      </c>
      <c r="N211" s="14" t="s">
        <v>2514</v>
      </c>
      <c r="O211" s="14" t="s">
        <v>2515</v>
      </c>
      <c r="P211" s="14" t="s">
        <v>38</v>
      </c>
      <c r="Q211" s="14" t="s">
        <v>2516</v>
      </c>
      <c r="R211" s="14" t="s">
        <v>40</v>
      </c>
      <c r="S211" s="14" t="s">
        <v>2517</v>
      </c>
      <c r="T211" s="14" t="s">
        <v>230</v>
      </c>
      <c r="U211" s="14" t="s">
        <v>230</v>
      </c>
      <c r="V211" s="14" t="s">
        <v>44</v>
      </c>
    </row>
    <row r="212" spans="1:22" ht="9.75" customHeight="1">
      <c r="A212" s="14" t="s">
        <v>2002</v>
      </c>
      <c r="B212" s="14" t="s">
        <v>617</v>
      </c>
      <c r="C212" s="13" t="str">
        <f t="shared" si="0"/>
        <v>11970E6</v>
      </c>
      <c r="D212" s="14" t="s">
        <v>27</v>
      </c>
      <c r="E212" s="14" t="s">
        <v>2518</v>
      </c>
      <c r="F212" s="14" t="s">
        <v>2519</v>
      </c>
      <c r="G212" s="14" t="s">
        <v>2520</v>
      </c>
      <c r="H212" s="14" t="s">
        <v>2521</v>
      </c>
      <c r="I212" s="14" t="s">
        <v>2522</v>
      </c>
      <c r="J212" s="14" t="s">
        <v>2523</v>
      </c>
      <c r="K212" s="14" t="s">
        <v>33</v>
      </c>
      <c r="L212" s="14" t="s">
        <v>2524</v>
      </c>
      <c r="M212" s="14" t="s">
        <v>2525</v>
      </c>
      <c r="N212" s="14" t="s">
        <v>2526</v>
      </c>
      <c r="O212" s="14" t="s">
        <v>2527</v>
      </c>
      <c r="P212" s="14" t="s">
        <v>38</v>
      </c>
      <c r="Q212" s="14" t="s">
        <v>2528</v>
      </c>
      <c r="R212" s="14" t="s">
        <v>40</v>
      </c>
      <c r="S212" s="14" t="s">
        <v>2529</v>
      </c>
      <c r="T212" s="14" t="s">
        <v>2530</v>
      </c>
      <c r="U212" s="14" t="s">
        <v>1034</v>
      </c>
      <c r="V212" s="14" t="s">
        <v>44</v>
      </c>
    </row>
    <row r="213" spans="1:22" ht="9.75" customHeight="1">
      <c r="A213" s="14" t="s">
        <v>2002</v>
      </c>
      <c r="B213" s="14" t="s">
        <v>631</v>
      </c>
      <c r="C213" s="13" t="str">
        <f t="shared" si="0"/>
        <v>11970E7</v>
      </c>
      <c r="D213" s="14" t="s">
        <v>27</v>
      </c>
      <c r="E213" s="14" t="s">
        <v>2531</v>
      </c>
      <c r="F213" s="14" t="s">
        <v>2532</v>
      </c>
      <c r="G213" s="14" t="s">
        <v>2533</v>
      </c>
      <c r="H213" s="14" t="s">
        <v>2534</v>
      </c>
      <c r="I213" s="14" t="s">
        <v>2535</v>
      </c>
      <c r="J213" s="14" t="s">
        <v>230</v>
      </c>
      <c r="K213" s="14" t="s">
        <v>33</v>
      </c>
      <c r="L213" s="14" t="s">
        <v>2536</v>
      </c>
      <c r="M213" s="14" t="s">
        <v>2537</v>
      </c>
      <c r="N213" s="14" t="s">
        <v>2538</v>
      </c>
      <c r="O213" s="14" t="s">
        <v>2539</v>
      </c>
      <c r="P213" s="14" t="s">
        <v>38</v>
      </c>
      <c r="Q213" s="14" t="s">
        <v>2540</v>
      </c>
      <c r="R213" s="14" t="s">
        <v>40</v>
      </c>
      <c r="S213" s="14" t="s">
        <v>2541</v>
      </c>
      <c r="T213" s="14" t="s">
        <v>230</v>
      </c>
      <c r="U213" s="14" t="s">
        <v>283</v>
      </c>
      <c r="V213" s="14" t="s">
        <v>44</v>
      </c>
    </row>
    <row r="214" spans="1:22" ht="9.75" customHeight="1">
      <c r="A214" s="14" t="s">
        <v>2002</v>
      </c>
      <c r="B214" s="14" t="s">
        <v>644</v>
      </c>
      <c r="C214" s="13" t="str">
        <f t="shared" si="0"/>
        <v>11970E8</v>
      </c>
      <c r="D214" s="14" t="s">
        <v>27</v>
      </c>
      <c r="E214" s="14" t="s">
        <v>2542</v>
      </c>
      <c r="F214" s="14" t="s">
        <v>2543</v>
      </c>
      <c r="G214" s="14" t="s">
        <v>2544</v>
      </c>
      <c r="H214" s="14" t="s">
        <v>2545</v>
      </c>
      <c r="I214" s="14" t="s">
        <v>2546</v>
      </c>
      <c r="J214" s="14" t="s">
        <v>2547</v>
      </c>
      <c r="K214" s="14" t="s">
        <v>33</v>
      </c>
      <c r="L214" s="14" t="s">
        <v>2548</v>
      </c>
      <c r="M214" s="14" t="s">
        <v>2549</v>
      </c>
      <c r="N214" s="14" t="s">
        <v>2550</v>
      </c>
      <c r="O214" s="14" t="s">
        <v>2551</v>
      </c>
      <c r="P214" s="14" t="s">
        <v>38</v>
      </c>
      <c r="Q214" s="14" t="s">
        <v>2552</v>
      </c>
      <c r="R214" s="14" t="s">
        <v>40</v>
      </c>
      <c r="S214" s="14" t="s">
        <v>2553</v>
      </c>
      <c r="T214" s="14" t="s">
        <v>781</v>
      </c>
      <c r="U214" s="14" t="s">
        <v>338</v>
      </c>
      <c r="V214" s="14" t="s">
        <v>44</v>
      </c>
    </row>
    <row r="215" spans="1:22" ht="9.75" customHeight="1">
      <c r="A215" s="14" t="s">
        <v>2002</v>
      </c>
      <c r="B215" s="14" t="s">
        <v>656</v>
      </c>
      <c r="C215" s="13" t="str">
        <f t="shared" si="0"/>
        <v>11970E9</v>
      </c>
      <c r="D215" s="14" t="s">
        <v>27</v>
      </c>
      <c r="E215" s="14" t="s">
        <v>2554</v>
      </c>
      <c r="F215" s="14" t="s">
        <v>2555</v>
      </c>
      <c r="G215" s="13"/>
      <c r="H215" s="14" t="s">
        <v>2556</v>
      </c>
      <c r="I215" s="14" t="s">
        <v>2557</v>
      </c>
      <c r="J215" s="14" t="s">
        <v>2558</v>
      </c>
      <c r="K215" s="14" t="s">
        <v>83</v>
      </c>
      <c r="L215" s="14" t="s">
        <v>2559</v>
      </c>
      <c r="M215" s="14" t="s">
        <v>2560</v>
      </c>
      <c r="N215" s="14" t="s">
        <v>2561</v>
      </c>
      <c r="O215" s="14" t="s">
        <v>2562</v>
      </c>
      <c r="P215" s="14" t="s">
        <v>38</v>
      </c>
      <c r="Q215" s="14" t="s">
        <v>2563</v>
      </c>
      <c r="R215" s="14" t="s">
        <v>40</v>
      </c>
      <c r="S215" s="14" t="s">
        <v>2564</v>
      </c>
      <c r="T215" s="14" t="s">
        <v>1060</v>
      </c>
      <c r="U215" s="14" t="s">
        <v>43</v>
      </c>
      <c r="V215" s="14" t="s">
        <v>44</v>
      </c>
    </row>
    <row r="216" spans="1:22" ht="9.75" customHeight="1">
      <c r="A216" s="14" t="s">
        <v>2002</v>
      </c>
      <c r="B216" s="14" t="s">
        <v>668</v>
      </c>
      <c r="C216" s="13" t="str">
        <f t="shared" si="0"/>
        <v>11970E10</v>
      </c>
      <c r="D216" s="14" t="s">
        <v>27</v>
      </c>
      <c r="E216" s="14" t="s">
        <v>2565</v>
      </c>
      <c r="F216" s="14" t="s">
        <v>2566</v>
      </c>
      <c r="G216" s="14" t="s">
        <v>2567</v>
      </c>
      <c r="H216" s="14" t="s">
        <v>2568</v>
      </c>
      <c r="I216" s="14" t="s">
        <v>2569</v>
      </c>
      <c r="J216" s="14" t="s">
        <v>2570</v>
      </c>
      <c r="K216" s="14" t="s">
        <v>33</v>
      </c>
      <c r="L216" s="14" t="s">
        <v>2571</v>
      </c>
      <c r="M216" s="14" t="s">
        <v>2572</v>
      </c>
      <c r="N216" s="14" t="s">
        <v>2573</v>
      </c>
      <c r="O216" s="14" t="s">
        <v>2574</v>
      </c>
      <c r="P216" s="14" t="s">
        <v>38</v>
      </c>
      <c r="Q216" s="14" t="s">
        <v>2575</v>
      </c>
      <c r="R216" s="14" t="s">
        <v>40</v>
      </c>
      <c r="S216" s="14" t="s">
        <v>2576</v>
      </c>
      <c r="T216" s="14" t="s">
        <v>2577</v>
      </c>
      <c r="U216" s="14" t="s">
        <v>2578</v>
      </c>
      <c r="V216" s="14" t="s">
        <v>44</v>
      </c>
    </row>
    <row r="217" spans="1:22" ht="9.75" customHeight="1">
      <c r="A217" s="14" t="s">
        <v>2002</v>
      </c>
      <c r="B217" s="14" t="s">
        <v>679</v>
      </c>
      <c r="C217" s="13" t="str">
        <f t="shared" si="0"/>
        <v>11970E11</v>
      </c>
      <c r="D217" s="14" t="s">
        <v>27</v>
      </c>
      <c r="E217" s="14" t="s">
        <v>2579</v>
      </c>
      <c r="F217" s="14" t="s">
        <v>2580</v>
      </c>
      <c r="G217" s="14" t="s">
        <v>2581</v>
      </c>
      <c r="H217" s="14" t="s">
        <v>2582</v>
      </c>
      <c r="I217" s="14" t="s">
        <v>2583</v>
      </c>
      <c r="J217" s="14" t="s">
        <v>1053</v>
      </c>
      <c r="K217" s="14" t="s">
        <v>83</v>
      </c>
      <c r="L217" s="14" t="s">
        <v>2584</v>
      </c>
      <c r="M217" s="14" t="s">
        <v>2585</v>
      </c>
      <c r="N217" s="14" t="s">
        <v>2586</v>
      </c>
      <c r="O217" s="14" t="s">
        <v>2587</v>
      </c>
      <c r="P217" s="14" t="s">
        <v>38</v>
      </c>
      <c r="Q217" s="14" t="s">
        <v>2588</v>
      </c>
      <c r="R217" s="14" t="s">
        <v>40</v>
      </c>
      <c r="S217" s="14" t="s">
        <v>2589</v>
      </c>
      <c r="T217" s="14" t="s">
        <v>1060</v>
      </c>
      <c r="U217" s="14" t="s">
        <v>283</v>
      </c>
      <c r="V217" s="14" t="s">
        <v>44</v>
      </c>
    </row>
    <row r="218" spans="1:22" ht="9.75" customHeight="1">
      <c r="A218" s="14" t="s">
        <v>2002</v>
      </c>
      <c r="B218" s="14" t="s">
        <v>694</v>
      </c>
      <c r="C218" s="13" t="str">
        <f t="shared" si="0"/>
        <v>11970F2</v>
      </c>
      <c r="D218" s="14" t="s">
        <v>27</v>
      </c>
      <c r="E218" s="14" t="s">
        <v>2590</v>
      </c>
      <c r="F218" s="14" t="s">
        <v>2591</v>
      </c>
      <c r="G218" s="14" t="s">
        <v>2592</v>
      </c>
      <c r="H218" s="14" t="s">
        <v>2593</v>
      </c>
      <c r="I218" s="14" t="s">
        <v>2594</v>
      </c>
      <c r="J218" s="14" t="s">
        <v>2595</v>
      </c>
      <c r="K218" s="14" t="s">
        <v>2596</v>
      </c>
      <c r="L218" s="14" t="s">
        <v>2597</v>
      </c>
      <c r="M218" s="14" t="s">
        <v>2598</v>
      </c>
      <c r="N218" s="14" t="s">
        <v>2599</v>
      </c>
      <c r="O218" s="14" t="s">
        <v>2600</v>
      </c>
      <c r="P218" s="14" t="s">
        <v>38</v>
      </c>
      <c r="Q218" s="14" t="s">
        <v>2601</v>
      </c>
      <c r="R218" s="14" t="s">
        <v>40</v>
      </c>
      <c r="S218" s="14" t="s">
        <v>2602</v>
      </c>
      <c r="T218" s="14" t="s">
        <v>1060</v>
      </c>
      <c r="U218" s="14" t="s">
        <v>283</v>
      </c>
      <c r="V218" s="14" t="s">
        <v>44</v>
      </c>
    </row>
    <row r="219" spans="1:22" ht="9.75" customHeight="1">
      <c r="A219" s="14" t="s">
        <v>2002</v>
      </c>
      <c r="B219" s="14" t="s">
        <v>707</v>
      </c>
      <c r="C219" s="13" t="str">
        <f t="shared" si="0"/>
        <v>11970F3</v>
      </c>
      <c r="D219" s="14" t="s">
        <v>27</v>
      </c>
      <c r="E219" s="14" t="s">
        <v>2603</v>
      </c>
      <c r="F219" s="14" t="s">
        <v>2604</v>
      </c>
      <c r="G219" s="14" t="s">
        <v>2605</v>
      </c>
      <c r="H219" s="14" t="s">
        <v>2606</v>
      </c>
      <c r="I219" s="14" t="s">
        <v>2607</v>
      </c>
      <c r="J219" s="14" t="s">
        <v>230</v>
      </c>
      <c r="K219" s="14" t="s">
        <v>2608</v>
      </c>
      <c r="L219" s="14" t="s">
        <v>2609</v>
      </c>
      <c r="M219" s="14" t="s">
        <v>2610</v>
      </c>
      <c r="N219" s="14" t="s">
        <v>2611</v>
      </c>
      <c r="O219" s="14" t="s">
        <v>280</v>
      </c>
      <c r="P219" s="14" t="s">
        <v>38</v>
      </c>
      <c r="Q219" s="14" t="s">
        <v>2612</v>
      </c>
      <c r="R219" s="14" t="s">
        <v>40</v>
      </c>
      <c r="S219" s="14" t="s">
        <v>2613</v>
      </c>
      <c r="T219" s="14" t="s">
        <v>230</v>
      </c>
      <c r="U219" s="14" t="s">
        <v>2614</v>
      </c>
      <c r="V219" s="14" t="s">
        <v>44</v>
      </c>
    </row>
    <row r="220" spans="1:22" ht="9.75" customHeight="1">
      <c r="A220" s="14" t="s">
        <v>2002</v>
      </c>
      <c r="B220" s="14" t="s">
        <v>721</v>
      </c>
      <c r="C220" s="13" t="str">
        <f t="shared" si="0"/>
        <v>11970F4</v>
      </c>
      <c r="D220" s="14" t="s">
        <v>27</v>
      </c>
      <c r="E220" s="14" t="s">
        <v>2615</v>
      </c>
      <c r="F220" s="14" t="s">
        <v>2616</v>
      </c>
      <c r="G220" s="14" t="s">
        <v>2617</v>
      </c>
      <c r="H220" s="14" t="s">
        <v>2618</v>
      </c>
      <c r="I220" s="14" t="s">
        <v>2619</v>
      </c>
      <c r="J220" s="14" t="s">
        <v>2620</v>
      </c>
      <c r="K220" s="14" t="s">
        <v>33</v>
      </c>
      <c r="L220" s="14" t="s">
        <v>2621</v>
      </c>
      <c r="M220" s="14" t="s">
        <v>2622</v>
      </c>
      <c r="N220" s="14" t="s">
        <v>2623</v>
      </c>
      <c r="O220" s="14" t="s">
        <v>2624</v>
      </c>
      <c r="P220" s="14" t="s">
        <v>38</v>
      </c>
      <c r="Q220" s="14" t="s">
        <v>2625</v>
      </c>
      <c r="R220" s="14" t="s">
        <v>40</v>
      </c>
      <c r="S220" s="14" t="s">
        <v>2626</v>
      </c>
      <c r="T220" s="14" t="s">
        <v>2627</v>
      </c>
      <c r="U220" s="14" t="s">
        <v>134</v>
      </c>
      <c r="V220" s="14" t="s">
        <v>44</v>
      </c>
    </row>
    <row r="221" spans="1:22" ht="9.75" customHeight="1">
      <c r="A221" s="14" t="s">
        <v>2002</v>
      </c>
      <c r="B221" s="14" t="s">
        <v>731</v>
      </c>
      <c r="C221" s="13" t="str">
        <f t="shared" si="0"/>
        <v>11970F5</v>
      </c>
      <c r="D221" s="14" t="s">
        <v>27</v>
      </c>
      <c r="E221" s="14" t="s">
        <v>2628</v>
      </c>
      <c r="F221" s="14" t="s">
        <v>2629</v>
      </c>
      <c r="G221" s="14" t="s">
        <v>2630</v>
      </c>
      <c r="H221" s="14" t="s">
        <v>2631</v>
      </c>
      <c r="I221" s="14" t="s">
        <v>2632</v>
      </c>
      <c r="J221" s="14" t="s">
        <v>344</v>
      </c>
      <c r="K221" s="14" t="s">
        <v>52</v>
      </c>
      <c r="L221" s="14" t="s">
        <v>2633</v>
      </c>
      <c r="M221" s="14" t="s">
        <v>2634</v>
      </c>
      <c r="N221" s="14" t="s">
        <v>2635</v>
      </c>
      <c r="O221" s="14" t="s">
        <v>2636</v>
      </c>
      <c r="P221" s="14" t="s">
        <v>38</v>
      </c>
      <c r="Q221" s="14" t="s">
        <v>2637</v>
      </c>
      <c r="R221" s="14" t="s">
        <v>40</v>
      </c>
      <c r="S221" s="14" t="s">
        <v>2638</v>
      </c>
      <c r="T221" s="14" t="s">
        <v>75</v>
      </c>
      <c r="U221" s="14" t="s">
        <v>243</v>
      </c>
      <c r="V221" s="14" t="s">
        <v>44</v>
      </c>
    </row>
    <row r="222" spans="1:22" ht="9.75" customHeight="1">
      <c r="A222" s="14" t="s">
        <v>2002</v>
      </c>
      <c r="B222" s="14" t="s">
        <v>744</v>
      </c>
      <c r="C222" s="13" t="str">
        <f t="shared" si="0"/>
        <v>11970F6</v>
      </c>
      <c r="D222" s="14" t="s">
        <v>27</v>
      </c>
      <c r="E222" s="14" t="s">
        <v>2639</v>
      </c>
      <c r="F222" s="14" t="s">
        <v>2640</v>
      </c>
      <c r="G222" s="14" t="s">
        <v>2641</v>
      </c>
      <c r="H222" s="14" t="s">
        <v>2642</v>
      </c>
      <c r="I222" s="14" t="s">
        <v>2643</v>
      </c>
      <c r="J222" s="14" t="s">
        <v>2644</v>
      </c>
      <c r="K222" s="14" t="s">
        <v>33</v>
      </c>
      <c r="L222" s="14" t="s">
        <v>2645</v>
      </c>
      <c r="M222" s="14" t="s">
        <v>2646</v>
      </c>
      <c r="N222" s="14" t="s">
        <v>2647</v>
      </c>
      <c r="O222" s="14" t="s">
        <v>2648</v>
      </c>
      <c r="P222" s="14" t="s">
        <v>38</v>
      </c>
      <c r="Q222" s="14" t="s">
        <v>2649</v>
      </c>
      <c r="R222" s="14" t="s">
        <v>40</v>
      </c>
      <c r="S222" s="14" t="s">
        <v>2650</v>
      </c>
      <c r="T222" s="14" t="s">
        <v>456</v>
      </c>
      <c r="U222" s="14" t="s">
        <v>283</v>
      </c>
      <c r="V222" s="14" t="s">
        <v>44</v>
      </c>
    </row>
    <row r="223" spans="1:22" ht="9.75" customHeight="1">
      <c r="A223" s="14" t="s">
        <v>2002</v>
      </c>
      <c r="B223" s="14" t="s">
        <v>757</v>
      </c>
      <c r="C223" s="13" t="str">
        <f t="shared" si="0"/>
        <v>11970F7</v>
      </c>
      <c r="D223" s="14" t="s">
        <v>27</v>
      </c>
      <c r="E223" s="14" t="s">
        <v>2651</v>
      </c>
      <c r="F223" s="14" t="s">
        <v>2652</v>
      </c>
      <c r="G223" s="14" t="s">
        <v>2653</v>
      </c>
      <c r="H223" s="14" t="s">
        <v>2654</v>
      </c>
      <c r="I223" s="14" t="s">
        <v>2655</v>
      </c>
      <c r="J223" s="14" t="s">
        <v>208</v>
      </c>
      <c r="K223" s="14" t="s">
        <v>33</v>
      </c>
      <c r="L223" s="14" t="s">
        <v>2656</v>
      </c>
      <c r="M223" s="14" t="s">
        <v>2657</v>
      </c>
      <c r="N223" s="14" t="s">
        <v>2658</v>
      </c>
      <c r="O223" s="14" t="s">
        <v>2659</v>
      </c>
      <c r="P223" s="14" t="s">
        <v>38</v>
      </c>
      <c r="Q223" s="14" t="s">
        <v>2660</v>
      </c>
      <c r="R223" s="14" t="s">
        <v>40</v>
      </c>
      <c r="S223" s="14" t="s">
        <v>2661</v>
      </c>
      <c r="T223" s="14" t="s">
        <v>90</v>
      </c>
      <c r="U223" s="14" t="s">
        <v>202</v>
      </c>
      <c r="V223" s="14" t="s">
        <v>135</v>
      </c>
    </row>
    <row r="224" spans="1:22" ht="9.75" customHeight="1">
      <c r="A224" s="14" t="s">
        <v>2002</v>
      </c>
      <c r="B224" s="14" t="s">
        <v>768</v>
      </c>
      <c r="C224" s="13" t="str">
        <f t="shared" si="0"/>
        <v>11970F8</v>
      </c>
      <c r="D224" s="14" t="s">
        <v>27</v>
      </c>
      <c r="E224" s="14" t="s">
        <v>2662</v>
      </c>
      <c r="F224" s="14" t="s">
        <v>2663</v>
      </c>
      <c r="G224" s="14" t="s">
        <v>2664</v>
      </c>
      <c r="H224" s="14" t="s">
        <v>2665</v>
      </c>
      <c r="I224" s="14" t="s">
        <v>2666</v>
      </c>
      <c r="J224" s="14" t="s">
        <v>344</v>
      </c>
      <c r="K224" s="14" t="s">
        <v>83</v>
      </c>
      <c r="L224" s="14" t="s">
        <v>2667</v>
      </c>
      <c r="M224" s="14" t="s">
        <v>2668</v>
      </c>
      <c r="N224" s="14" t="s">
        <v>2669</v>
      </c>
      <c r="O224" s="14" t="s">
        <v>2670</v>
      </c>
      <c r="P224" s="14" t="s">
        <v>38</v>
      </c>
      <c r="Q224" s="14" t="s">
        <v>2671</v>
      </c>
      <c r="R224" s="14" t="s">
        <v>40</v>
      </c>
      <c r="S224" s="14" t="s">
        <v>2672</v>
      </c>
      <c r="T224" s="14" t="s">
        <v>75</v>
      </c>
      <c r="U224" s="14" t="s">
        <v>243</v>
      </c>
      <c r="V224" s="14" t="s">
        <v>44</v>
      </c>
    </row>
    <row r="225" spans="1:22" ht="9.75" customHeight="1">
      <c r="A225" s="14" t="s">
        <v>2002</v>
      </c>
      <c r="B225" s="14" t="s">
        <v>782</v>
      </c>
      <c r="C225" s="13" t="str">
        <f t="shared" si="0"/>
        <v>11970F9</v>
      </c>
      <c r="D225" s="14" t="s">
        <v>27</v>
      </c>
      <c r="E225" s="14" t="s">
        <v>2673</v>
      </c>
      <c r="F225" s="14" t="s">
        <v>2674</v>
      </c>
      <c r="G225" s="14" t="s">
        <v>2675</v>
      </c>
      <c r="H225" s="14" t="s">
        <v>2676</v>
      </c>
      <c r="I225" s="14" t="s">
        <v>2677</v>
      </c>
      <c r="J225" s="14" t="s">
        <v>208</v>
      </c>
      <c r="K225" s="14" t="s">
        <v>1253</v>
      </c>
      <c r="L225" s="14" t="s">
        <v>2678</v>
      </c>
      <c r="M225" s="14" t="s">
        <v>2679</v>
      </c>
      <c r="N225" s="14" t="s">
        <v>2680</v>
      </c>
      <c r="O225" s="14" t="s">
        <v>2681</v>
      </c>
      <c r="P225" s="14" t="s">
        <v>38</v>
      </c>
      <c r="Q225" s="14" t="s">
        <v>2682</v>
      </c>
      <c r="R225" s="14" t="s">
        <v>40</v>
      </c>
      <c r="S225" s="14" t="s">
        <v>2683</v>
      </c>
      <c r="T225" s="14" t="s">
        <v>90</v>
      </c>
      <c r="U225" s="14" t="s">
        <v>202</v>
      </c>
      <c r="V225" s="14" t="s">
        <v>44</v>
      </c>
    </row>
    <row r="226" spans="1:22" ht="9.75" customHeight="1">
      <c r="A226" s="14" t="s">
        <v>2002</v>
      </c>
      <c r="B226" s="14" t="s">
        <v>796</v>
      </c>
      <c r="C226" s="13" t="str">
        <f t="shared" si="0"/>
        <v>11970F10</v>
      </c>
      <c r="D226" s="14" t="s">
        <v>27</v>
      </c>
      <c r="E226" s="14" t="s">
        <v>2684</v>
      </c>
      <c r="F226" s="14" t="s">
        <v>2685</v>
      </c>
      <c r="G226" s="13"/>
      <c r="H226" s="14" t="s">
        <v>2686</v>
      </c>
      <c r="I226" s="14" t="s">
        <v>2687</v>
      </c>
      <c r="J226" s="14" t="s">
        <v>1859</v>
      </c>
      <c r="K226" s="14" t="s">
        <v>33</v>
      </c>
      <c r="L226" s="14" t="s">
        <v>2688</v>
      </c>
      <c r="M226" s="14" t="s">
        <v>2689</v>
      </c>
      <c r="N226" s="14" t="s">
        <v>2690</v>
      </c>
      <c r="O226" s="14" t="s">
        <v>2691</v>
      </c>
      <c r="P226" s="14" t="s">
        <v>38</v>
      </c>
      <c r="Q226" s="14" t="s">
        <v>2692</v>
      </c>
      <c r="R226" s="14" t="s">
        <v>40</v>
      </c>
      <c r="S226" s="14" t="s">
        <v>2693</v>
      </c>
      <c r="T226" s="14" t="s">
        <v>103</v>
      </c>
      <c r="U226" s="14" t="s">
        <v>338</v>
      </c>
      <c r="V226" s="14" t="s">
        <v>44</v>
      </c>
    </row>
    <row r="227" spans="1:22" ht="9.75" customHeight="1">
      <c r="A227" s="14" t="s">
        <v>2002</v>
      </c>
      <c r="B227" s="14" t="s">
        <v>810</v>
      </c>
      <c r="C227" s="13" t="str">
        <f t="shared" si="0"/>
        <v>11970F11</v>
      </c>
      <c r="D227" s="14" t="s">
        <v>27</v>
      </c>
      <c r="E227" s="14" t="s">
        <v>2694</v>
      </c>
      <c r="F227" s="14" t="s">
        <v>2695</v>
      </c>
      <c r="G227" s="14" t="s">
        <v>2696</v>
      </c>
      <c r="H227" s="14" t="s">
        <v>2697</v>
      </c>
      <c r="I227" s="14" t="s">
        <v>2698</v>
      </c>
      <c r="J227" s="14" t="s">
        <v>230</v>
      </c>
      <c r="K227" s="14" t="s">
        <v>33</v>
      </c>
      <c r="L227" s="14" t="s">
        <v>2699</v>
      </c>
      <c r="M227" s="14" t="s">
        <v>2700</v>
      </c>
      <c r="N227" s="14" t="s">
        <v>2701</v>
      </c>
      <c r="O227" s="14" t="s">
        <v>2702</v>
      </c>
      <c r="P227" s="14" t="s">
        <v>38</v>
      </c>
      <c r="Q227" s="14" t="s">
        <v>2703</v>
      </c>
      <c r="R227" s="14" t="s">
        <v>40</v>
      </c>
      <c r="S227" s="14" t="s">
        <v>2704</v>
      </c>
      <c r="T227" s="14" t="s">
        <v>230</v>
      </c>
      <c r="U227" s="14" t="s">
        <v>283</v>
      </c>
      <c r="V227" s="14" t="s">
        <v>44</v>
      </c>
    </row>
    <row r="228" spans="1:22" ht="9.75" customHeight="1">
      <c r="A228" s="14" t="s">
        <v>2002</v>
      </c>
      <c r="B228" s="14" t="s">
        <v>819</v>
      </c>
      <c r="C228" s="13" t="str">
        <f t="shared" si="0"/>
        <v>11970G2</v>
      </c>
      <c r="D228" s="14" t="s">
        <v>27</v>
      </c>
      <c r="E228" s="14" t="s">
        <v>2705</v>
      </c>
      <c r="F228" s="14" t="s">
        <v>2706</v>
      </c>
      <c r="G228" s="14" t="s">
        <v>2707</v>
      </c>
      <c r="H228" s="14" t="s">
        <v>2708</v>
      </c>
      <c r="I228" s="14" t="s">
        <v>2709</v>
      </c>
      <c r="J228" s="14" t="s">
        <v>230</v>
      </c>
      <c r="K228" s="14" t="s">
        <v>33</v>
      </c>
      <c r="L228" s="14" t="s">
        <v>2710</v>
      </c>
      <c r="M228" s="14" t="s">
        <v>2711</v>
      </c>
      <c r="N228" s="14" t="s">
        <v>2712</v>
      </c>
      <c r="O228" s="14" t="s">
        <v>2713</v>
      </c>
      <c r="P228" s="14" t="s">
        <v>38</v>
      </c>
      <c r="Q228" s="14" t="s">
        <v>2714</v>
      </c>
      <c r="R228" s="14" t="s">
        <v>40</v>
      </c>
      <c r="S228" s="14" t="s">
        <v>2715</v>
      </c>
      <c r="T228" s="14" t="s">
        <v>230</v>
      </c>
      <c r="U228" s="14" t="s">
        <v>134</v>
      </c>
      <c r="V228" s="14" t="s">
        <v>148</v>
      </c>
    </row>
    <row r="229" spans="1:22" ht="9.75" customHeight="1">
      <c r="A229" s="14" t="s">
        <v>2002</v>
      </c>
      <c r="B229" s="14" t="s">
        <v>831</v>
      </c>
      <c r="C229" s="13" t="str">
        <f t="shared" si="0"/>
        <v>11970G3</v>
      </c>
      <c r="D229" s="14" t="s">
        <v>27</v>
      </c>
      <c r="E229" s="14" t="s">
        <v>2716</v>
      </c>
      <c r="F229" s="14" t="s">
        <v>2717</v>
      </c>
      <c r="G229" s="13"/>
      <c r="H229" s="14" t="s">
        <v>2718</v>
      </c>
      <c r="I229" s="14" t="s">
        <v>2719</v>
      </c>
      <c r="J229" s="14" t="s">
        <v>788</v>
      </c>
      <c r="K229" s="14" t="s">
        <v>52</v>
      </c>
      <c r="L229" s="14" t="s">
        <v>2720</v>
      </c>
      <c r="M229" s="14" t="s">
        <v>2721</v>
      </c>
      <c r="N229" s="14" t="s">
        <v>2722</v>
      </c>
      <c r="O229" s="14" t="s">
        <v>2723</v>
      </c>
      <c r="P229" s="14" t="s">
        <v>38</v>
      </c>
      <c r="Q229" s="14" t="s">
        <v>2724</v>
      </c>
      <c r="R229" s="14" t="s">
        <v>40</v>
      </c>
      <c r="S229" s="14" t="s">
        <v>2725</v>
      </c>
      <c r="T229" s="14" t="s">
        <v>103</v>
      </c>
      <c r="U229" s="14" t="s">
        <v>104</v>
      </c>
      <c r="V229" s="14" t="s">
        <v>44</v>
      </c>
    </row>
    <row r="230" spans="1:22" ht="9.75" customHeight="1">
      <c r="A230" s="14" t="s">
        <v>2002</v>
      </c>
      <c r="B230" s="14" t="s">
        <v>844</v>
      </c>
      <c r="C230" s="13" t="str">
        <f t="shared" si="0"/>
        <v>11970G4</v>
      </c>
      <c r="D230" s="14" t="s">
        <v>27</v>
      </c>
      <c r="E230" s="14" t="s">
        <v>2726</v>
      </c>
      <c r="F230" s="14" t="s">
        <v>2727</v>
      </c>
      <c r="G230" s="14" t="s">
        <v>2728</v>
      </c>
      <c r="H230" s="14" t="s">
        <v>2729</v>
      </c>
      <c r="I230" s="14" t="s">
        <v>2730</v>
      </c>
      <c r="J230" s="14" t="s">
        <v>1501</v>
      </c>
      <c r="K230" s="14" t="s">
        <v>33</v>
      </c>
      <c r="L230" s="14" t="s">
        <v>2731</v>
      </c>
      <c r="M230" s="14" t="s">
        <v>2732</v>
      </c>
      <c r="N230" s="14" t="s">
        <v>2733</v>
      </c>
      <c r="O230" s="14" t="s">
        <v>2734</v>
      </c>
      <c r="P230" s="14" t="s">
        <v>38</v>
      </c>
      <c r="Q230" s="14" t="s">
        <v>2735</v>
      </c>
      <c r="R230" s="14" t="s">
        <v>40</v>
      </c>
      <c r="S230" s="14" t="s">
        <v>2736</v>
      </c>
      <c r="T230" s="14" t="s">
        <v>230</v>
      </c>
      <c r="U230" s="14" t="s">
        <v>215</v>
      </c>
      <c r="V230" s="14" t="s">
        <v>44</v>
      </c>
    </row>
    <row r="231" spans="1:22" ht="9.75" customHeight="1">
      <c r="A231" s="14" t="s">
        <v>2002</v>
      </c>
      <c r="B231" s="14" t="s">
        <v>856</v>
      </c>
      <c r="C231" s="13" t="str">
        <f t="shared" si="0"/>
        <v>11970G5</v>
      </c>
      <c r="D231" s="14" t="s">
        <v>27</v>
      </c>
      <c r="E231" s="14" t="s">
        <v>2737</v>
      </c>
      <c r="F231" s="14" t="s">
        <v>2738</v>
      </c>
      <c r="G231" s="14" t="s">
        <v>2739</v>
      </c>
      <c r="H231" s="14" t="s">
        <v>2740</v>
      </c>
      <c r="I231" s="14" t="s">
        <v>2741</v>
      </c>
      <c r="J231" s="14" t="s">
        <v>2742</v>
      </c>
      <c r="K231" s="14" t="s">
        <v>52</v>
      </c>
      <c r="L231" s="14" t="s">
        <v>2743</v>
      </c>
      <c r="M231" s="14" t="s">
        <v>2744</v>
      </c>
      <c r="N231" s="14" t="s">
        <v>2745</v>
      </c>
      <c r="O231" s="14" t="s">
        <v>2746</v>
      </c>
      <c r="P231" s="14" t="s">
        <v>38</v>
      </c>
      <c r="Q231" s="14" t="s">
        <v>2747</v>
      </c>
      <c r="R231" s="14" t="s">
        <v>40</v>
      </c>
      <c r="S231" s="14" t="s">
        <v>2748</v>
      </c>
      <c r="T231" s="14" t="s">
        <v>118</v>
      </c>
      <c r="U231" s="14" t="s">
        <v>1084</v>
      </c>
      <c r="V231" s="14" t="s">
        <v>44</v>
      </c>
    </row>
    <row r="232" spans="1:22" ht="9.75" customHeight="1">
      <c r="A232" s="14" t="s">
        <v>2002</v>
      </c>
      <c r="B232" s="14" t="s">
        <v>868</v>
      </c>
      <c r="C232" s="13" t="str">
        <f t="shared" si="0"/>
        <v>11970G6</v>
      </c>
      <c r="D232" s="14" t="s">
        <v>27</v>
      </c>
      <c r="E232" s="14" t="s">
        <v>2749</v>
      </c>
      <c r="F232" s="14" t="s">
        <v>2750</v>
      </c>
      <c r="G232" s="14" t="s">
        <v>2751</v>
      </c>
      <c r="H232" s="14" t="s">
        <v>2752</v>
      </c>
      <c r="I232" s="14" t="s">
        <v>2753</v>
      </c>
      <c r="J232" s="14" t="s">
        <v>2754</v>
      </c>
      <c r="K232" s="14" t="s">
        <v>33</v>
      </c>
      <c r="L232" s="14" t="s">
        <v>2755</v>
      </c>
      <c r="M232" s="14" t="s">
        <v>2756</v>
      </c>
      <c r="N232" s="14" t="s">
        <v>2757</v>
      </c>
      <c r="O232" s="14" t="s">
        <v>2758</v>
      </c>
      <c r="P232" s="14" t="s">
        <v>38</v>
      </c>
      <c r="Q232" s="14" t="s">
        <v>2759</v>
      </c>
      <c r="R232" s="14" t="s">
        <v>40</v>
      </c>
      <c r="S232" s="14" t="s">
        <v>2760</v>
      </c>
      <c r="T232" s="14" t="s">
        <v>2761</v>
      </c>
      <c r="U232" s="14" t="s">
        <v>1471</v>
      </c>
      <c r="V232" s="14" t="s">
        <v>44</v>
      </c>
    </row>
    <row r="233" spans="1:22" ht="9.75" customHeight="1">
      <c r="A233" s="14" t="s">
        <v>2002</v>
      </c>
      <c r="B233" s="14" t="s">
        <v>879</v>
      </c>
      <c r="C233" s="13" t="str">
        <f t="shared" si="0"/>
        <v>11970G7</v>
      </c>
      <c r="D233" s="14" t="s">
        <v>27</v>
      </c>
      <c r="E233" s="14" t="s">
        <v>2762</v>
      </c>
      <c r="F233" s="14" t="s">
        <v>2763</v>
      </c>
      <c r="G233" s="14" t="s">
        <v>2764</v>
      </c>
      <c r="H233" s="14" t="s">
        <v>2765</v>
      </c>
      <c r="I233" s="14" t="s">
        <v>2766</v>
      </c>
      <c r="J233" s="14" t="s">
        <v>230</v>
      </c>
      <c r="K233" s="14" t="s">
        <v>33</v>
      </c>
      <c r="L233" s="14" t="s">
        <v>2767</v>
      </c>
      <c r="M233" s="14" t="s">
        <v>2768</v>
      </c>
      <c r="N233" s="14" t="s">
        <v>2769</v>
      </c>
      <c r="O233" s="14" t="s">
        <v>2770</v>
      </c>
      <c r="P233" s="14" t="s">
        <v>38</v>
      </c>
      <c r="Q233" s="14" t="s">
        <v>2771</v>
      </c>
      <c r="R233" s="14" t="s">
        <v>40</v>
      </c>
      <c r="S233" s="14" t="s">
        <v>2772</v>
      </c>
      <c r="T233" s="14" t="s">
        <v>230</v>
      </c>
      <c r="U233" s="14" t="s">
        <v>338</v>
      </c>
      <c r="V233" s="14" t="s">
        <v>44</v>
      </c>
    </row>
    <row r="234" spans="1:22" ht="9.75" customHeight="1">
      <c r="A234" s="14" t="s">
        <v>2002</v>
      </c>
      <c r="B234" s="14" t="s">
        <v>892</v>
      </c>
      <c r="C234" s="13" t="str">
        <f t="shared" si="0"/>
        <v>11970G8</v>
      </c>
      <c r="D234" s="14" t="s">
        <v>27</v>
      </c>
      <c r="E234" s="14" t="s">
        <v>2773</v>
      </c>
      <c r="F234" s="14" t="s">
        <v>2774</v>
      </c>
      <c r="G234" s="14" t="s">
        <v>2775</v>
      </c>
      <c r="H234" s="14" t="s">
        <v>2776</v>
      </c>
      <c r="I234" s="14" t="s">
        <v>2777</v>
      </c>
      <c r="J234" s="14" t="s">
        <v>168</v>
      </c>
      <c r="K234" s="14" t="s">
        <v>33</v>
      </c>
      <c r="L234" s="14" t="s">
        <v>2778</v>
      </c>
      <c r="M234" s="14" t="s">
        <v>2779</v>
      </c>
      <c r="N234" s="14" t="s">
        <v>2780</v>
      </c>
      <c r="O234" s="14" t="s">
        <v>2781</v>
      </c>
      <c r="P234" s="14" t="s">
        <v>38</v>
      </c>
      <c r="Q234" s="14" t="s">
        <v>2782</v>
      </c>
      <c r="R234" s="14" t="s">
        <v>40</v>
      </c>
      <c r="S234" s="14" t="s">
        <v>2783</v>
      </c>
      <c r="T234" s="14" t="s">
        <v>90</v>
      </c>
      <c r="U234" s="14" t="s">
        <v>283</v>
      </c>
      <c r="V234" s="14" t="s">
        <v>44</v>
      </c>
    </row>
    <row r="235" spans="1:22" ht="9.75" customHeight="1">
      <c r="A235" s="14" t="s">
        <v>2002</v>
      </c>
      <c r="B235" s="14" t="s">
        <v>905</v>
      </c>
      <c r="C235" s="13" t="str">
        <f t="shared" si="0"/>
        <v>11970G9</v>
      </c>
      <c r="D235" s="14" t="s">
        <v>27</v>
      </c>
      <c r="E235" s="14" t="s">
        <v>2784</v>
      </c>
      <c r="F235" s="14" t="s">
        <v>2785</v>
      </c>
      <c r="G235" s="14" t="s">
        <v>2786</v>
      </c>
      <c r="H235" s="14" t="s">
        <v>2787</v>
      </c>
      <c r="I235" s="14" t="s">
        <v>2788</v>
      </c>
      <c r="J235" s="14" t="s">
        <v>1265</v>
      </c>
      <c r="K235" s="14" t="s">
        <v>83</v>
      </c>
      <c r="L235" s="14" t="s">
        <v>2789</v>
      </c>
      <c r="M235" s="14" t="s">
        <v>2790</v>
      </c>
      <c r="N235" s="14" t="s">
        <v>2791</v>
      </c>
      <c r="O235" s="14" t="s">
        <v>2792</v>
      </c>
      <c r="P235" s="14" t="s">
        <v>38</v>
      </c>
      <c r="Q235" s="14" t="s">
        <v>2793</v>
      </c>
      <c r="R235" s="14" t="s">
        <v>40</v>
      </c>
      <c r="S235" s="14" t="s">
        <v>2794</v>
      </c>
      <c r="T235" s="14" t="s">
        <v>692</v>
      </c>
      <c r="U235" s="14" t="s">
        <v>104</v>
      </c>
      <c r="V235" s="14" t="s">
        <v>44</v>
      </c>
    </row>
    <row r="236" spans="1:22" ht="9.75" customHeight="1">
      <c r="A236" s="14" t="s">
        <v>2002</v>
      </c>
      <c r="B236" s="14" t="s">
        <v>919</v>
      </c>
      <c r="C236" s="13" t="str">
        <f t="shared" si="0"/>
        <v>11970G10</v>
      </c>
      <c r="D236" s="14" t="s">
        <v>27</v>
      </c>
      <c r="E236" s="14" t="s">
        <v>2795</v>
      </c>
      <c r="F236" s="14" t="s">
        <v>2796</v>
      </c>
      <c r="G236" s="13"/>
      <c r="H236" s="14" t="s">
        <v>2797</v>
      </c>
      <c r="I236" s="14" t="s">
        <v>2798</v>
      </c>
      <c r="J236" s="14" t="s">
        <v>2391</v>
      </c>
      <c r="K236" s="14" t="s">
        <v>83</v>
      </c>
      <c r="L236" s="14" t="s">
        <v>2799</v>
      </c>
      <c r="M236" s="14" t="s">
        <v>2800</v>
      </c>
      <c r="N236" s="14" t="s">
        <v>2801</v>
      </c>
      <c r="O236" s="14" t="s">
        <v>2802</v>
      </c>
      <c r="P236" s="14" t="s">
        <v>38</v>
      </c>
      <c r="Q236" s="14" t="s">
        <v>2803</v>
      </c>
      <c r="R236" s="14" t="s">
        <v>40</v>
      </c>
      <c r="S236" s="14" t="s">
        <v>2804</v>
      </c>
      <c r="T236" s="14" t="s">
        <v>2399</v>
      </c>
      <c r="U236" s="14" t="s">
        <v>1414</v>
      </c>
      <c r="V236" s="14" t="s">
        <v>44</v>
      </c>
    </row>
    <row r="237" spans="1:22" ht="9.75" customHeight="1">
      <c r="A237" s="14" t="s">
        <v>2002</v>
      </c>
      <c r="B237" s="14" t="s">
        <v>934</v>
      </c>
      <c r="C237" s="13" t="str">
        <f t="shared" si="0"/>
        <v>11970G11</v>
      </c>
      <c r="D237" s="14" t="s">
        <v>27</v>
      </c>
      <c r="E237" s="14" t="s">
        <v>2805</v>
      </c>
      <c r="F237" s="14" t="s">
        <v>2806</v>
      </c>
      <c r="G237" s="14" t="s">
        <v>2807</v>
      </c>
      <c r="H237" s="14" t="s">
        <v>2808</v>
      </c>
      <c r="I237" s="14" t="s">
        <v>2809</v>
      </c>
      <c r="J237" s="14" t="s">
        <v>2810</v>
      </c>
      <c r="K237" s="14" t="s">
        <v>33</v>
      </c>
      <c r="L237" s="14" t="s">
        <v>2811</v>
      </c>
      <c r="M237" s="14" t="s">
        <v>2812</v>
      </c>
      <c r="N237" s="14" t="s">
        <v>2813</v>
      </c>
      <c r="O237" s="14" t="s">
        <v>2814</v>
      </c>
      <c r="P237" s="14" t="s">
        <v>38</v>
      </c>
      <c r="Q237" s="14" t="s">
        <v>2815</v>
      </c>
      <c r="R237" s="14" t="s">
        <v>40</v>
      </c>
      <c r="S237" s="14" t="s">
        <v>2816</v>
      </c>
      <c r="T237" s="14" t="s">
        <v>2817</v>
      </c>
      <c r="U237" s="14" t="s">
        <v>1334</v>
      </c>
      <c r="V237" s="14" t="s">
        <v>148</v>
      </c>
    </row>
    <row r="238" spans="1:22" ht="9.75" customHeight="1">
      <c r="A238" s="14" t="s">
        <v>2002</v>
      </c>
      <c r="B238" s="14" t="s">
        <v>945</v>
      </c>
      <c r="C238" s="13" t="str">
        <f t="shared" si="0"/>
        <v>11970H2</v>
      </c>
      <c r="D238" s="14" t="s">
        <v>27</v>
      </c>
      <c r="E238" s="14" t="s">
        <v>2818</v>
      </c>
      <c r="F238" s="14" t="s">
        <v>2819</v>
      </c>
      <c r="G238" s="14" t="s">
        <v>2820</v>
      </c>
      <c r="H238" s="14" t="s">
        <v>2821</v>
      </c>
      <c r="I238" s="14" t="s">
        <v>2822</v>
      </c>
      <c r="J238" s="14" t="s">
        <v>230</v>
      </c>
      <c r="K238" s="14" t="s">
        <v>926</v>
      </c>
      <c r="L238" s="14" t="s">
        <v>2823</v>
      </c>
      <c r="M238" s="14" t="s">
        <v>2824</v>
      </c>
      <c r="N238" s="14" t="s">
        <v>2825</v>
      </c>
      <c r="O238" s="14" t="s">
        <v>2826</v>
      </c>
      <c r="P238" s="14" t="s">
        <v>38</v>
      </c>
      <c r="Q238" s="14" t="s">
        <v>2827</v>
      </c>
      <c r="R238" s="14" t="s">
        <v>40</v>
      </c>
      <c r="S238" s="14" t="s">
        <v>2828</v>
      </c>
      <c r="T238" s="14" t="s">
        <v>230</v>
      </c>
      <c r="U238" s="14" t="s">
        <v>2829</v>
      </c>
      <c r="V238" s="14" t="s">
        <v>44</v>
      </c>
    </row>
    <row r="239" spans="1:22" ht="9.75" customHeight="1">
      <c r="A239" s="14" t="s">
        <v>2002</v>
      </c>
      <c r="B239" s="14" t="s">
        <v>956</v>
      </c>
      <c r="C239" s="13" t="str">
        <f t="shared" si="0"/>
        <v>11970H3</v>
      </c>
      <c r="D239" s="14" t="s">
        <v>27</v>
      </c>
      <c r="E239" s="14" t="s">
        <v>2830</v>
      </c>
      <c r="F239" s="14" t="s">
        <v>2831</v>
      </c>
      <c r="G239" s="14" t="s">
        <v>2832</v>
      </c>
      <c r="H239" s="14" t="s">
        <v>2833</v>
      </c>
      <c r="I239" s="14" t="s">
        <v>2834</v>
      </c>
      <c r="J239" s="14" t="s">
        <v>1756</v>
      </c>
      <c r="K239" s="14" t="s">
        <v>52</v>
      </c>
      <c r="L239" s="14" t="s">
        <v>2835</v>
      </c>
      <c r="M239" s="14" t="s">
        <v>2836</v>
      </c>
      <c r="N239" s="14" t="s">
        <v>2837</v>
      </c>
      <c r="O239" s="14" t="s">
        <v>2838</v>
      </c>
      <c r="P239" s="14" t="s">
        <v>38</v>
      </c>
      <c r="Q239" s="14" t="s">
        <v>2839</v>
      </c>
      <c r="R239" s="14" t="s">
        <v>40</v>
      </c>
      <c r="S239" s="14" t="s">
        <v>2840</v>
      </c>
      <c r="T239" s="14" t="s">
        <v>1692</v>
      </c>
      <c r="U239" s="14" t="s">
        <v>134</v>
      </c>
      <c r="V239" s="14" t="s">
        <v>44</v>
      </c>
    </row>
    <row r="240" spans="1:22" ht="9.75" customHeight="1">
      <c r="A240" s="14" t="s">
        <v>2002</v>
      </c>
      <c r="B240" s="14" t="s">
        <v>971</v>
      </c>
      <c r="C240" s="13" t="str">
        <f t="shared" si="0"/>
        <v>11970H4</v>
      </c>
      <c r="D240" s="14" t="s">
        <v>27</v>
      </c>
      <c r="E240" s="14" t="s">
        <v>2841</v>
      </c>
      <c r="F240" s="14" t="s">
        <v>2842</v>
      </c>
      <c r="G240" s="14" t="s">
        <v>2843</v>
      </c>
      <c r="H240" s="14" t="s">
        <v>2844</v>
      </c>
      <c r="I240" s="14" t="s">
        <v>2845</v>
      </c>
      <c r="J240" s="14" t="s">
        <v>1767</v>
      </c>
      <c r="K240" s="14" t="s">
        <v>33</v>
      </c>
      <c r="L240" s="14" t="s">
        <v>2846</v>
      </c>
      <c r="M240" s="14" t="s">
        <v>2847</v>
      </c>
      <c r="N240" s="14" t="s">
        <v>2848</v>
      </c>
      <c r="O240" s="14" t="s">
        <v>2849</v>
      </c>
      <c r="P240" s="14" t="s">
        <v>38</v>
      </c>
      <c r="Q240" s="14" t="s">
        <v>2850</v>
      </c>
      <c r="R240" s="14" t="s">
        <v>40</v>
      </c>
      <c r="S240" s="14" t="s">
        <v>2851</v>
      </c>
      <c r="T240" s="14" t="s">
        <v>75</v>
      </c>
      <c r="U240" s="14" t="s">
        <v>60</v>
      </c>
      <c r="V240" s="14" t="s">
        <v>44</v>
      </c>
    </row>
    <row r="241" spans="1:22" ht="9.75" customHeight="1">
      <c r="A241" s="14" t="s">
        <v>2002</v>
      </c>
      <c r="B241" s="14" t="s">
        <v>985</v>
      </c>
      <c r="C241" s="13" t="str">
        <f t="shared" si="0"/>
        <v>11970H5</v>
      </c>
      <c r="D241" s="14" t="s">
        <v>27</v>
      </c>
      <c r="E241" s="14" t="s">
        <v>2852</v>
      </c>
      <c r="F241" s="14" t="s">
        <v>2853</v>
      </c>
      <c r="G241" s="13"/>
      <c r="H241" s="14" t="s">
        <v>2854</v>
      </c>
      <c r="I241" s="14" t="s">
        <v>2855</v>
      </c>
      <c r="J241" s="14" t="s">
        <v>230</v>
      </c>
      <c r="K241" s="14" t="s">
        <v>2856</v>
      </c>
      <c r="L241" s="14" t="s">
        <v>2857</v>
      </c>
      <c r="M241" s="14" t="s">
        <v>2858</v>
      </c>
      <c r="N241" s="14" t="s">
        <v>2859</v>
      </c>
      <c r="O241" s="14" t="s">
        <v>2860</v>
      </c>
      <c r="P241" s="14" t="s">
        <v>38</v>
      </c>
      <c r="Q241" s="14" t="s">
        <v>2861</v>
      </c>
      <c r="R241" s="14" t="s">
        <v>40</v>
      </c>
      <c r="S241" s="14" t="s">
        <v>2862</v>
      </c>
      <c r="T241" s="14" t="s">
        <v>230</v>
      </c>
      <c r="U241" s="14" t="s">
        <v>338</v>
      </c>
      <c r="V241" s="14" t="s">
        <v>44</v>
      </c>
    </row>
    <row r="242" spans="1:22" ht="9.75" customHeight="1">
      <c r="A242" s="14" t="s">
        <v>2002</v>
      </c>
      <c r="B242" s="14" t="s">
        <v>999</v>
      </c>
      <c r="C242" s="13" t="str">
        <f t="shared" si="0"/>
        <v>11970H6</v>
      </c>
      <c r="D242" s="14" t="s">
        <v>27</v>
      </c>
      <c r="E242" s="14" t="s">
        <v>2863</v>
      </c>
      <c r="F242" s="14" t="s">
        <v>2864</v>
      </c>
      <c r="G242" s="14" t="s">
        <v>2865</v>
      </c>
      <c r="H242" s="14" t="s">
        <v>2866</v>
      </c>
      <c r="I242" s="14" t="s">
        <v>2867</v>
      </c>
      <c r="J242" s="14" t="s">
        <v>82</v>
      </c>
      <c r="K242" s="14" t="s">
        <v>83</v>
      </c>
      <c r="L242" s="14" t="s">
        <v>2868</v>
      </c>
      <c r="M242" s="14" t="s">
        <v>2869</v>
      </c>
      <c r="N242" s="14" t="s">
        <v>2870</v>
      </c>
      <c r="O242" s="14" t="s">
        <v>2871</v>
      </c>
      <c r="P242" s="14" t="s">
        <v>38</v>
      </c>
      <c r="Q242" s="14" t="s">
        <v>2872</v>
      </c>
      <c r="R242" s="14" t="s">
        <v>40</v>
      </c>
      <c r="S242" s="14" t="s">
        <v>2873</v>
      </c>
      <c r="T242" s="14" t="s">
        <v>90</v>
      </c>
      <c r="U242" s="14" t="s">
        <v>134</v>
      </c>
      <c r="V242" s="14" t="s">
        <v>44</v>
      </c>
    </row>
    <row r="243" spans="1:22" ht="9.75" customHeight="1">
      <c r="A243" s="14" t="s">
        <v>2002</v>
      </c>
      <c r="B243" s="14" t="s">
        <v>1010</v>
      </c>
      <c r="C243" s="13" t="str">
        <f t="shared" si="0"/>
        <v>11970H7</v>
      </c>
      <c r="D243" s="14" t="s">
        <v>27</v>
      </c>
      <c r="E243" s="14" t="s">
        <v>2874</v>
      </c>
      <c r="F243" s="14" t="s">
        <v>2875</v>
      </c>
      <c r="G243" s="14" t="s">
        <v>2876</v>
      </c>
      <c r="H243" s="14" t="s">
        <v>2877</v>
      </c>
      <c r="I243" s="14" t="s">
        <v>2878</v>
      </c>
      <c r="J243" s="14" t="s">
        <v>230</v>
      </c>
      <c r="K243" s="14" t="s">
        <v>33</v>
      </c>
      <c r="L243" s="14" t="s">
        <v>2879</v>
      </c>
      <c r="M243" s="14" t="s">
        <v>2880</v>
      </c>
      <c r="N243" s="14" t="s">
        <v>2881</v>
      </c>
      <c r="O243" s="14" t="s">
        <v>2882</v>
      </c>
      <c r="P243" s="14" t="s">
        <v>38</v>
      </c>
      <c r="Q243" s="14" t="s">
        <v>2883</v>
      </c>
      <c r="R243" s="14" t="s">
        <v>40</v>
      </c>
      <c r="S243" s="14" t="s">
        <v>2884</v>
      </c>
      <c r="T243" s="14" t="s">
        <v>230</v>
      </c>
      <c r="U243" s="14" t="s">
        <v>230</v>
      </c>
      <c r="V243" s="14" t="s">
        <v>44</v>
      </c>
    </row>
    <row r="244" spans="1:22" ht="9.75" customHeight="1">
      <c r="A244" s="14" t="s">
        <v>2002</v>
      </c>
      <c r="B244" s="14" t="s">
        <v>1022</v>
      </c>
      <c r="C244" s="13" t="str">
        <f t="shared" si="0"/>
        <v>11970H8</v>
      </c>
      <c r="D244" s="14" t="s">
        <v>27</v>
      </c>
      <c r="E244" s="14" t="s">
        <v>2885</v>
      </c>
      <c r="F244" s="14" t="s">
        <v>2886</v>
      </c>
      <c r="G244" s="14" t="s">
        <v>2887</v>
      </c>
      <c r="H244" s="14" t="s">
        <v>2888</v>
      </c>
      <c r="I244" s="14" t="s">
        <v>110</v>
      </c>
      <c r="J244" s="14" t="s">
        <v>230</v>
      </c>
      <c r="K244" s="14" t="s">
        <v>33</v>
      </c>
      <c r="L244" s="14" t="s">
        <v>2889</v>
      </c>
      <c r="M244" s="14" t="s">
        <v>113</v>
      </c>
      <c r="N244" s="14" t="s">
        <v>2890</v>
      </c>
      <c r="O244" s="14" t="s">
        <v>2891</v>
      </c>
      <c r="P244" s="14" t="s">
        <v>38</v>
      </c>
      <c r="Q244" s="14" t="s">
        <v>2892</v>
      </c>
      <c r="R244" s="14" t="s">
        <v>40</v>
      </c>
      <c r="S244" s="14" t="s">
        <v>2893</v>
      </c>
      <c r="T244" s="14" t="s">
        <v>230</v>
      </c>
      <c r="U244" s="14" t="s">
        <v>230</v>
      </c>
      <c r="V244" s="14" t="s">
        <v>44</v>
      </c>
    </row>
    <row r="245" spans="1:22" ht="9.75" customHeight="1">
      <c r="A245" s="14" t="s">
        <v>2002</v>
      </c>
      <c r="B245" s="14" t="s">
        <v>1035</v>
      </c>
      <c r="C245" s="13" t="str">
        <f t="shared" si="0"/>
        <v>11970H9</v>
      </c>
      <c r="D245" s="14" t="s">
        <v>27</v>
      </c>
      <c r="E245" s="14" t="s">
        <v>2894</v>
      </c>
      <c r="F245" s="14" t="s">
        <v>2895</v>
      </c>
      <c r="G245" s="13"/>
      <c r="H245" s="14" t="s">
        <v>2896</v>
      </c>
      <c r="I245" s="14" t="s">
        <v>2897</v>
      </c>
      <c r="J245" s="14" t="s">
        <v>208</v>
      </c>
      <c r="K245" s="14" t="s">
        <v>83</v>
      </c>
      <c r="L245" s="14" t="s">
        <v>2898</v>
      </c>
      <c r="M245" s="14" t="s">
        <v>2899</v>
      </c>
      <c r="N245" s="14" t="s">
        <v>2900</v>
      </c>
      <c r="O245" s="14" t="s">
        <v>2901</v>
      </c>
      <c r="P245" s="14" t="s">
        <v>38</v>
      </c>
      <c r="Q245" s="14" t="s">
        <v>2902</v>
      </c>
      <c r="R245" s="14" t="s">
        <v>40</v>
      </c>
      <c r="S245" s="14" t="s">
        <v>2903</v>
      </c>
      <c r="T245" s="14" t="s">
        <v>90</v>
      </c>
      <c r="U245" s="14" t="s">
        <v>104</v>
      </c>
      <c r="V245" s="14" t="s">
        <v>44</v>
      </c>
    </row>
    <row r="246" spans="1:22" ht="9.75" customHeight="1">
      <c r="A246" s="14" t="s">
        <v>2002</v>
      </c>
      <c r="B246" s="14" t="s">
        <v>1048</v>
      </c>
      <c r="C246" s="13" t="str">
        <f t="shared" si="0"/>
        <v>11970H10</v>
      </c>
      <c r="D246" s="14" t="s">
        <v>27</v>
      </c>
      <c r="E246" s="14" t="s">
        <v>2904</v>
      </c>
      <c r="F246" s="14" t="s">
        <v>2905</v>
      </c>
      <c r="G246" s="14" t="s">
        <v>2906</v>
      </c>
      <c r="H246" s="14" t="s">
        <v>2907</v>
      </c>
      <c r="I246" s="14" t="s">
        <v>2908</v>
      </c>
      <c r="J246" s="14" t="s">
        <v>1962</v>
      </c>
      <c r="K246" s="14" t="s">
        <v>33</v>
      </c>
      <c r="L246" s="14" t="s">
        <v>2909</v>
      </c>
      <c r="M246" s="14" t="s">
        <v>2910</v>
      </c>
      <c r="N246" s="14" t="s">
        <v>2911</v>
      </c>
      <c r="O246" s="14" t="s">
        <v>2912</v>
      </c>
      <c r="P246" s="14" t="s">
        <v>38</v>
      </c>
      <c r="Q246" s="14" t="s">
        <v>2913</v>
      </c>
      <c r="R246" s="14" t="s">
        <v>40</v>
      </c>
      <c r="S246" s="14" t="s">
        <v>2914</v>
      </c>
      <c r="T246" s="14" t="s">
        <v>75</v>
      </c>
      <c r="U246" s="14" t="s">
        <v>243</v>
      </c>
      <c r="V246" s="14" t="s">
        <v>44</v>
      </c>
    </row>
    <row r="247" spans="1:22" ht="9.75" customHeight="1">
      <c r="A247" s="14" t="s">
        <v>2002</v>
      </c>
      <c r="B247" s="14" t="s">
        <v>1061</v>
      </c>
      <c r="C247" s="13" t="str">
        <f t="shared" si="0"/>
        <v>11970H11</v>
      </c>
      <c r="D247" s="14" t="s">
        <v>27</v>
      </c>
      <c r="E247" s="14" t="s">
        <v>2915</v>
      </c>
      <c r="F247" s="14" t="s">
        <v>2916</v>
      </c>
      <c r="G247" s="13"/>
      <c r="H247" s="14" t="s">
        <v>2917</v>
      </c>
      <c r="I247" s="14" t="s">
        <v>2918</v>
      </c>
      <c r="J247" s="14" t="s">
        <v>344</v>
      </c>
      <c r="K247" s="14" t="s">
        <v>83</v>
      </c>
      <c r="L247" s="14" t="s">
        <v>2919</v>
      </c>
      <c r="M247" s="14" t="s">
        <v>2920</v>
      </c>
      <c r="N247" s="14" t="s">
        <v>2921</v>
      </c>
      <c r="O247" s="14" t="s">
        <v>2922</v>
      </c>
      <c r="P247" s="14" t="s">
        <v>38</v>
      </c>
      <c r="Q247" s="14" t="s">
        <v>2923</v>
      </c>
      <c r="R247" s="14" t="s">
        <v>40</v>
      </c>
      <c r="S247" s="14" t="s">
        <v>2924</v>
      </c>
      <c r="T247" s="14" t="s">
        <v>75</v>
      </c>
      <c r="U247" s="14" t="s">
        <v>243</v>
      </c>
      <c r="V247" s="14" t="s">
        <v>44</v>
      </c>
    </row>
    <row r="248" spans="1:22" ht="9.75" customHeight="1">
      <c r="A248" s="14" t="s">
        <v>2925</v>
      </c>
      <c r="B248" s="14" t="s">
        <v>26</v>
      </c>
      <c r="C248" s="13" t="str">
        <f t="shared" si="0"/>
        <v>11971A2</v>
      </c>
      <c r="D248" s="14" t="s">
        <v>27</v>
      </c>
      <c r="E248" s="14" t="s">
        <v>2926</v>
      </c>
      <c r="F248" s="14" t="s">
        <v>2927</v>
      </c>
      <c r="G248" s="14" t="s">
        <v>2928</v>
      </c>
      <c r="H248" s="14" t="s">
        <v>2929</v>
      </c>
      <c r="I248" s="14" t="s">
        <v>2930</v>
      </c>
      <c r="J248" s="14" t="s">
        <v>2931</v>
      </c>
      <c r="K248" s="14" t="s">
        <v>2932</v>
      </c>
      <c r="L248" s="14" t="s">
        <v>2933</v>
      </c>
      <c r="M248" s="14" t="s">
        <v>2934</v>
      </c>
      <c r="N248" s="14" t="s">
        <v>2935</v>
      </c>
      <c r="O248" s="14" t="s">
        <v>2936</v>
      </c>
      <c r="P248" s="14" t="s">
        <v>38</v>
      </c>
      <c r="Q248" s="14" t="s">
        <v>2937</v>
      </c>
      <c r="R248" s="14" t="s">
        <v>40</v>
      </c>
      <c r="S248" s="14" t="s">
        <v>2938</v>
      </c>
      <c r="T248" s="14" t="s">
        <v>456</v>
      </c>
      <c r="U248" s="14" t="s">
        <v>215</v>
      </c>
      <c r="V248" s="14" t="s">
        <v>44</v>
      </c>
    </row>
    <row r="249" spans="1:22" ht="9.75" customHeight="1">
      <c r="A249" s="14" t="s">
        <v>2925</v>
      </c>
      <c r="B249" s="14" t="s">
        <v>45</v>
      </c>
      <c r="C249" s="13" t="str">
        <f t="shared" si="0"/>
        <v>11971A3</v>
      </c>
      <c r="D249" s="14" t="s">
        <v>27</v>
      </c>
      <c r="E249" s="14" t="s">
        <v>2939</v>
      </c>
      <c r="F249" s="14" t="s">
        <v>2940</v>
      </c>
      <c r="G249" s="13"/>
      <c r="H249" s="14" t="s">
        <v>2941</v>
      </c>
      <c r="I249" s="14" t="s">
        <v>221</v>
      </c>
      <c r="J249" s="14" t="s">
        <v>2942</v>
      </c>
      <c r="K249" s="14" t="s">
        <v>33</v>
      </c>
      <c r="L249" s="14" t="s">
        <v>2943</v>
      </c>
      <c r="M249" s="14" t="s">
        <v>224</v>
      </c>
      <c r="N249" s="14" t="s">
        <v>2944</v>
      </c>
      <c r="O249" s="14" t="s">
        <v>2945</v>
      </c>
      <c r="P249" s="14" t="s">
        <v>38</v>
      </c>
      <c r="Q249" s="14" t="s">
        <v>2946</v>
      </c>
      <c r="R249" s="14" t="s">
        <v>40</v>
      </c>
      <c r="S249" s="14" t="s">
        <v>2947</v>
      </c>
      <c r="T249" s="14" t="s">
        <v>1922</v>
      </c>
      <c r="U249" s="14" t="s">
        <v>134</v>
      </c>
      <c r="V249" s="14" t="s">
        <v>44</v>
      </c>
    </row>
    <row r="250" spans="1:22" ht="9.75" customHeight="1">
      <c r="A250" s="14" t="s">
        <v>2925</v>
      </c>
      <c r="B250" s="14" t="s">
        <v>61</v>
      </c>
      <c r="C250" s="13" t="str">
        <f t="shared" si="0"/>
        <v>11971A4</v>
      </c>
      <c r="D250" s="14" t="s">
        <v>27</v>
      </c>
      <c r="E250" s="14" t="s">
        <v>2948</v>
      </c>
      <c r="F250" s="14" t="s">
        <v>2949</v>
      </c>
      <c r="G250" s="14" t="s">
        <v>2950</v>
      </c>
      <c r="H250" s="14" t="s">
        <v>2951</v>
      </c>
      <c r="I250" s="14" t="s">
        <v>2952</v>
      </c>
      <c r="J250" s="14" t="s">
        <v>67</v>
      </c>
      <c r="K250" s="14" t="s">
        <v>33</v>
      </c>
      <c r="L250" s="14" t="s">
        <v>2953</v>
      </c>
      <c r="M250" s="14" t="s">
        <v>2954</v>
      </c>
      <c r="N250" s="14" t="s">
        <v>2955</v>
      </c>
      <c r="O250" s="14" t="s">
        <v>2956</v>
      </c>
      <c r="P250" s="14" t="s">
        <v>38</v>
      </c>
      <c r="Q250" s="14" t="s">
        <v>2957</v>
      </c>
      <c r="R250" s="14" t="s">
        <v>40</v>
      </c>
      <c r="S250" s="14" t="s">
        <v>2958</v>
      </c>
      <c r="T250" s="14" t="s">
        <v>75</v>
      </c>
      <c r="U250" s="14" t="s">
        <v>243</v>
      </c>
      <c r="V250" s="14" t="s">
        <v>44</v>
      </c>
    </row>
    <row r="251" spans="1:22" ht="9.75" customHeight="1">
      <c r="A251" s="14" t="s">
        <v>2925</v>
      </c>
      <c r="B251" s="14" t="s">
        <v>77</v>
      </c>
      <c r="C251" s="13" t="str">
        <f t="shared" si="0"/>
        <v>11971A5</v>
      </c>
      <c r="D251" s="14" t="s">
        <v>27</v>
      </c>
      <c r="E251" s="14" t="s">
        <v>2959</v>
      </c>
      <c r="F251" s="14" t="s">
        <v>2960</v>
      </c>
      <c r="G251" s="13"/>
      <c r="H251" s="14" t="s">
        <v>2961</v>
      </c>
      <c r="I251" s="14" t="s">
        <v>2962</v>
      </c>
      <c r="J251" s="14" t="s">
        <v>2391</v>
      </c>
      <c r="K251" s="14" t="s">
        <v>33</v>
      </c>
      <c r="L251" s="14" t="s">
        <v>2963</v>
      </c>
      <c r="M251" s="14" t="s">
        <v>2964</v>
      </c>
      <c r="N251" s="14" t="s">
        <v>2965</v>
      </c>
      <c r="O251" s="14" t="s">
        <v>2966</v>
      </c>
      <c r="P251" s="14" t="s">
        <v>38</v>
      </c>
      <c r="Q251" s="14" t="s">
        <v>2967</v>
      </c>
      <c r="R251" s="14" t="s">
        <v>40</v>
      </c>
      <c r="S251" s="14" t="s">
        <v>2968</v>
      </c>
      <c r="T251" s="14" t="s">
        <v>2399</v>
      </c>
      <c r="U251" s="14" t="s">
        <v>1414</v>
      </c>
      <c r="V251" s="14" t="s">
        <v>44</v>
      </c>
    </row>
    <row r="252" spans="1:22" ht="9.75" customHeight="1">
      <c r="A252" s="14" t="s">
        <v>2925</v>
      </c>
      <c r="B252" s="14" t="s">
        <v>91</v>
      </c>
      <c r="C252" s="13" t="str">
        <f t="shared" si="0"/>
        <v>11971A6</v>
      </c>
      <c r="D252" s="14" t="s">
        <v>27</v>
      </c>
      <c r="E252" s="14" t="s">
        <v>2969</v>
      </c>
      <c r="F252" s="14" t="s">
        <v>2970</v>
      </c>
      <c r="G252" s="14" t="s">
        <v>2971</v>
      </c>
      <c r="H252" s="14" t="s">
        <v>2972</v>
      </c>
      <c r="I252" s="14" t="s">
        <v>2973</v>
      </c>
      <c r="J252" s="14" t="s">
        <v>2974</v>
      </c>
      <c r="K252" s="14" t="s">
        <v>2975</v>
      </c>
      <c r="L252" s="14" t="s">
        <v>2976</v>
      </c>
      <c r="M252" s="14" t="s">
        <v>2977</v>
      </c>
      <c r="N252" s="14" t="s">
        <v>2978</v>
      </c>
      <c r="O252" s="14" t="s">
        <v>2979</v>
      </c>
      <c r="P252" s="14" t="s">
        <v>38</v>
      </c>
      <c r="Q252" s="14" t="s">
        <v>2980</v>
      </c>
      <c r="R252" s="14" t="s">
        <v>40</v>
      </c>
      <c r="S252" s="14" t="s">
        <v>2981</v>
      </c>
      <c r="T252" s="14" t="s">
        <v>2982</v>
      </c>
      <c r="U252" s="14" t="s">
        <v>202</v>
      </c>
      <c r="V252" s="14" t="s">
        <v>44</v>
      </c>
    </row>
    <row r="253" spans="1:22" ht="9.75" customHeight="1">
      <c r="A253" s="14" t="s">
        <v>2925</v>
      </c>
      <c r="B253" s="14" t="s">
        <v>105</v>
      </c>
      <c r="C253" s="13" t="str">
        <f t="shared" si="0"/>
        <v>11971A7</v>
      </c>
      <c r="D253" s="14" t="s">
        <v>27</v>
      </c>
      <c r="E253" s="14" t="s">
        <v>2983</v>
      </c>
      <c r="F253" s="14" t="s">
        <v>2984</v>
      </c>
      <c r="G253" s="14" t="s">
        <v>2985</v>
      </c>
      <c r="H253" s="14" t="s">
        <v>2986</v>
      </c>
      <c r="I253" s="14" t="s">
        <v>2987</v>
      </c>
      <c r="J253" s="14" t="s">
        <v>2988</v>
      </c>
      <c r="K253" s="14" t="s">
        <v>33</v>
      </c>
      <c r="L253" s="14" t="s">
        <v>2989</v>
      </c>
      <c r="M253" s="14" t="s">
        <v>2990</v>
      </c>
      <c r="N253" s="14" t="s">
        <v>2991</v>
      </c>
      <c r="O253" s="14" t="s">
        <v>2992</v>
      </c>
      <c r="P253" s="14" t="s">
        <v>38</v>
      </c>
      <c r="Q253" s="14" t="s">
        <v>2993</v>
      </c>
      <c r="R253" s="14" t="s">
        <v>40</v>
      </c>
      <c r="S253" s="14" t="s">
        <v>2994</v>
      </c>
      <c r="T253" s="14" t="s">
        <v>118</v>
      </c>
      <c r="U253" s="14" t="s">
        <v>215</v>
      </c>
      <c r="V253" s="14" t="s">
        <v>44</v>
      </c>
    </row>
    <row r="254" spans="1:22" ht="9.75" customHeight="1">
      <c r="A254" s="14" t="s">
        <v>2925</v>
      </c>
      <c r="B254" s="14" t="s">
        <v>120</v>
      </c>
      <c r="C254" s="13" t="str">
        <f t="shared" si="0"/>
        <v>11971A8</v>
      </c>
      <c r="D254" s="14" t="s">
        <v>27</v>
      </c>
      <c r="E254" s="14" t="s">
        <v>2995</v>
      </c>
      <c r="F254" s="14" t="s">
        <v>2996</v>
      </c>
      <c r="G254" s="13"/>
      <c r="H254" s="14" t="s">
        <v>2997</v>
      </c>
      <c r="I254" s="14" t="s">
        <v>2998</v>
      </c>
      <c r="J254" s="14" t="s">
        <v>67</v>
      </c>
      <c r="K254" s="14" t="s">
        <v>83</v>
      </c>
      <c r="L254" s="14" t="s">
        <v>2999</v>
      </c>
      <c r="M254" s="14" t="s">
        <v>3000</v>
      </c>
      <c r="N254" s="14" t="s">
        <v>3001</v>
      </c>
      <c r="O254" s="14" t="s">
        <v>3002</v>
      </c>
      <c r="P254" s="14" t="s">
        <v>38</v>
      </c>
      <c r="Q254" s="14" t="s">
        <v>3003</v>
      </c>
      <c r="R254" s="14" t="s">
        <v>40</v>
      </c>
      <c r="S254" s="14" t="s">
        <v>3004</v>
      </c>
      <c r="T254" s="14" t="s">
        <v>75</v>
      </c>
      <c r="U254" s="14" t="s">
        <v>243</v>
      </c>
      <c r="V254" s="14" t="s">
        <v>44</v>
      </c>
    </row>
    <row r="255" spans="1:22" ht="9.75" customHeight="1">
      <c r="A255" s="14" t="s">
        <v>2925</v>
      </c>
      <c r="B255" s="14" t="s">
        <v>136</v>
      </c>
      <c r="C255" s="13" t="str">
        <f t="shared" si="0"/>
        <v>11971A9</v>
      </c>
      <c r="D255" s="14" t="s">
        <v>27</v>
      </c>
      <c r="E255" s="14" t="s">
        <v>3005</v>
      </c>
      <c r="F255" s="14" t="s">
        <v>3006</v>
      </c>
      <c r="G255" s="13"/>
      <c r="H255" s="14" t="s">
        <v>3007</v>
      </c>
      <c r="I255" s="14" t="s">
        <v>3008</v>
      </c>
      <c r="J255" s="14" t="s">
        <v>3009</v>
      </c>
      <c r="K255" s="14" t="s">
        <v>33</v>
      </c>
      <c r="L255" s="14" t="s">
        <v>3010</v>
      </c>
      <c r="M255" s="14" t="s">
        <v>3011</v>
      </c>
      <c r="N255" s="14" t="s">
        <v>3012</v>
      </c>
      <c r="O255" s="14" t="s">
        <v>3013</v>
      </c>
      <c r="P255" s="14" t="s">
        <v>38</v>
      </c>
      <c r="Q255" s="14" t="s">
        <v>3014</v>
      </c>
      <c r="R255" s="14" t="s">
        <v>40</v>
      </c>
      <c r="S255" s="14" t="s">
        <v>3015</v>
      </c>
      <c r="T255" s="14" t="s">
        <v>391</v>
      </c>
      <c r="U255" s="14" t="s">
        <v>338</v>
      </c>
      <c r="V255" s="14" t="s">
        <v>148</v>
      </c>
    </row>
    <row r="256" spans="1:22" ht="9.75" customHeight="1">
      <c r="A256" s="14" t="s">
        <v>2925</v>
      </c>
      <c r="B256" s="14" t="s">
        <v>149</v>
      </c>
      <c r="C256" s="13" t="str">
        <f t="shared" si="0"/>
        <v>11971A10</v>
      </c>
      <c r="D256" s="14" t="s">
        <v>27</v>
      </c>
      <c r="E256" s="14" t="s">
        <v>3016</v>
      </c>
      <c r="F256" s="14" t="s">
        <v>3017</v>
      </c>
      <c r="G256" s="13"/>
      <c r="H256" s="14" t="s">
        <v>3018</v>
      </c>
      <c r="I256" s="14" t="s">
        <v>3019</v>
      </c>
      <c r="J256" s="14" t="s">
        <v>230</v>
      </c>
      <c r="K256" s="14" t="s">
        <v>3020</v>
      </c>
      <c r="L256" s="14" t="s">
        <v>3021</v>
      </c>
      <c r="M256" s="14" t="s">
        <v>3022</v>
      </c>
      <c r="N256" s="14" t="s">
        <v>3023</v>
      </c>
      <c r="O256" s="14" t="s">
        <v>3024</v>
      </c>
      <c r="P256" s="14" t="s">
        <v>38</v>
      </c>
      <c r="Q256" s="14" t="s">
        <v>3025</v>
      </c>
      <c r="R256" s="14" t="s">
        <v>40</v>
      </c>
      <c r="S256" s="14" t="s">
        <v>3026</v>
      </c>
      <c r="T256" s="14" t="s">
        <v>230</v>
      </c>
      <c r="U256" s="14" t="s">
        <v>230</v>
      </c>
      <c r="V256" s="14" t="s">
        <v>44</v>
      </c>
    </row>
    <row r="257" spans="1:22" ht="9.75" customHeight="1">
      <c r="A257" s="14" t="s">
        <v>2925</v>
      </c>
      <c r="B257" s="14" t="s">
        <v>162</v>
      </c>
      <c r="C257" s="13" t="str">
        <f t="shared" si="0"/>
        <v>11971A11</v>
      </c>
      <c r="D257" s="14" t="s">
        <v>27</v>
      </c>
      <c r="E257" s="14" t="s">
        <v>3027</v>
      </c>
      <c r="F257" s="14" t="s">
        <v>3028</v>
      </c>
      <c r="G257" s="13"/>
      <c r="H257" s="14" t="s">
        <v>3029</v>
      </c>
      <c r="I257" s="14" t="s">
        <v>3030</v>
      </c>
      <c r="J257" s="14" t="s">
        <v>384</v>
      </c>
      <c r="K257" s="14" t="s">
        <v>68</v>
      </c>
      <c r="L257" s="14" t="s">
        <v>3031</v>
      </c>
      <c r="M257" s="14" t="s">
        <v>3032</v>
      </c>
      <c r="N257" s="14" t="s">
        <v>3033</v>
      </c>
      <c r="O257" s="14" t="s">
        <v>3034</v>
      </c>
      <c r="P257" s="14" t="s">
        <v>38</v>
      </c>
      <c r="Q257" s="14" t="s">
        <v>3035</v>
      </c>
      <c r="R257" s="14" t="s">
        <v>40</v>
      </c>
      <c r="S257" s="14" t="s">
        <v>3036</v>
      </c>
      <c r="T257" s="14" t="s">
        <v>391</v>
      </c>
      <c r="U257" s="14" t="s">
        <v>693</v>
      </c>
      <c r="V257" s="14" t="s">
        <v>44</v>
      </c>
    </row>
    <row r="258" spans="1:22" ht="9.75" customHeight="1">
      <c r="A258" s="14" t="s">
        <v>2925</v>
      </c>
      <c r="B258" s="14" t="s">
        <v>176</v>
      </c>
      <c r="C258" s="13" t="str">
        <f t="shared" si="0"/>
        <v>11971B2</v>
      </c>
      <c r="D258" s="14" t="s">
        <v>27</v>
      </c>
      <c r="E258" s="14" t="s">
        <v>3037</v>
      </c>
      <c r="F258" s="14" t="s">
        <v>3038</v>
      </c>
      <c r="G258" s="14" t="s">
        <v>3039</v>
      </c>
      <c r="H258" s="14" t="s">
        <v>3040</v>
      </c>
      <c r="I258" s="14" t="s">
        <v>3041</v>
      </c>
      <c r="J258" s="14" t="s">
        <v>67</v>
      </c>
      <c r="K258" s="14" t="s">
        <v>33</v>
      </c>
      <c r="L258" s="14" t="s">
        <v>3042</v>
      </c>
      <c r="M258" s="14" t="s">
        <v>3043</v>
      </c>
      <c r="N258" s="14" t="s">
        <v>3044</v>
      </c>
      <c r="O258" s="14" t="s">
        <v>3045</v>
      </c>
      <c r="P258" s="14" t="s">
        <v>38</v>
      </c>
      <c r="Q258" s="14" t="s">
        <v>3046</v>
      </c>
      <c r="R258" s="14" t="s">
        <v>40</v>
      </c>
      <c r="S258" s="14" t="s">
        <v>3047</v>
      </c>
      <c r="T258" s="14" t="s">
        <v>75</v>
      </c>
      <c r="U258" s="14" t="s">
        <v>243</v>
      </c>
      <c r="V258" s="14" t="s">
        <v>44</v>
      </c>
    </row>
    <row r="259" spans="1:22" ht="9.75" customHeight="1">
      <c r="A259" s="14" t="s">
        <v>2925</v>
      </c>
      <c r="B259" s="14" t="s">
        <v>190</v>
      </c>
      <c r="C259" s="13" t="str">
        <f t="shared" si="0"/>
        <v>11971B3</v>
      </c>
      <c r="D259" s="14" t="s">
        <v>27</v>
      </c>
      <c r="E259" s="14" t="s">
        <v>3048</v>
      </c>
      <c r="F259" s="14" t="s">
        <v>3049</v>
      </c>
      <c r="G259" s="14" t="s">
        <v>3050</v>
      </c>
      <c r="H259" s="14" t="s">
        <v>3051</v>
      </c>
      <c r="I259" s="14" t="s">
        <v>3052</v>
      </c>
      <c r="J259" s="14" t="s">
        <v>3053</v>
      </c>
      <c r="K259" s="14" t="s">
        <v>33</v>
      </c>
      <c r="L259" s="14" t="s">
        <v>3054</v>
      </c>
      <c r="M259" s="14" t="s">
        <v>3055</v>
      </c>
      <c r="N259" s="14" t="s">
        <v>3056</v>
      </c>
      <c r="O259" s="14" t="s">
        <v>3057</v>
      </c>
      <c r="P259" s="14" t="s">
        <v>38</v>
      </c>
      <c r="Q259" s="14" t="s">
        <v>3058</v>
      </c>
      <c r="R259" s="14" t="s">
        <v>40</v>
      </c>
      <c r="S259" s="14" t="s">
        <v>3059</v>
      </c>
      <c r="T259" s="14" t="s">
        <v>1922</v>
      </c>
      <c r="U259" s="14" t="s">
        <v>283</v>
      </c>
      <c r="V259" s="14" t="s">
        <v>44</v>
      </c>
    </row>
    <row r="260" spans="1:22" ht="9.75" customHeight="1">
      <c r="A260" s="14" t="s">
        <v>2925</v>
      </c>
      <c r="B260" s="14" t="s">
        <v>203</v>
      </c>
      <c r="C260" s="13" t="str">
        <f t="shared" si="0"/>
        <v>11971B4</v>
      </c>
      <c r="D260" s="14" t="s">
        <v>27</v>
      </c>
      <c r="E260" s="14" t="s">
        <v>3060</v>
      </c>
      <c r="F260" s="14" t="s">
        <v>3061</v>
      </c>
      <c r="G260" s="14" t="s">
        <v>3062</v>
      </c>
      <c r="H260" s="14" t="s">
        <v>3063</v>
      </c>
      <c r="I260" s="14" t="s">
        <v>3064</v>
      </c>
      <c r="J260" s="14" t="s">
        <v>3065</v>
      </c>
      <c r="K260" s="14" t="s">
        <v>52</v>
      </c>
      <c r="L260" s="14" t="s">
        <v>3066</v>
      </c>
      <c r="M260" s="14" t="s">
        <v>3067</v>
      </c>
      <c r="N260" s="14" t="s">
        <v>3068</v>
      </c>
      <c r="O260" s="14" t="s">
        <v>3069</v>
      </c>
      <c r="P260" s="14" t="s">
        <v>38</v>
      </c>
      <c r="Q260" s="14" t="s">
        <v>3070</v>
      </c>
      <c r="R260" s="14" t="s">
        <v>40</v>
      </c>
      <c r="S260" s="14" t="s">
        <v>3071</v>
      </c>
      <c r="T260" s="14" t="s">
        <v>3072</v>
      </c>
      <c r="U260" s="14" t="s">
        <v>283</v>
      </c>
      <c r="V260" s="14" t="s">
        <v>44</v>
      </c>
    </row>
    <row r="261" spans="1:22" ht="9.75" customHeight="1">
      <c r="A261" s="14" t="s">
        <v>2925</v>
      </c>
      <c r="B261" s="14" t="s">
        <v>216</v>
      </c>
      <c r="C261" s="13" t="str">
        <f t="shared" si="0"/>
        <v>11971B5</v>
      </c>
      <c r="D261" s="14" t="s">
        <v>27</v>
      </c>
      <c r="E261" s="14" t="s">
        <v>3073</v>
      </c>
      <c r="F261" s="14" t="s">
        <v>3074</v>
      </c>
      <c r="G261" s="14" t="s">
        <v>3075</v>
      </c>
      <c r="H261" s="14" t="s">
        <v>3076</v>
      </c>
      <c r="I261" s="14" t="s">
        <v>3077</v>
      </c>
      <c r="J261" s="14" t="s">
        <v>222</v>
      </c>
      <c r="K261" s="14" t="s">
        <v>52</v>
      </c>
      <c r="L261" s="14" t="s">
        <v>3078</v>
      </c>
      <c r="M261" s="14" t="s">
        <v>3079</v>
      </c>
      <c r="N261" s="14" t="s">
        <v>3080</v>
      </c>
      <c r="O261" s="14" t="s">
        <v>3081</v>
      </c>
      <c r="P261" s="14" t="s">
        <v>38</v>
      </c>
      <c r="Q261" s="14" t="s">
        <v>3082</v>
      </c>
      <c r="R261" s="14" t="s">
        <v>40</v>
      </c>
      <c r="S261" s="14" t="s">
        <v>3083</v>
      </c>
      <c r="T261" s="14" t="s">
        <v>229</v>
      </c>
      <c r="U261" s="14" t="s">
        <v>2614</v>
      </c>
      <c r="V261" s="14" t="s">
        <v>547</v>
      </c>
    </row>
    <row r="262" spans="1:22" ht="9.75" customHeight="1">
      <c r="A262" s="14" t="s">
        <v>2925</v>
      </c>
      <c r="B262" s="14" t="s">
        <v>231</v>
      </c>
      <c r="C262" s="13" t="str">
        <f t="shared" si="0"/>
        <v>11971B6</v>
      </c>
      <c r="D262" s="14" t="s">
        <v>27</v>
      </c>
      <c r="E262" s="14" t="s">
        <v>3084</v>
      </c>
      <c r="F262" s="14" t="s">
        <v>3085</v>
      </c>
      <c r="G262" s="13"/>
      <c r="H262" s="14" t="s">
        <v>3086</v>
      </c>
      <c r="I262" s="14" t="s">
        <v>3087</v>
      </c>
      <c r="J262" s="14" t="s">
        <v>276</v>
      </c>
      <c r="K262" s="14" t="s">
        <v>1253</v>
      </c>
      <c r="L262" s="14" t="s">
        <v>3088</v>
      </c>
      <c r="M262" s="14" t="s">
        <v>3089</v>
      </c>
      <c r="N262" s="14" t="s">
        <v>3090</v>
      </c>
      <c r="O262" s="14" t="s">
        <v>3091</v>
      </c>
      <c r="P262" s="14" t="s">
        <v>38</v>
      </c>
      <c r="Q262" s="14" t="s">
        <v>3092</v>
      </c>
      <c r="R262" s="14" t="s">
        <v>40</v>
      </c>
      <c r="S262" s="14" t="s">
        <v>3093</v>
      </c>
      <c r="T262" s="14" t="s">
        <v>90</v>
      </c>
      <c r="U262" s="14" t="s">
        <v>283</v>
      </c>
      <c r="V262" s="14" t="s">
        <v>44</v>
      </c>
    </row>
    <row r="263" spans="1:22" ht="9.75" customHeight="1">
      <c r="A263" s="14" t="s">
        <v>2925</v>
      </c>
      <c r="B263" s="14" t="s">
        <v>244</v>
      </c>
      <c r="C263" s="13" t="str">
        <f t="shared" ref="C263:C517" si="1">A263&amp;B263</f>
        <v>11971B7</v>
      </c>
      <c r="D263" s="14" t="s">
        <v>27</v>
      </c>
      <c r="E263" s="14" t="s">
        <v>3094</v>
      </c>
      <c r="F263" s="14" t="s">
        <v>3095</v>
      </c>
      <c r="G263" s="13"/>
      <c r="H263" s="14" t="s">
        <v>3096</v>
      </c>
      <c r="I263" s="14" t="s">
        <v>3097</v>
      </c>
      <c r="J263" s="14" t="s">
        <v>3098</v>
      </c>
      <c r="K263" s="14" t="s">
        <v>33</v>
      </c>
      <c r="L263" s="14" t="s">
        <v>3099</v>
      </c>
      <c r="M263" s="14" t="s">
        <v>3100</v>
      </c>
      <c r="N263" s="14" t="s">
        <v>3101</v>
      </c>
      <c r="O263" s="14" t="s">
        <v>3102</v>
      </c>
      <c r="P263" s="14" t="s">
        <v>38</v>
      </c>
      <c r="Q263" s="14" t="s">
        <v>3103</v>
      </c>
      <c r="R263" s="14" t="s">
        <v>40</v>
      </c>
      <c r="S263" s="14" t="s">
        <v>3104</v>
      </c>
      <c r="T263" s="14" t="s">
        <v>3105</v>
      </c>
      <c r="U263" s="14" t="s">
        <v>119</v>
      </c>
      <c r="V263" s="14" t="s">
        <v>148</v>
      </c>
    </row>
    <row r="264" spans="1:22" ht="9.75" customHeight="1">
      <c r="A264" s="14" t="s">
        <v>2925</v>
      </c>
      <c r="B264" s="14" t="s">
        <v>257</v>
      </c>
      <c r="C264" s="13" t="str">
        <f t="shared" si="1"/>
        <v>11971B8</v>
      </c>
      <c r="D264" s="14" t="s">
        <v>27</v>
      </c>
      <c r="E264" s="14" t="s">
        <v>3106</v>
      </c>
      <c r="F264" s="14" t="s">
        <v>3107</v>
      </c>
      <c r="G264" s="14" t="s">
        <v>3108</v>
      </c>
      <c r="H264" s="14" t="s">
        <v>3109</v>
      </c>
      <c r="I264" s="14" t="s">
        <v>3110</v>
      </c>
      <c r="J264" s="14" t="s">
        <v>3111</v>
      </c>
      <c r="K264" s="14" t="s">
        <v>33</v>
      </c>
      <c r="L264" s="14" t="s">
        <v>3112</v>
      </c>
      <c r="M264" s="14" t="s">
        <v>3113</v>
      </c>
      <c r="N264" s="14" t="s">
        <v>3114</v>
      </c>
      <c r="O264" s="14" t="s">
        <v>3115</v>
      </c>
      <c r="P264" s="14" t="s">
        <v>38</v>
      </c>
      <c r="Q264" s="14" t="s">
        <v>3116</v>
      </c>
      <c r="R264" s="14" t="s">
        <v>40</v>
      </c>
      <c r="S264" s="14" t="s">
        <v>3117</v>
      </c>
      <c r="T264" s="14" t="s">
        <v>3118</v>
      </c>
      <c r="U264" s="14" t="s">
        <v>693</v>
      </c>
      <c r="V264" s="14" t="s">
        <v>44</v>
      </c>
    </row>
    <row r="265" spans="1:22" ht="9.75" customHeight="1">
      <c r="A265" s="14" t="s">
        <v>2925</v>
      </c>
      <c r="B265" s="14" t="s">
        <v>270</v>
      </c>
      <c r="C265" s="13" t="str">
        <f t="shared" si="1"/>
        <v>11971B9</v>
      </c>
      <c r="D265" s="14" t="s">
        <v>27</v>
      </c>
      <c r="E265" s="14" t="s">
        <v>3119</v>
      </c>
      <c r="F265" s="14" t="s">
        <v>3120</v>
      </c>
      <c r="G265" s="14" t="s">
        <v>3121</v>
      </c>
      <c r="H265" s="14" t="s">
        <v>3122</v>
      </c>
      <c r="I265" s="14" t="s">
        <v>3123</v>
      </c>
      <c r="J265" s="14" t="s">
        <v>3124</v>
      </c>
      <c r="K265" s="14" t="s">
        <v>33</v>
      </c>
      <c r="L265" s="14" t="s">
        <v>3125</v>
      </c>
      <c r="M265" s="14" t="s">
        <v>3126</v>
      </c>
      <c r="N265" s="14" t="s">
        <v>3127</v>
      </c>
      <c r="O265" s="14" t="s">
        <v>3128</v>
      </c>
      <c r="P265" s="14" t="s">
        <v>38</v>
      </c>
      <c r="Q265" s="14" t="s">
        <v>3129</v>
      </c>
      <c r="R265" s="14" t="s">
        <v>40</v>
      </c>
      <c r="S265" s="14" t="s">
        <v>3130</v>
      </c>
      <c r="T265" s="14" t="s">
        <v>3131</v>
      </c>
      <c r="U265" s="14" t="s">
        <v>484</v>
      </c>
      <c r="V265" s="14" t="s">
        <v>44</v>
      </c>
    </row>
    <row r="266" spans="1:22" ht="9.75" customHeight="1">
      <c r="A266" s="14" t="s">
        <v>2925</v>
      </c>
      <c r="B266" s="14" t="s">
        <v>284</v>
      </c>
      <c r="C266" s="13" t="str">
        <f t="shared" si="1"/>
        <v>11971B10</v>
      </c>
      <c r="D266" s="14" t="s">
        <v>27</v>
      </c>
      <c r="E266" s="14" t="s">
        <v>3132</v>
      </c>
      <c r="F266" s="14" t="s">
        <v>3133</v>
      </c>
      <c r="G266" s="14" t="s">
        <v>3134</v>
      </c>
      <c r="H266" s="14" t="s">
        <v>3135</v>
      </c>
      <c r="I266" s="14" t="s">
        <v>3136</v>
      </c>
      <c r="J266" s="14" t="s">
        <v>650</v>
      </c>
      <c r="K266" s="14" t="s">
        <v>33</v>
      </c>
      <c r="L266" s="14" t="s">
        <v>3137</v>
      </c>
      <c r="M266" s="14" t="s">
        <v>3138</v>
      </c>
      <c r="N266" s="14" t="s">
        <v>3139</v>
      </c>
      <c r="O266" s="14" t="s">
        <v>3140</v>
      </c>
      <c r="P266" s="14" t="s">
        <v>38</v>
      </c>
      <c r="Q266" s="14" t="s">
        <v>3141</v>
      </c>
      <c r="R266" s="14" t="s">
        <v>40</v>
      </c>
      <c r="S266" s="14" t="s">
        <v>3142</v>
      </c>
      <c r="T266" s="14" t="s">
        <v>90</v>
      </c>
      <c r="U266" s="14" t="s">
        <v>283</v>
      </c>
      <c r="V266" s="14" t="s">
        <v>44</v>
      </c>
    </row>
    <row r="267" spans="1:22" ht="9.75" customHeight="1">
      <c r="A267" s="14" t="s">
        <v>2925</v>
      </c>
      <c r="B267" s="14" t="s">
        <v>298</v>
      </c>
      <c r="C267" s="13" t="str">
        <f t="shared" si="1"/>
        <v>11971B11</v>
      </c>
      <c r="D267" s="14" t="s">
        <v>27</v>
      </c>
      <c r="E267" s="14" t="s">
        <v>3143</v>
      </c>
      <c r="F267" s="14" t="s">
        <v>3144</v>
      </c>
      <c r="G267" s="14" t="s">
        <v>3145</v>
      </c>
      <c r="H267" s="14" t="s">
        <v>3146</v>
      </c>
      <c r="I267" s="14" t="s">
        <v>3147</v>
      </c>
      <c r="J267" s="14" t="s">
        <v>230</v>
      </c>
      <c r="K267" s="14" t="s">
        <v>33</v>
      </c>
      <c r="L267" s="14" t="s">
        <v>3148</v>
      </c>
      <c r="M267" s="14" t="s">
        <v>3149</v>
      </c>
      <c r="N267" s="14" t="s">
        <v>3150</v>
      </c>
      <c r="O267" s="14" t="s">
        <v>3151</v>
      </c>
      <c r="P267" s="14" t="s">
        <v>38</v>
      </c>
      <c r="Q267" s="14" t="s">
        <v>3152</v>
      </c>
      <c r="R267" s="14" t="s">
        <v>40</v>
      </c>
      <c r="S267" s="14" t="s">
        <v>3153</v>
      </c>
      <c r="T267" s="14" t="s">
        <v>230</v>
      </c>
      <c r="U267" s="14" t="s">
        <v>60</v>
      </c>
      <c r="V267" s="14" t="s">
        <v>256</v>
      </c>
    </row>
    <row r="268" spans="1:22" ht="9.75" customHeight="1">
      <c r="A268" s="14" t="s">
        <v>2925</v>
      </c>
      <c r="B268" s="14" t="s">
        <v>311</v>
      </c>
      <c r="C268" s="13" t="str">
        <f t="shared" si="1"/>
        <v>11971C2</v>
      </c>
      <c r="D268" s="14" t="s">
        <v>27</v>
      </c>
      <c r="E268" s="14" t="s">
        <v>3154</v>
      </c>
      <c r="F268" s="14" t="s">
        <v>3155</v>
      </c>
      <c r="G268" s="14" t="s">
        <v>3156</v>
      </c>
      <c r="H268" s="14" t="s">
        <v>3157</v>
      </c>
      <c r="I268" s="14" t="s">
        <v>975</v>
      </c>
      <c r="J268" s="14" t="s">
        <v>3158</v>
      </c>
      <c r="K268" s="14" t="s">
        <v>33</v>
      </c>
      <c r="L268" s="14" t="s">
        <v>3159</v>
      </c>
      <c r="M268" s="14" t="s">
        <v>978</v>
      </c>
      <c r="N268" s="14" t="s">
        <v>3160</v>
      </c>
      <c r="O268" s="14" t="s">
        <v>3161</v>
      </c>
      <c r="P268" s="14" t="s">
        <v>38</v>
      </c>
      <c r="Q268" s="14" t="s">
        <v>3162</v>
      </c>
      <c r="R268" s="14" t="s">
        <v>40</v>
      </c>
      <c r="S268" s="14" t="s">
        <v>3163</v>
      </c>
      <c r="T268" s="14" t="s">
        <v>3164</v>
      </c>
      <c r="U268" s="14" t="s">
        <v>134</v>
      </c>
      <c r="V268" s="14" t="s">
        <v>148</v>
      </c>
    </row>
    <row r="269" spans="1:22" ht="9.75" customHeight="1">
      <c r="A269" s="14" t="s">
        <v>2925</v>
      </c>
      <c r="B269" s="14" t="s">
        <v>325</v>
      </c>
      <c r="C269" s="13" t="str">
        <f t="shared" si="1"/>
        <v>11971C3</v>
      </c>
      <c r="D269" s="14" t="s">
        <v>27</v>
      </c>
      <c r="E269" s="14" t="s">
        <v>3165</v>
      </c>
      <c r="F269" s="14" t="s">
        <v>3166</v>
      </c>
      <c r="G269" s="14" t="s">
        <v>3167</v>
      </c>
      <c r="H269" s="14" t="s">
        <v>3168</v>
      </c>
      <c r="I269" s="14" t="s">
        <v>3169</v>
      </c>
      <c r="J269" s="14" t="s">
        <v>230</v>
      </c>
      <c r="K269" s="14" t="s">
        <v>52</v>
      </c>
      <c r="L269" s="14" t="s">
        <v>3170</v>
      </c>
      <c r="M269" s="14" t="s">
        <v>3171</v>
      </c>
      <c r="N269" s="14" t="s">
        <v>3172</v>
      </c>
      <c r="O269" s="14" t="s">
        <v>3173</v>
      </c>
      <c r="P269" s="14" t="s">
        <v>38</v>
      </c>
      <c r="Q269" s="14" t="s">
        <v>3174</v>
      </c>
      <c r="R269" s="14" t="s">
        <v>40</v>
      </c>
      <c r="S269" s="14" t="s">
        <v>3175</v>
      </c>
      <c r="T269" s="14" t="s">
        <v>230</v>
      </c>
      <c r="U269" s="14" t="s">
        <v>230</v>
      </c>
      <c r="V269" s="14" t="s">
        <v>44</v>
      </c>
    </row>
    <row r="270" spans="1:22" ht="9.75" customHeight="1">
      <c r="A270" s="14" t="s">
        <v>2925</v>
      </c>
      <c r="B270" s="14" t="s">
        <v>339</v>
      </c>
      <c r="C270" s="13" t="str">
        <f t="shared" si="1"/>
        <v>11971C4</v>
      </c>
      <c r="D270" s="14" t="s">
        <v>27</v>
      </c>
      <c r="E270" s="14" t="s">
        <v>3176</v>
      </c>
      <c r="F270" s="14" t="s">
        <v>3177</v>
      </c>
      <c r="G270" s="13"/>
      <c r="H270" s="14" t="s">
        <v>3178</v>
      </c>
      <c r="I270" s="14" t="s">
        <v>50</v>
      </c>
      <c r="J270" s="14" t="s">
        <v>3179</v>
      </c>
      <c r="K270" s="14" t="s">
        <v>52</v>
      </c>
      <c r="L270" s="14" t="s">
        <v>3180</v>
      </c>
      <c r="M270" s="14" t="s">
        <v>3181</v>
      </c>
      <c r="N270" s="14" t="s">
        <v>3182</v>
      </c>
      <c r="O270" s="14" t="s">
        <v>3183</v>
      </c>
      <c r="P270" s="14" t="s">
        <v>38</v>
      </c>
      <c r="Q270" s="14" t="s">
        <v>3184</v>
      </c>
      <c r="R270" s="14" t="s">
        <v>40</v>
      </c>
      <c r="S270" s="14" t="s">
        <v>3185</v>
      </c>
      <c r="T270" s="14" t="s">
        <v>3186</v>
      </c>
      <c r="U270" s="14" t="s">
        <v>60</v>
      </c>
      <c r="V270" s="14" t="s">
        <v>44</v>
      </c>
    </row>
    <row r="271" spans="1:22" ht="9.75" customHeight="1">
      <c r="A271" s="14" t="s">
        <v>2925</v>
      </c>
      <c r="B271" s="14" t="s">
        <v>351</v>
      </c>
      <c r="C271" s="13" t="str">
        <f t="shared" si="1"/>
        <v>11971C5</v>
      </c>
      <c r="D271" s="14" t="s">
        <v>27</v>
      </c>
      <c r="E271" s="14" t="s">
        <v>3187</v>
      </c>
      <c r="F271" s="14" t="s">
        <v>3188</v>
      </c>
      <c r="G271" s="14" t="s">
        <v>3189</v>
      </c>
      <c r="H271" s="14" t="s">
        <v>3190</v>
      </c>
      <c r="I271" s="14" t="s">
        <v>3191</v>
      </c>
      <c r="J271" s="14" t="s">
        <v>111</v>
      </c>
      <c r="K271" s="14" t="s">
        <v>33</v>
      </c>
      <c r="L271" s="14" t="s">
        <v>3192</v>
      </c>
      <c r="M271" s="14" t="s">
        <v>3193</v>
      </c>
      <c r="N271" s="14" t="s">
        <v>3194</v>
      </c>
      <c r="O271" s="14" t="s">
        <v>3195</v>
      </c>
      <c r="P271" s="14" t="s">
        <v>38</v>
      </c>
      <c r="Q271" s="14" t="s">
        <v>3196</v>
      </c>
      <c r="R271" s="14" t="s">
        <v>40</v>
      </c>
      <c r="S271" s="14" t="s">
        <v>3197</v>
      </c>
      <c r="T271" s="14" t="s">
        <v>118</v>
      </c>
      <c r="U271" s="14" t="s">
        <v>230</v>
      </c>
      <c r="V271" s="14" t="s">
        <v>44</v>
      </c>
    </row>
    <row r="272" spans="1:22" ht="9.75" customHeight="1">
      <c r="A272" s="14" t="s">
        <v>2925</v>
      </c>
      <c r="B272" s="14" t="s">
        <v>365</v>
      </c>
      <c r="C272" s="13" t="str">
        <f t="shared" si="1"/>
        <v>11971C6</v>
      </c>
      <c r="D272" s="14" t="s">
        <v>27</v>
      </c>
      <c r="E272" s="14" t="s">
        <v>3198</v>
      </c>
      <c r="F272" s="14" t="s">
        <v>3199</v>
      </c>
      <c r="G272" s="13"/>
      <c r="H272" s="14" t="s">
        <v>3200</v>
      </c>
      <c r="I272" s="14" t="s">
        <v>3201</v>
      </c>
      <c r="J272" s="14" t="s">
        <v>1859</v>
      </c>
      <c r="K272" s="13"/>
      <c r="L272" s="14" t="s">
        <v>3202</v>
      </c>
      <c r="M272" s="14" t="s">
        <v>3203</v>
      </c>
      <c r="N272" s="14" t="s">
        <v>3204</v>
      </c>
      <c r="O272" s="14" t="s">
        <v>280</v>
      </c>
      <c r="P272" s="14" t="s">
        <v>38</v>
      </c>
      <c r="Q272" s="14" t="s">
        <v>3205</v>
      </c>
      <c r="R272" s="14" t="s">
        <v>40</v>
      </c>
      <c r="S272" s="14" t="s">
        <v>3206</v>
      </c>
      <c r="T272" s="14" t="s">
        <v>103</v>
      </c>
      <c r="U272" s="14" t="s">
        <v>338</v>
      </c>
      <c r="V272" s="14" t="s">
        <v>44</v>
      </c>
    </row>
    <row r="273" spans="1:22" ht="9.75" customHeight="1">
      <c r="A273" s="14" t="s">
        <v>2925</v>
      </c>
      <c r="B273" s="14" t="s">
        <v>378</v>
      </c>
      <c r="C273" s="13" t="str">
        <f t="shared" si="1"/>
        <v>11971C7</v>
      </c>
      <c r="D273" s="14" t="s">
        <v>27</v>
      </c>
      <c r="E273" s="14" t="s">
        <v>3207</v>
      </c>
      <c r="F273" s="14" t="s">
        <v>3208</v>
      </c>
      <c r="G273" s="14" t="s">
        <v>3209</v>
      </c>
      <c r="H273" s="14" t="s">
        <v>3210</v>
      </c>
      <c r="I273" s="14" t="s">
        <v>3211</v>
      </c>
      <c r="J273" s="14" t="s">
        <v>3212</v>
      </c>
      <c r="K273" s="14" t="s">
        <v>68</v>
      </c>
      <c r="L273" s="14" t="s">
        <v>3213</v>
      </c>
      <c r="M273" s="14" t="s">
        <v>3214</v>
      </c>
      <c r="N273" s="14" t="s">
        <v>3215</v>
      </c>
      <c r="O273" s="14" t="s">
        <v>3216</v>
      </c>
      <c r="P273" s="14" t="s">
        <v>38</v>
      </c>
      <c r="Q273" s="14" t="s">
        <v>3217</v>
      </c>
      <c r="R273" s="14" t="s">
        <v>40</v>
      </c>
      <c r="S273" s="14" t="s">
        <v>3218</v>
      </c>
      <c r="T273" s="14" t="s">
        <v>3219</v>
      </c>
      <c r="U273" s="14" t="s">
        <v>338</v>
      </c>
      <c r="V273" s="14" t="s">
        <v>44</v>
      </c>
    </row>
    <row r="274" spans="1:22" ht="9.75" customHeight="1">
      <c r="A274" s="14" t="s">
        <v>2925</v>
      </c>
      <c r="B274" s="14" t="s">
        <v>392</v>
      </c>
      <c r="C274" s="13" t="str">
        <f t="shared" si="1"/>
        <v>11971C8</v>
      </c>
      <c r="D274" s="14" t="s">
        <v>27</v>
      </c>
      <c r="E274" s="14" t="s">
        <v>3220</v>
      </c>
      <c r="F274" s="14" t="s">
        <v>3221</v>
      </c>
      <c r="G274" s="14" t="s">
        <v>3222</v>
      </c>
      <c r="H274" s="14" t="s">
        <v>3223</v>
      </c>
      <c r="I274" s="14" t="s">
        <v>3224</v>
      </c>
      <c r="J274" s="14" t="s">
        <v>3225</v>
      </c>
      <c r="K274" s="14" t="s">
        <v>33</v>
      </c>
      <c r="L274" s="14" t="s">
        <v>3226</v>
      </c>
      <c r="M274" s="14" t="s">
        <v>3227</v>
      </c>
      <c r="N274" s="14" t="s">
        <v>3228</v>
      </c>
      <c r="O274" s="14" t="s">
        <v>3229</v>
      </c>
      <c r="P274" s="14" t="s">
        <v>38</v>
      </c>
      <c r="Q274" s="14" t="s">
        <v>3230</v>
      </c>
      <c r="R274" s="14" t="s">
        <v>40</v>
      </c>
      <c r="S274" s="14" t="s">
        <v>3231</v>
      </c>
      <c r="T274" s="14" t="s">
        <v>3232</v>
      </c>
      <c r="U274" s="14" t="s">
        <v>134</v>
      </c>
      <c r="V274" s="14" t="s">
        <v>148</v>
      </c>
    </row>
    <row r="275" spans="1:22" ht="9.75" customHeight="1">
      <c r="A275" s="14" t="s">
        <v>2925</v>
      </c>
      <c r="B275" s="14" t="s">
        <v>404</v>
      </c>
      <c r="C275" s="13" t="str">
        <f t="shared" si="1"/>
        <v>11971C9</v>
      </c>
      <c r="D275" s="14" t="s">
        <v>27</v>
      </c>
      <c r="E275" s="14" t="s">
        <v>3233</v>
      </c>
      <c r="F275" s="14" t="s">
        <v>3234</v>
      </c>
      <c r="G275" s="14" t="s">
        <v>3235</v>
      </c>
      <c r="H275" s="14" t="s">
        <v>3236</v>
      </c>
      <c r="I275" s="14" t="s">
        <v>3237</v>
      </c>
      <c r="J275" s="14" t="s">
        <v>230</v>
      </c>
      <c r="K275" s="14" t="s">
        <v>83</v>
      </c>
      <c r="L275" s="14" t="s">
        <v>3238</v>
      </c>
      <c r="M275" s="14" t="s">
        <v>3239</v>
      </c>
      <c r="N275" s="14" t="s">
        <v>3240</v>
      </c>
      <c r="O275" s="14" t="s">
        <v>3241</v>
      </c>
      <c r="P275" s="14" t="s">
        <v>38</v>
      </c>
      <c r="Q275" s="14" t="s">
        <v>3242</v>
      </c>
      <c r="R275" s="14" t="s">
        <v>40</v>
      </c>
      <c r="S275" s="14" t="s">
        <v>3243</v>
      </c>
      <c r="T275" s="14" t="s">
        <v>230</v>
      </c>
      <c r="U275" s="14" t="s">
        <v>230</v>
      </c>
      <c r="V275" s="14" t="s">
        <v>44</v>
      </c>
    </row>
    <row r="276" spans="1:22" ht="9.75" customHeight="1">
      <c r="A276" s="14" t="s">
        <v>2925</v>
      </c>
      <c r="B276" s="14" t="s">
        <v>417</v>
      </c>
      <c r="C276" s="13" t="str">
        <f t="shared" si="1"/>
        <v>11971C10</v>
      </c>
      <c r="D276" s="14" t="s">
        <v>27</v>
      </c>
      <c r="E276" s="14" t="s">
        <v>3244</v>
      </c>
      <c r="F276" s="14" t="s">
        <v>3245</v>
      </c>
      <c r="G276" s="14" t="s">
        <v>3246</v>
      </c>
      <c r="H276" s="14" t="s">
        <v>3247</v>
      </c>
      <c r="I276" s="14" t="s">
        <v>3248</v>
      </c>
      <c r="J276" s="14" t="s">
        <v>263</v>
      </c>
      <c r="K276" s="14" t="s">
        <v>624</v>
      </c>
      <c r="L276" s="14" t="s">
        <v>3249</v>
      </c>
      <c r="M276" s="14" t="s">
        <v>3250</v>
      </c>
      <c r="N276" s="14" t="s">
        <v>3251</v>
      </c>
      <c r="O276" s="14" t="s">
        <v>3252</v>
      </c>
      <c r="P276" s="14" t="s">
        <v>38</v>
      </c>
      <c r="Q276" s="14" t="s">
        <v>3253</v>
      </c>
      <c r="R276" s="14" t="s">
        <v>40</v>
      </c>
      <c r="S276" s="14" t="s">
        <v>3254</v>
      </c>
      <c r="T276" s="14" t="s">
        <v>75</v>
      </c>
      <c r="U276" s="14" t="s">
        <v>243</v>
      </c>
      <c r="V276" s="14" t="s">
        <v>44</v>
      </c>
    </row>
    <row r="277" spans="1:22" ht="9.75" customHeight="1">
      <c r="A277" s="14" t="s">
        <v>2925</v>
      </c>
      <c r="B277" s="14" t="s">
        <v>430</v>
      </c>
      <c r="C277" s="13" t="str">
        <f t="shared" si="1"/>
        <v>11971C11</v>
      </c>
      <c r="D277" s="14" t="s">
        <v>27</v>
      </c>
      <c r="E277" s="14" t="s">
        <v>3255</v>
      </c>
      <c r="F277" s="14" t="s">
        <v>3256</v>
      </c>
      <c r="G277" s="14" t="s">
        <v>3257</v>
      </c>
      <c r="H277" s="14" t="s">
        <v>3258</v>
      </c>
      <c r="I277" s="14" t="s">
        <v>3259</v>
      </c>
      <c r="J277" s="14" t="s">
        <v>1441</v>
      </c>
      <c r="K277" s="14" t="s">
        <v>83</v>
      </c>
      <c r="L277" s="14" t="s">
        <v>3260</v>
      </c>
      <c r="M277" s="14" t="s">
        <v>3261</v>
      </c>
      <c r="N277" s="14" t="s">
        <v>3262</v>
      </c>
      <c r="O277" s="14" t="s">
        <v>3263</v>
      </c>
      <c r="P277" s="14" t="s">
        <v>38</v>
      </c>
      <c r="Q277" s="14" t="s">
        <v>3264</v>
      </c>
      <c r="R277" s="14" t="s">
        <v>40</v>
      </c>
      <c r="S277" s="14" t="s">
        <v>3265</v>
      </c>
      <c r="T277" s="14" t="s">
        <v>229</v>
      </c>
      <c r="U277" s="14" t="s">
        <v>283</v>
      </c>
      <c r="V277" s="14" t="s">
        <v>44</v>
      </c>
    </row>
    <row r="278" spans="1:22" ht="9.75" customHeight="1">
      <c r="A278" s="14" t="s">
        <v>2925</v>
      </c>
      <c r="B278" s="14" t="s">
        <v>444</v>
      </c>
      <c r="C278" s="13" t="str">
        <f t="shared" si="1"/>
        <v>11971D2</v>
      </c>
      <c r="D278" s="14" t="s">
        <v>27</v>
      </c>
      <c r="E278" s="14" t="s">
        <v>3266</v>
      </c>
      <c r="F278" s="14" t="s">
        <v>3267</v>
      </c>
      <c r="G278" s="14" t="s">
        <v>3268</v>
      </c>
      <c r="H278" s="14" t="s">
        <v>3269</v>
      </c>
      <c r="I278" s="14" t="s">
        <v>3270</v>
      </c>
      <c r="J278" s="14" t="s">
        <v>788</v>
      </c>
      <c r="K278" s="14" t="s">
        <v>33</v>
      </c>
      <c r="L278" s="14" t="s">
        <v>3271</v>
      </c>
      <c r="M278" s="14" t="s">
        <v>3272</v>
      </c>
      <c r="N278" s="14" t="s">
        <v>3273</v>
      </c>
      <c r="O278" s="14" t="s">
        <v>3274</v>
      </c>
      <c r="P278" s="14" t="s">
        <v>38</v>
      </c>
      <c r="Q278" s="14" t="s">
        <v>3275</v>
      </c>
      <c r="R278" s="14" t="s">
        <v>40</v>
      </c>
      <c r="S278" s="14" t="s">
        <v>3276</v>
      </c>
      <c r="T278" s="14" t="s">
        <v>103</v>
      </c>
      <c r="U278" s="14" t="s">
        <v>230</v>
      </c>
      <c r="V278" s="14" t="s">
        <v>44</v>
      </c>
    </row>
    <row r="279" spans="1:22" ht="9.75" customHeight="1">
      <c r="A279" s="14" t="s">
        <v>2925</v>
      </c>
      <c r="B279" s="14" t="s">
        <v>457</v>
      </c>
      <c r="C279" s="13" t="str">
        <f t="shared" si="1"/>
        <v>11971D3</v>
      </c>
      <c r="D279" s="14" t="s">
        <v>27</v>
      </c>
      <c r="E279" s="14" t="s">
        <v>3277</v>
      </c>
      <c r="F279" s="14" t="s">
        <v>3278</v>
      </c>
      <c r="G279" s="13"/>
      <c r="H279" s="14" t="s">
        <v>3279</v>
      </c>
      <c r="I279" s="14" t="s">
        <v>3280</v>
      </c>
      <c r="J279" s="14" t="s">
        <v>1053</v>
      </c>
      <c r="K279" s="14" t="s">
        <v>2608</v>
      </c>
      <c r="L279" s="14" t="s">
        <v>3281</v>
      </c>
      <c r="M279" s="14" t="s">
        <v>3282</v>
      </c>
      <c r="N279" s="14" t="s">
        <v>3283</v>
      </c>
      <c r="O279" s="14" t="s">
        <v>3284</v>
      </c>
      <c r="P279" s="14" t="s">
        <v>38</v>
      </c>
      <c r="Q279" s="14" t="s">
        <v>3285</v>
      </c>
      <c r="R279" s="14" t="s">
        <v>40</v>
      </c>
      <c r="S279" s="14" t="s">
        <v>3286</v>
      </c>
      <c r="T279" s="14" t="s">
        <v>1060</v>
      </c>
      <c r="U279" s="14" t="s">
        <v>283</v>
      </c>
      <c r="V279" s="14" t="s">
        <v>44</v>
      </c>
    </row>
    <row r="280" spans="1:22" ht="9.75" customHeight="1">
      <c r="A280" s="14" t="s">
        <v>2925</v>
      </c>
      <c r="B280" s="14" t="s">
        <v>470</v>
      </c>
      <c r="C280" s="13" t="str">
        <f t="shared" si="1"/>
        <v>11971D4</v>
      </c>
      <c r="D280" s="14" t="s">
        <v>27</v>
      </c>
      <c r="E280" s="14" t="s">
        <v>3287</v>
      </c>
      <c r="F280" s="14" t="s">
        <v>3288</v>
      </c>
      <c r="G280" s="14" t="s">
        <v>3289</v>
      </c>
      <c r="H280" s="14" t="s">
        <v>3290</v>
      </c>
      <c r="I280" s="14" t="s">
        <v>3291</v>
      </c>
      <c r="J280" s="14" t="s">
        <v>344</v>
      </c>
      <c r="K280" s="14" t="s">
        <v>33</v>
      </c>
      <c r="L280" s="14" t="s">
        <v>3292</v>
      </c>
      <c r="M280" s="14" t="s">
        <v>3293</v>
      </c>
      <c r="N280" s="14" t="s">
        <v>3294</v>
      </c>
      <c r="O280" s="14" t="s">
        <v>3295</v>
      </c>
      <c r="P280" s="14" t="s">
        <v>38</v>
      </c>
      <c r="Q280" s="14" t="s">
        <v>3296</v>
      </c>
      <c r="R280" s="14" t="s">
        <v>40</v>
      </c>
      <c r="S280" s="14" t="s">
        <v>3297</v>
      </c>
      <c r="T280" s="14" t="s">
        <v>75</v>
      </c>
      <c r="U280" s="14" t="s">
        <v>243</v>
      </c>
      <c r="V280" s="14" t="s">
        <v>44</v>
      </c>
    </row>
    <row r="281" spans="1:22" ht="9.75" customHeight="1">
      <c r="A281" s="14" t="s">
        <v>2925</v>
      </c>
      <c r="B281" s="14" t="s">
        <v>485</v>
      </c>
      <c r="C281" s="13" t="str">
        <f t="shared" si="1"/>
        <v>11971D5</v>
      </c>
      <c r="D281" s="14" t="s">
        <v>27</v>
      </c>
      <c r="E281" s="14" t="s">
        <v>3298</v>
      </c>
      <c r="F281" s="14" t="s">
        <v>3299</v>
      </c>
      <c r="G281" s="13"/>
      <c r="H281" s="14" t="s">
        <v>3300</v>
      </c>
      <c r="I281" s="14" t="s">
        <v>3301</v>
      </c>
      <c r="J281" s="14" t="s">
        <v>1962</v>
      </c>
      <c r="K281" s="14" t="s">
        <v>33</v>
      </c>
      <c r="L281" s="14" t="s">
        <v>3302</v>
      </c>
      <c r="M281" s="14" t="s">
        <v>3303</v>
      </c>
      <c r="N281" s="14" t="s">
        <v>3304</v>
      </c>
      <c r="O281" s="14" t="s">
        <v>3305</v>
      </c>
      <c r="P281" s="14" t="s">
        <v>38</v>
      </c>
      <c r="Q281" s="14" t="s">
        <v>3306</v>
      </c>
      <c r="R281" s="14" t="s">
        <v>40</v>
      </c>
      <c r="S281" s="14" t="s">
        <v>3307</v>
      </c>
      <c r="T281" s="14" t="s">
        <v>75</v>
      </c>
      <c r="U281" s="14" t="s">
        <v>76</v>
      </c>
      <c r="V281" s="14" t="s">
        <v>44</v>
      </c>
    </row>
    <row r="282" spans="1:22" ht="9.75" customHeight="1">
      <c r="A282" s="14" t="s">
        <v>2925</v>
      </c>
      <c r="B282" s="14" t="s">
        <v>497</v>
      </c>
      <c r="C282" s="13" t="str">
        <f t="shared" si="1"/>
        <v>11971D6</v>
      </c>
      <c r="D282" s="14" t="s">
        <v>27</v>
      </c>
      <c r="E282" s="14" t="s">
        <v>3308</v>
      </c>
      <c r="F282" s="14" t="s">
        <v>3309</v>
      </c>
      <c r="G282" s="14" t="s">
        <v>3310</v>
      </c>
      <c r="H282" s="14" t="s">
        <v>3311</v>
      </c>
      <c r="I282" s="14" t="s">
        <v>3312</v>
      </c>
      <c r="J282" s="14" t="s">
        <v>3313</v>
      </c>
      <c r="K282" s="14" t="s">
        <v>52</v>
      </c>
      <c r="L282" s="14" t="s">
        <v>3314</v>
      </c>
      <c r="M282" s="14" t="s">
        <v>3315</v>
      </c>
      <c r="N282" s="14" t="s">
        <v>3316</v>
      </c>
      <c r="O282" s="14" t="s">
        <v>3317</v>
      </c>
      <c r="P282" s="14" t="s">
        <v>38</v>
      </c>
      <c r="Q282" s="14" t="s">
        <v>3318</v>
      </c>
      <c r="R282" s="14" t="s">
        <v>40</v>
      </c>
      <c r="S282" s="14" t="s">
        <v>3319</v>
      </c>
      <c r="T282" s="14" t="s">
        <v>1370</v>
      </c>
      <c r="U282" s="14" t="s">
        <v>283</v>
      </c>
      <c r="V282" s="14" t="s">
        <v>44</v>
      </c>
    </row>
    <row r="283" spans="1:22" ht="9.75" customHeight="1">
      <c r="A283" s="14" t="s">
        <v>2925</v>
      </c>
      <c r="B283" s="14" t="s">
        <v>507</v>
      </c>
      <c r="C283" s="13" t="str">
        <f t="shared" si="1"/>
        <v>11971D7</v>
      </c>
      <c r="D283" s="14" t="s">
        <v>27</v>
      </c>
      <c r="E283" s="14" t="s">
        <v>3320</v>
      </c>
      <c r="F283" s="14" t="s">
        <v>3321</v>
      </c>
      <c r="G283" s="14" t="s">
        <v>3322</v>
      </c>
      <c r="H283" s="14" t="s">
        <v>3323</v>
      </c>
      <c r="I283" s="14" t="s">
        <v>3324</v>
      </c>
      <c r="J283" s="14" t="s">
        <v>3009</v>
      </c>
      <c r="K283" s="14" t="s">
        <v>33</v>
      </c>
      <c r="L283" s="14" t="s">
        <v>3325</v>
      </c>
      <c r="M283" s="14" t="s">
        <v>3326</v>
      </c>
      <c r="N283" s="14" t="s">
        <v>3327</v>
      </c>
      <c r="O283" s="14" t="s">
        <v>3328</v>
      </c>
      <c r="P283" s="14" t="s">
        <v>38</v>
      </c>
      <c r="Q283" s="14" t="s">
        <v>3329</v>
      </c>
      <c r="R283" s="14" t="s">
        <v>40</v>
      </c>
      <c r="S283" s="14" t="s">
        <v>3330</v>
      </c>
      <c r="T283" s="14" t="s">
        <v>391</v>
      </c>
      <c r="U283" s="14" t="s">
        <v>43</v>
      </c>
      <c r="V283" s="14" t="s">
        <v>44</v>
      </c>
    </row>
    <row r="284" spans="1:22" ht="9.75" customHeight="1">
      <c r="A284" s="14" t="s">
        <v>2925</v>
      </c>
      <c r="B284" s="14" t="s">
        <v>521</v>
      </c>
      <c r="C284" s="13" t="str">
        <f t="shared" si="1"/>
        <v>11971D8</v>
      </c>
      <c r="D284" s="14" t="s">
        <v>27</v>
      </c>
      <c r="E284" s="14" t="s">
        <v>3331</v>
      </c>
      <c r="F284" s="14" t="s">
        <v>3332</v>
      </c>
      <c r="G284" s="14" t="s">
        <v>3333</v>
      </c>
      <c r="H284" s="14" t="s">
        <v>3334</v>
      </c>
      <c r="I284" s="14" t="s">
        <v>3335</v>
      </c>
      <c r="J284" s="14" t="s">
        <v>344</v>
      </c>
      <c r="K284" s="14" t="s">
        <v>33</v>
      </c>
      <c r="L284" s="14" t="s">
        <v>3336</v>
      </c>
      <c r="M284" s="14" t="s">
        <v>3337</v>
      </c>
      <c r="N284" s="14" t="s">
        <v>3338</v>
      </c>
      <c r="O284" s="14" t="s">
        <v>3339</v>
      </c>
      <c r="P284" s="14" t="s">
        <v>38</v>
      </c>
      <c r="Q284" s="14" t="s">
        <v>3340</v>
      </c>
      <c r="R284" s="14" t="s">
        <v>40</v>
      </c>
      <c r="S284" s="14" t="s">
        <v>3341</v>
      </c>
      <c r="T284" s="14" t="s">
        <v>75</v>
      </c>
      <c r="U284" s="14" t="s">
        <v>243</v>
      </c>
      <c r="V284" s="14" t="s">
        <v>44</v>
      </c>
    </row>
    <row r="285" spans="1:22" ht="9.75" customHeight="1">
      <c r="A285" s="14" t="s">
        <v>2925</v>
      </c>
      <c r="B285" s="14" t="s">
        <v>535</v>
      </c>
      <c r="C285" s="13" t="str">
        <f t="shared" si="1"/>
        <v>11971D9</v>
      </c>
      <c r="D285" s="14" t="s">
        <v>27</v>
      </c>
      <c r="E285" s="14" t="s">
        <v>3342</v>
      </c>
      <c r="F285" s="14" t="s">
        <v>3343</v>
      </c>
      <c r="G285" s="14" t="s">
        <v>3344</v>
      </c>
      <c r="H285" s="14" t="s">
        <v>3345</v>
      </c>
      <c r="I285" s="14" t="s">
        <v>3346</v>
      </c>
      <c r="J285" s="14" t="s">
        <v>230</v>
      </c>
      <c r="K285" s="14" t="s">
        <v>83</v>
      </c>
      <c r="L285" s="14" t="s">
        <v>3347</v>
      </c>
      <c r="M285" s="14" t="s">
        <v>3348</v>
      </c>
      <c r="N285" s="14" t="s">
        <v>3349</v>
      </c>
      <c r="O285" s="14" t="s">
        <v>3350</v>
      </c>
      <c r="P285" s="14" t="s">
        <v>38</v>
      </c>
      <c r="Q285" s="14" t="s">
        <v>3351</v>
      </c>
      <c r="R285" s="14" t="s">
        <v>40</v>
      </c>
      <c r="S285" s="14" t="s">
        <v>3352</v>
      </c>
      <c r="T285" s="14" t="s">
        <v>230</v>
      </c>
      <c r="U285" s="14" t="s">
        <v>338</v>
      </c>
      <c r="V285" s="14" t="s">
        <v>44</v>
      </c>
    </row>
    <row r="286" spans="1:22" ht="9.75" customHeight="1">
      <c r="A286" s="14" t="s">
        <v>2925</v>
      </c>
      <c r="B286" s="14" t="s">
        <v>548</v>
      </c>
      <c r="C286" s="13" t="str">
        <f t="shared" si="1"/>
        <v>11971D10</v>
      </c>
      <c r="D286" s="14" t="s">
        <v>27</v>
      </c>
      <c r="E286" s="14" t="s">
        <v>3353</v>
      </c>
      <c r="F286" s="14" t="s">
        <v>3354</v>
      </c>
      <c r="G286" s="14" t="s">
        <v>3355</v>
      </c>
      <c r="H286" s="14" t="s">
        <v>3356</v>
      </c>
      <c r="I286" s="14" t="s">
        <v>3357</v>
      </c>
      <c r="J286" s="14" t="s">
        <v>2355</v>
      </c>
      <c r="K286" s="14" t="s">
        <v>52</v>
      </c>
      <c r="L286" s="14" t="s">
        <v>3358</v>
      </c>
      <c r="M286" s="14" t="s">
        <v>3359</v>
      </c>
      <c r="N286" s="14" t="s">
        <v>3360</v>
      </c>
      <c r="O286" s="14" t="s">
        <v>3361</v>
      </c>
      <c r="P286" s="14" t="s">
        <v>38</v>
      </c>
      <c r="Q286" s="14" t="s">
        <v>3362</v>
      </c>
      <c r="R286" s="14" t="s">
        <v>40</v>
      </c>
      <c r="S286" s="14" t="s">
        <v>3363</v>
      </c>
      <c r="T286" s="14" t="s">
        <v>118</v>
      </c>
      <c r="U286" s="14" t="s">
        <v>134</v>
      </c>
      <c r="V286" s="14" t="s">
        <v>44</v>
      </c>
    </row>
    <row r="287" spans="1:22" ht="9.75" customHeight="1">
      <c r="A287" s="14" t="s">
        <v>2925</v>
      </c>
      <c r="B287" s="14" t="s">
        <v>560</v>
      </c>
      <c r="C287" s="13" t="str">
        <f t="shared" si="1"/>
        <v>11971D11</v>
      </c>
      <c r="D287" s="14" t="s">
        <v>27</v>
      </c>
      <c r="E287" s="14" t="s">
        <v>3364</v>
      </c>
      <c r="F287" s="14" t="s">
        <v>3365</v>
      </c>
      <c r="G287" s="14" t="s">
        <v>3366</v>
      </c>
      <c r="H287" s="14" t="s">
        <v>3367</v>
      </c>
      <c r="I287" s="14" t="s">
        <v>3368</v>
      </c>
      <c r="J287" s="14" t="s">
        <v>3369</v>
      </c>
      <c r="K287" s="14" t="s">
        <v>33</v>
      </c>
      <c r="L287" s="14" t="s">
        <v>3370</v>
      </c>
      <c r="M287" s="14" t="s">
        <v>3371</v>
      </c>
      <c r="N287" s="14" t="s">
        <v>3372</v>
      </c>
      <c r="O287" s="14" t="s">
        <v>3373</v>
      </c>
      <c r="P287" s="14" t="s">
        <v>38</v>
      </c>
      <c r="Q287" s="14" t="s">
        <v>3374</v>
      </c>
      <c r="R287" s="14" t="s">
        <v>40</v>
      </c>
      <c r="S287" s="14" t="s">
        <v>3375</v>
      </c>
      <c r="T287" s="14" t="s">
        <v>3376</v>
      </c>
      <c r="U287" s="14" t="s">
        <v>134</v>
      </c>
      <c r="V287" s="14" t="s">
        <v>44</v>
      </c>
    </row>
    <row r="288" spans="1:22" ht="9.75" customHeight="1">
      <c r="A288" s="14" t="s">
        <v>2925</v>
      </c>
      <c r="B288" s="14" t="s">
        <v>571</v>
      </c>
      <c r="C288" s="13" t="str">
        <f t="shared" si="1"/>
        <v>11971E2</v>
      </c>
      <c r="D288" s="14" t="s">
        <v>27</v>
      </c>
      <c r="E288" s="14" t="s">
        <v>3377</v>
      </c>
      <c r="F288" s="14" t="s">
        <v>3378</v>
      </c>
      <c r="G288" s="14" t="s">
        <v>3379</v>
      </c>
      <c r="H288" s="14" t="s">
        <v>3380</v>
      </c>
      <c r="I288" s="14" t="s">
        <v>3381</v>
      </c>
      <c r="J288" s="14" t="s">
        <v>3382</v>
      </c>
      <c r="K288" s="14" t="s">
        <v>926</v>
      </c>
      <c r="L288" s="14" t="s">
        <v>3383</v>
      </c>
      <c r="M288" s="14" t="s">
        <v>3384</v>
      </c>
      <c r="N288" s="14" t="s">
        <v>3385</v>
      </c>
      <c r="O288" s="14" t="s">
        <v>3386</v>
      </c>
      <c r="P288" s="14" t="s">
        <v>38</v>
      </c>
      <c r="Q288" s="14" t="s">
        <v>3387</v>
      </c>
      <c r="R288" s="14" t="s">
        <v>40</v>
      </c>
      <c r="S288" s="14" t="s">
        <v>3388</v>
      </c>
      <c r="T288" s="14" t="s">
        <v>90</v>
      </c>
      <c r="U288" s="14" t="s">
        <v>3389</v>
      </c>
      <c r="V288" s="14" t="s">
        <v>44</v>
      </c>
    </row>
    <row r="289" spans="1:22" ht="9.75" customHeight="1">
      <c r="A289" s="14" t="s">
        <v>2925</v>
      </c>
      <c r="B289" s="14" t="s">
        <v>583</v>
      </c>
      <c r="C289" s="13" t="str">
        <f t="shared" si="1"/>
        <v>11971E3</v>
      </c>
      <c r="D289" s="14" t="s">
        <v>27</v>
      </c>
      <c r="E289" s="14" t="s">
        <v>3390</v>
      </c>
      <c r="F289" s="14" t="s">
        <v>3391</v>
      </c>
      <c r="G289" s="14" t="s">
        <v>3392</v>
      </c>
      <c r="H289" s="14" t="s">
        <v>3393</v>
      </c>
      <c r="I289" s="14" t="s">
        <v>3394</v>
      </c>
      <c r="J289" s="14" t="s">
        <v>230</v>
      </c>
      <c r="K289" s="14" t="s">
        <v>33</v>
      </c>
      <c r="L289" s="14" t="s">
        <v>3395</v>
      </c>
      <c r="M289" s="14" t="s">
        <v>3396</v>
      </c>
      <c r="N289" s="14" t="s">
        <v>3397</v>
      </c>
      <c r="O289" s="14" t="s">
        <v>3398</v>
      </c>
      <c r="P289" s="14" t="s">
        <v>38</v>
      </c>
      <c r="Q289" s="14" t="s">
        <v>3399</v>
      </c>
      <c r="R289" s="14" t="s">
        <v>40</v>
      </c>
      <c r="S289" s="14" t="s">
        <v>3400</v>
      </c>
      <c r="T289" s="14" t="s">
        <v>230</v>
      </c>
      <c r="U289" s="14" t="s">
        <v>230</v>
      </c>
      <c r="V289" s="14" t="s">
        <v>148</v>
      </c>
    </row>
    <row r="290" spans="1:22" ht="9.75" customHeight="1">
      <c r="A290" s="14" t="s">
        <v>2925</v>
      </c>
      <c r="B290" s="14" t="s">
        <v>595</v>
      </c>
      <c r="C290" s="13" t="str">
        <f t="shared" si="1"/>
        <v>11971E4</v>
      </c>
      <c r="D290" s="14" t="s">
        <v>27</v>
      </c>
      <c r="E290" s="14" t="s">
        <v>3401</v>
      </c>
      <c r="F290" s="14" t="s">
        <v>3402</v>
      </c>
      <c r="G290" s="14" t="s">
        <v>3403</v>
      </c>
      <c r="H290" s="14" t="s">
        <v>3404</v>
      </c>
      <c r="I290" s="14" t="s">
        <v>3405</v>
      </c>
      <c r="J290" s="14" t="s">
        <v>230</v>
      </c>
      <c r="K290" s="14" t="s">
        <v>33</v>
      </c>
      <c r="L290" s="14" t="s">
        <v>3406</v>
      </c>
      <c r="M290" s="14" t="s">
        <v>3407</v>
      </c>
      <c r="N290" s="14" t="s">
        <v>3408</v>
      </c>
      <c r="O290" s="14" t="s">
        <v>3409</v>
      </c>
      <c r="P290" s="14" t="s">
        <v>38</v>
      </c>
      <c r="Q290" s="14" t="s">
        <v>3410</v>
      </c>
      <c r="R290" s="14" t="s">
        <v>40</v>
      </c>
      <c r="S290" s="14" t="s">
        <v>3411</v>
      </c>
      <c r="T290" s="14" t="s">
        <v>230</v>
      </c>
      <c r="U290" s="14" t="s">
        <v>230</v>
      </c>
      <c r="V290" s="14" t="s">
        <v>44</v>
      </c>
    </row>
    <row r="291" spans="1:22" ht="9.75" customHeight="1">
      <c r="A291" s="14" t="s">
        <v>2925</v>
      </c>
      <c r="B291" s="14" t="s">
        <v>606</v>
      </c>
      <c r="C291" s="13" t="str">
        <f t="shared" si="1"/>
        <v>11971E5</v>
      </c>
      <c r="D291" s="14" t="s">
        <v>27</v>
      </c>
      <c r="E291" s="14" t="s">
        <v>3412</v>
      </c>
      <c r="F291" s="14" t="s">
        <v>3413</v>
      </c>
      <c r="G291" s="14" t="s">
        <v>3414</v>
      </c>
      <c r="H291" s="14" t="s">
        <v>3415</v>
      </c>
      <c r="I291" s="14" t="s">
        <v>3416</v>
      </c>
      <c r="J291" s="14" t="s">
        <v>230</v>
      </c>
      <c r="K291" s="14" t="s">
        <v>33</v>
      </c>
      <c r="L291" s="14" t="s">
        <v>3417</v>
      </c>
      <c r="M291" s="14" t="s">
        <v>3418</v>
      </c>
      <c r="N291" s="14" t="s">
        <v>3419</v>
      </c>
      <c r="O291" s="14" t="s">
        <v>3420</v>
      </c>
      <c r="P291" s="14" t="s">
        <v>38</v>
      </c>
      <c r="Q291" s="14" t="s">
        <v>3421</v>
      </c>
      <c r="R291" s="14" t="s">
        <v>40</v>
      </c>
      <c r="S291" s="14" t="s">
        <v>3422</v>
      </c>
      <c r="T291" s="14" t="s">
        <v>230</v>
      </c>
      <c r="U291" s="14" t="s">
        <v>43</v>
      </c>
      <c r="V291" s="14" t="s">
        <v>44</v>
      </c>
    </row>
    <row r="292" spans="1:22" ht="9.75" customHeight="1">
      <c r="A292" s="14" t="s">
        <v>2925</v>
      </c>
      <c r="B292" s="14" t="s">
        <v>617</v>
      </c>
      <c r="C292" s="13" t="str">
        <f t="shared" si="1"/>
        <v>11971E6</v>
      </c>
      <c r="D292" s="14" t="s">
        <v>27</v>
      </c>
      <c r="E292" s="14" t="s">
        <v>3423</v>
      </c>
      <c r="F292" s="14" t="s">
        <v>3424</v>
      </c>
      <c r="G292" s="14" t="s">
        <v>3425</v>
      </c>
      <c r="H292" s="14" t="s">
        <v>3426</v>
      </c>
      <c r="I292" s="14" t="s">
        <v>3427</v>
      </c>
      <c r="J292" s="14" t="s">
        <v>1580</v>
      </c>
      <c r="K292" s="14" t="s">
        <v>33</v>
      </c>
      <c r="L292" s="14" t="s">
        <v>3428</v>
      </c>
      <c r="M292" s="14" t="s">
        <v>3429</v>
      </c>
      <c r="N292" s="14" t="s">
        <v>3430</v>
      </c>
      <c r="O292" s="14" t="s">
        <v>3431</v>
      </c>
      <c r="P292" s="14" t="s">
        <v>38</v>
      </c>
      <c r="Q292" s="14" t="s">
        <v>3432</v>
      </c>
      <c r="R292" s="14" t="s">
        <v>40</v>
      </c>
      <c r="S292" s="14" t="s">
        <v>3433</v>
      </c>
      <c r="T292" s="14" t="s">
        <v>483</v>
      </c>
      <c r="U292" s="14" t="s">
        <v>243</v>
      </c>
      <c r="V292" s="14" t="s">
        <v>44</v>
      </c>
    </row>
    <row r="293" spans="1:22" ht="9.75" customHeight="1">
      <c r="A293" s="14" t="s">
        <v>2925</v>
      </c>
      <c r="B293" s="14" t="s">
        <v>631</v>
      </c>
      <c r="C293" s="13" t="str">
        <f t="shared" si="1"/>
        <v>11971E7</v>
      </c>
      <c r="D293" s="14" t="s">
        <v>27</v>
      </c>
      <c r="E293" s="14" t="s">
        <v>3434</v>
      </c>
      <c r="F293" s="14" t="s">
        <v>3435</v>
      </c>
      <c r="G293" s="14" t="s">
        <v>3436</v>
      </c>
      <c r="H293" s="14" t="s">
        <v>3437</v>
      </c>
      <c r="I293" s="14" t="s">
        <v>3438</v>
      </c>
      <c r="J293" s="14" t="s">
        <v>344</v>
      </c>
      <c r="K293" s="14" t="s">
        <v>52</v>
      </c>
      <c r="L293" s="14" t="s">
        <v>3439</v>
      </c>
      <c r="M293" s="14" t="s">
        <v>3440</v>
      </c>
      <c r="N293" s="14" t="s">
        <v>3441</v>
      </c>
      <c r="O293" s="14" t="s">
        <v>3442</v>
      </c>
      <c r="P293" s="14" t="s">
        <v>38</v>
      </c>
      <c r="Q293" s="14" t="s">
        <v>3443</v>
      </c>
      <c r="R293" s="14" t="s">
        <v>40</v>
      </c>
      <c r="S293" s="14" t="s">
        <v>3444</v>
      </c>
      <c r="T293" s="14" t="s">
        <v>75</v>
      </c>
      <c r="U293" s="14" t="s">
        <v>243</v>
      </c>
      <c r="V293" s="14" t="s">
        <v>44</v>
      </c>
    </row>
    <row r="294" spans="1:22" ht="9.75" customHeight="1">
      <c r="A294" s="14" t="s">
        <v>2925</v>
      </c>
      <c r="B294" s="14" t="s">
        <v>644</v>
      </c>
      <c r="C294" s="13" t="str">
        <f t="shared" si="1"/>
        <v>11971E8</v>
      </c>
      <c r="D294" s="14" t="s">
        <v>27</v>
      </c>
      <c r="E294" s="14" t="s">
        <v>3445</v>
      </c>
      <c r="F294" s="14" t="s">
        <v>3446</v>
      </c>
      <c r="G294" s="14" t="s">
        <v>3447</v>
      </c>
      <c r="H294" s="14" t="s">
        <v>3448</v>
      </c>
      <c r="I294" s="14" t="s">
        <v>1893</v>
      </c>
      <c r="J294" s="14" t="s">
        <v>384</v>
      </c>
      <c r="K294" s="14" t="s">
        <v>52</v>
      </c>
      <c r="L294" s="14" t="s">
        <v>3449</v>
      </c>
      <c r="M294" s="14" t="s">
        <v>1895</v>
      </c>
      <c r="N294" s="14" t="s">
        <v>3450</v>
      </c>
      <c r="O294" s="14" t="s">
        <v>3451</v>
      </c>
      <c r="P294" s="14" t="s">
        <v>38</v>
      </c>
      <c r="Q294" s="14" t="s">
        <v>3452</v>
      </c>
      <c r="R294" s="14" t="s">
        <v>40</v>
      </c>
      <c r="S294" s="14" t="s">
        <v>3453</v>
      </c>
      <c r="T294" s="14" t="s">
        <v>391</v>
      </c>
      <c r="U294" s="14" t="s">
        <v>338</v>
      </c>
      <c r="V294" s="14" t="s">
        <v>44</v>
      </c>
    </row>
    <row r="295" spans="1:22" ht="9.75" customHeight="1">
      <c r="A295" s="14" t="s">
        <v>2925</v>
      </c>
      <c r="B295" s="14" t="s">
        <v>656</v>
      </c>
      <c r="C295" s="13" t="str">
        <f t="shared" si="1"/>
        <v>11971E9</v>
      </c>
      <c r="D295" s="14" t="s">
        <v>27</v>
      </c>
      <c r="E295" s="14" t="s">
        <v>3454</v>
      </c>
      <c r="F295" s="14" t="s">
        <v>3455</v>
      </c>
      <c r="G295" s="14" t="s">
        <v>3456</v>
      </c>
      <c r="H295" s="14" t="s">
        <v>3457</v>
      </c>
      <c r="I295" s="14" t="s">
        <v>3458</v>
      </c>
      <c r="J295" s="14" t="s">
        <v>2558</v>
      </c>
      <c r="K295" s="14" t="s">
        <v>33</v>
      </c>
      <c r="L295" s="14" t="s">
        <v>3459</v>
      </c>
      <c r="M295" s="14" t="s">
        <v>3460</v>
      </c>
      <c r="N295" s="14" t="s">
        <v>3461</v>
      </c>
      <c r="O295" s="14" t="s">
        <v>3462</v>
      </c>
      <c r="P295" s="14" t="s">
        <v>38</v>
      </c>
      <c r="Q295" s="14" t="s">
        <v>3463</v>
      </c>
      <c r="R295" s="14" t="s">
        <v>40</v>
      </c>
      <c r="S295" s="14" t="s">
        <v>3464</v>
      </c>
      <c r="T295" s="14" t="s">
        <v>1060</v>
      </c>
      <c r="U295" s="14" t="s">
        <v>283</v>
      </c>
      <c r="V295" s="14" t="s">
        <v>44</v>
      </c>
    </row>
    <row r="296" spans="1:22" ht="9.75" customHeight="1">
      <c r="A296" s="14" t="s">
        <v>2925</v>
      </c>
      <c r="B296" s="14" t="s">
        <v>668</v>
      </c>
      <c r="C296" s="13" t="str">
        <f t="shared" si="1"/>
        <v>11971E10</v>
      </c>
      <c r="D296" s="14" t="s">
        <v>27</v>
      </c>
      <c r="E296" s="14" t="s">
        <v>3465</v>
      </c>
      <c r="F296" s="14" t="s">
        <v>3466</v>
      </c>
      <c r="G296" s="13"/>
      <c r="H296" s="14" t="s">
        <v>3467</v>
      </c>
      <c r="I296" s="14" t="s">
        <v>1559</v>
      </c>
      <c r="J296" s="14" t="s">
        <v>1915</v>
      </c>
      <c r="K296" s="14" t="s">
        <v>52</v>
      </c>
      <c r="L296" s="14" t="s">
        <v>3468</v>
      </c>
      <c r="M296" s="14" t="s">
        <v>1561</v>
      </c>
      <c r="N296" s="14" t="s">
        <v>3469</v>
      </c>
      <c r="O296" s="14" t="s">
        <v>3470</v>
      </c>
      <c r="P296" s="14" t="s">
        <v>38</v>
      </c>
      <c r="Q296" s="14" t="s">
        <v>3471</v>
      </c>
      <c r="R296" s="14" t="s">
        <v>40</v>
      </c>
      <c r="S296" s="14" t="s">
        <v>3472</v>
      </c>
      <c r="T296" s="14" t="s">
        <v>1922</v>
      </c>
      <c r="U296" s="14" t="s">
        <v>230</v>
      </c>
      <c r="V296" s="14" t="s">
        <v>44</v>
      </c>
    </row>
    <row r="297" spans="1:22" ht="9.75" customHeight="1">
      <c r="A297" s="14" t="s">
        <v>2925</v>
      </c>
      <c r="B297" s="14" t="s">
        <v>679</v>
      </c>
      <c r="C297" s="13" t="str">
        <f t="shared" si="1"/>
        <v>11971E11</v>
      </c>
      <c r="D297" s="14" t="s">
        <v>27</v>
      </c>
      <c r="E297" s="14" t="s">
        <v>3473</v>
      </c>
      <c r="F297" s="14" t="s">
        <v>3474</v>
      </c>
      <c r="G297" s="14" t="s">
        <v>3475</v>
      </c>
      <c r="H297" s="14" t="s">
        <v>3476</v>
      </c>
      <c r="I297" s="14" t="s">
        <v>3477</v>
      </c>
      <c r="J297" s="14" t="s">
        <v>1464</v>
      </c>
      <c r="K297" s="14" t="s">
        <v>33</v>
      </c>
      <c r="L297" s="14" t="s">
        <v>3478</v>
      </c>
      <c r="M297" s="14" t="s">
        <v>3479</v>
      </c>
      <c r="N297" s="14" t="s">
        <v>3480</v>
      </c>
      <c r="O297" s="14" t="s">
        <v>3481</v>
      </c>
      <c r="P297" s="14" t="s">
        <v>38</v>
      </c>
      <c r="Q297" s="14" t="s">
        <v>3482</v>
      </c>
      <c r="R297" s="14" t="s">
        <v>40</v>
      </c>
      <c r="S297" s="14" t="s">
        <v>3483</v>
      </c>
      <c r="T297" s="14" t="s">
        <v>1134</v>
      </c>
      <c r="U297" s="14" t="s">
        <v>215</v>
      </c>
      <c r="V297" s="14" t="s">
        <v>148</v>
      </c>
    </row>
    <row r="298" spans="1:22" ht="9.75" customHeight="1">
      <c r="A298" s="14" t="s">
        <v>2925</v>
      </c>
      <c r="B298" s="14" t="s">
        <v>694</v>
      </c>
      <c r="C298" s="13" t="str">
        <f t="shared" si="1"/>
        <v>11971F2</v>
      </c>
      <c r="D298" s="14" t="s">
        <v>27</v>
      </c>
      <c r="E298" s="14" t="s">
        <v>3484</v>
      </c>
      <c r="F298" s="14" t="s">
        <v>3485</v>
      </c>
      <c r="G298" s="14" t="s">
        <v>3486</v>
      </c>
      <c r="H298" s="14" t="s">
        <v>3487</v>
      </c>
      <c r="I298" s="14" t="s">
        <v>773</v>
      </c>
      <c r="J298" s="14" t="s">
        <v>384</v>
      </c>
      <c r="K298" s="14" t="s">
        <v>33</v>
      </c>
      <c r="L298" s="14" t="s">
        <v>3488</v>
      </c>
      <c r="M298" s="14" t="s">
        <v>3489</v>
      </c>
      <c r="N298" s="14" t="s">
        <v>3490</v>
      </c>
      <c r="O298" s="14" t="s">
        <v>3491</v>
      </c>
      <c r="P298" s="14" t="s">
        <v>38</v>
      </c>
      <c r="Q298" s="14" t="s">
        <v>3492</v>
      </c>
      <c r="R298" s="14" t="s">
        <v>40</v>
      </c>
      <c r="S298" s="14" t="s">
        <v>3493</v>
      </c>
      <c r="T298" s="14" t="s">
        <v>391</v>
      </c>
      <c r="U298" s="14" t="s">
        <v>338</v>
      </c>
      <c r="V298" s="14" t="s">
        <v>44</v>
      </c>
    </row>
    <row r="299" spans="1:22" ht="9.75" customHeight="1">
      <c r="A299" s="14" t="s">
        <v>2925</v>
      </c>
      <c r="B299" s="14" t="s">
        <v>707</v>
      </c>
      <c r="C299" s="13" t="str">
        <f t="shared" si="1"/>
        <v>11971F3</v>
      </c>
      <c r="D299" s="14" t="s">
        <v>27</v>
      </c>
      <c r="E299" s="14" t="s">
        <v>3494</v>
      </c>
      <c r="F299" s="14" t="s">
        <v>3495</v>
      </c>
      <c r="G299" s="13"/>
      <c r="H299" s="14" t="s">
        <v>3496</v>
      </c>
      <c r="I299" s="14" t="s">
        <v>3497</v>
      </c>
      <c r="J299" s="14" t="s">
        <v>3498</v>
      </c>
      <c r="K299" s="14" t="s">
        <v>33</v>
      </c>
      <c r="L299" s="14" t="s">
        <v>3499</v>
      </c>
      <c r="M299" s="14" t="s">
        <v>3500</v>
      </c>
      <c r="N299" s="14" t="s">
        <v>3501</v>
      </c>
      <c r="O299" s="14" t="s">
        <v>3502</v>
      </c>
      <c r="P299" s="14" t="s">
        <v>38</v>
      </c>
      <c r="Q299" s="14" t="s">
        <v>3503</v>
      </c>
      <c r="R299" s="14" t="s">
        <v>40</v>
      </c>
      <c r="S299" s="14" t="s">
        <v>3504</v>
      </c>
      <c r="T299" s="14" t="s">
        <v>103</v>
      </c>
      <c r="U299" s="14" t="s">
        <v>43</v>
      </c>
      <c r="V299" s="14" t="s">
        <v>44</v>
      </c>
    </row>
    <row r="300" spans="1:22" ht="9.75" customHeight="1">
      <c r="A300" s="14" t="s">
        <v>2925</v>
      </c>
      <c r="B300" s="14" t="s">
        <v>721</v>
      </c>
      <c r="C300" s="13" t="str">
        <f t="shared" si="1"/>
        <v>11971F4</v>
      </c>
      <c r="D300" s="14" t="s">
        <v>27</v>
      </c>
      <c r="E300" s="14" t="s">
        <v>3505</v>
      </c>
      <c r="F300" s="14" t="s">
        <v>3506</v>
      </c>
      <c r="G300" s="13"/>
      <c r="H300" s="14" t="s">
        <v>3507</v>
      </c>
      <c r="I300" s="14" t="s">
        <v>3508</v>
      </c>
      <c r="J300" s="14" t="s">
        <v>168</v>
      </c>
      <c r="K300" s="13"/>
      <c r="L300" s="14" t="s">
        <v>3509</v>
      </c>
      <c r="M300" s="14" t="s">
        <v>3510</v>
      </c>
      <c r="N300" s="14" t="s">
        <v>3511</v>
      </c>
      <c r="O300" s="14" t="s">
        <v>3512</v>
      </c>
      <c r="P300" s="14" t="s">
        <v>38</v>
      </c>
      <c r="Q300" s="14" t="s">
        <v>3513</v>
      </c>
      <c r="R300" s="14" t="s">
        <v>40</v>
      </c>
      <c r="S300" s="14" t="s">
        <v>3514</v>
      </c>
      <c r="T300" s="14" t="s">
        <v>90</v>
      </c>
      <c r="U300" s="14" t="s">
        <v>283</v>
      </c>
      <c r="V300" s="14" t="s">
        <v>44</v>
      </c>
    </row>
    <row r="301" spans="1:22" ht="9.75" customHeight="1">
      <c r="A301" s="14" t="s">
        <v>2925</v>
      </c>
      <c r="B301" s="14" t="s">
        <v>731</v>
      </c>
      <c r="C301" s="13" t="str">
        <f t="shared" si="1"/>
        <v>11971F5</v>
      </c>
      <c r="D301" s="14" t="s">
        <v>27</v>
      </c>
      <c r="E301" s="14" t="s">
        <v>3515</v>
      </c>
      <c r="F301" s="14" t="s">
        <v>3516</v>
      </c>
      <c r="G301" s="14" t="s">
        <v>3517</v>
      </c>
      <c r="H301" s="14" t="s">
        <v>3518</v>
      </c>
      <c r="I301" s="14" t="s">
        <v>3519</v>
      </c>
      <c r="J301" s="14" t="s">
        <v>2391</v>
      </c>
      <c r="K301" s="14" t="s">
        <v>33</v>
      </c>
      <c r="L301" s="14" t="s">
        <v>3520</v>
      </c>
      <c r="M301" s="14" t="s">
        <v>3521</v>
      </c>
      <c r="N301" s="14" t="s">
        <v>3522</v>
      </c>
      <c r="O301" s="14" t="s">
        <v>3523</v>
      </c>
      <c r="P301" s="14" t="s">
        <v>38</v>
      </c>
      <c r="Q301" s="14" t="s">
        <v>3524</v>
      </c>
      <c r="R301" s="14" t="s">
        <v>40</v>
      </c>
      <c r="S301" s="14" t="s">
        <v>3525</v>
      </c>
      <c r="T301" s="14" t="s">
        <v>2399</v>
      </c>
      <c r="U301" s="14" t="s">
        <v>1414</v>
      </c>
      <c r="V301" s="14" t="s">
        <v>44</v>
      </c>
    </row>
    <row r="302" spans="1:22" ht="9.75" customHeight="1">
      <c r="A302" s="14" t="s">
        <v>2925</v>
      </c>
      <c r="B302" s="14" t="s">
        <v>744</v>
      </c>
      <c r="C302" s="13" t="str">
        <f t="shared" si="1"/>
        <v>11971F6</v>
      </c>
      <c r="D302" s="14" t="s">
        <v>27</v>
      </c>
      <c r="E302" s="14" t="s">
        <v>3526</v>
      </c>
      <c r="F302" s="14" t="s">
        <v>3527</v>
      </c>
      <c r="G302" s="13"/>
      <c r="H302" s="14" t="s">
        <v>3528</v>
      </c>
      <c r="I302" s="14" t="s">
        <v>3529</v>
      </c>
      <c r="J302" s="14" t="s">
        <v>1407</v>
      </c>
      <c r="K302" s="14" t="s">
        <v>33</v>
      </c>
      <c r="L302" s="14" t="s">
        <v>3530</v>
      </c>
      <c r="M302" s="14" t="s">
        <v>3531</v>
      </c>
      <c r="N302" s="14" t="s">
        <v>3532</v>
      </c>
      <c r="O302" s="14" t="s">
        <v>3533</v>
      </c>
      <c r="P302" s="14" t="s">
        <v>38</v>
      </c>
      <c r="Q302" s="14" t="s">
        <v>3534</v>
      </c>
      <c r="R302" s="14" t="s">
        <v>40</v>
      </c>
      <c r="S302" s="14" t="s">
        <v>3535</v>
      </c>
      <c r="T302" s="14" t="s">
        <v>118</v>
      </c>
      <c r="U302" s="14" t="s">
        <v>338</v>
      </c>
      <c r="V302" s="14" t="s">
        <v>44</v>
      </c>
    </row>
    <row r="303" spans="1:22" ht="9.75" customHeight="1">
      <c r="A303" s="14" t="s">
        <v>2925</v>
      </c>
      <c r="B303" s="14" t="s">
        <v>757</v>
      </c>
      <c r="C303" s="13" t="str">
        <f t="shared" si="1"/>
        <v>11971F7</v>
      </c>
      <c r="D303" s="14" t="s">
        <v>27</v>
      </c>
      <c r="E303" s="14" t="s">
        <v>3536</v>
      </c>
      <c r="F303" s="14" t="s">
        <v>3537</v>
      </c>
      <c r="G303" s="14" t="s">
        <v>3538</v>
      </c>
      <c r="H303" s="14" t="s">
        <v>3539</v>
      </c>
      <c r="I303" s="14" t="s">
        <v>3540</v>
      </c>
      <c r="J303" s="14" t="s">
        <v>111</v>
      </c>
      <c r="K303" s="14" t="s">
        <v>33</v>
      </c>
      <c r="L303" s="14" t="s">
        <v>3541</v>
      </c>
      <c r="M303" s="14" t="s">
        <v>3542</v>
      </c>
      <c r="N303" s="14" t="s">
        <v>3543</v>
      </c>
      <c r="O303" s="14" t="s">
        <v>3544</v>
      </c>
      <c r="P303" s="14" t="s">
        <v>38</v>
      </c>
      <c r="Q303" s="14" t="s">
        <v>3545</v>
      </c>
      <c r="R303" s="14" t="s">
        <v>40</v>
      </c>
      <c r="S303" s="14" t="s">
        <v>3546</v>
      </c>
      <c r="T303" s="14" t="s">
        <v>118</v>
      </c>
      <c r="U303" s="14" t="s">
        <v>60</v>
      </c>
      <c r="V303" s="14" t="s">
        <v>44</v>
      </c>
    </row>
    <row r="304" spans="1:22" ht="9.75" customHeight="1">
      <c r="A304" s="14" t="s">
        <v>2925</v>
      </c>
      <c r="B304" s="14" t="s">
        <v>768</v>
      </c>
      <c r="C304" s="13" t="str">
        <f t="shared" si="1"/>
        <v>11971F8</v>
      </c>
      <c r="D304" s="14" t="s">
        <v>27</v>
      </c>
      <c r="E304" s="14" t="s">
        <v>3547</v>
      </c>
      <c r="F304" s="14" t="s">
        <v>3548</v>
      </c>
      <c r="G304" s="13"/>
      <c r="H304" s="14" t="s">
        <v>3549</v>
      </c>
      <c r="I304" s="14" t="s">
        <v>3550</v>
      </c>
      <c r="J304" s="14" t="s">
        <v>3551</v>
      </c>
      <c r="K304" s="14" t="s">
        <v>33</v>
      </c>
      <c r="L304" s="14" t="s">
        <v>3552</v>
      </c>
      <c r="M304" s="14" t="s">
        <v>3553</v>
      </c>
      <c r="N304" s="14" t="s">
        <v>3554</v>
      </c>
      <c r="O304" s="14" t="s">
        <v>3555</v>
      </c>
      <c r="P304" s="14" t="s">
        <v>38</v>
      </c>
      <c r="Q304" s="14" t="s">
        <v>3556</v>
      </c>
      <c r="R304" s="14" t="s">
        <v>40</v>
      </c>
      <c r="S304" s="14" t="s">
        <v>3557</v>
      </c>
      <c r="T304" s="14" t="s">
        <v>118</v>
      </c>
      <c r="U304" s="14" t="s">
        <v>338</v>
      </c>
      <c r="V304" s="14" t="s">
        <v>44</v>
      </c>
    </row>
    <row r="305" spans="1:22" ht="9.75" customHeight="1">
      <c r="A305" s="14" t="s">
        <v>2925</v>
      </c>
      <c r="B305" s="14" t="s">
        <v>782</v>
      </c>
      <c r="C305" s="13" t="str">
        <f t="shared" si="1"/>
        <v>11971F9</v>
      </c>
      <c r="D305" s="14" t="s">
        <v>27</v>
      </c>
      <c r="E305" s="14" t="s">
        <v>3558</v>
      </c>
      <c r="F305" s="14" t="s">
        <v>3559</v>
      </c>
      <c r="G305" s="13"/>
      <c r="H305" s="14" t="s">
        <v>3560</v>
      </c>
      <c r="I305" s="14" t="s">
        <v>3561</v>
      </c>
      <c r="J305" s="14" t="s">
        <v>230</v>
      </c>
      <c r="K305" s="14" t="s">
        <v>33</v>
      </c>
      <c r="L305" s="14" t="s">
        <v>3562</v>
      </c>
      <c r="M305" s="14" t="s">
        <v>3563</v>
      </c>
      <c r="N305" s="14" t="s">
        <v>3564</v>
      </c>
      <c r="O305" s="14" t="s">
        <v>3565</v>
      </c>
      <c r="P305" s="14" t="s">
        <v>38</v>
      </c>
      <c r="Q305" s="14" t="s">
        <v>3566</v>
      </c>
      <c r="R305" s="14" t="s">
        <v>40</v>
      </c>
      <c r="S305" s="14" t="s">
        <v>3567</v>
      </c>
      <c r="T305" s="14" t="s">
        <v>230</v>
      </c>
      <c r="U305" s="14" t="s">
        <v>43</v>
      </c>
      <c r="V305" s="14" t="s">
        <v>44</v>
      </c>
    </row>
    <row r="306" spans="1:22" ht="9.75" customHeight="1">
      <c r="A306" s="14" t="s">
        <v>2925</v>
      </c>
      <c r="B306" s="14" t="s">
        <v>796</v>
      </c>
      <c r="C306" s="13" t="str">
        <f t="shared" si="1"/>
        <v>11971F10</v>
      </c>
      <c r="D306" s="14" t="s">
        <v>27</v>
      </c>
      <c r="E306" s="14" t="s">
        <v>3568</v>
      </c>
      <c r="F306" s="14" t="s">
        <v>3569</v>
      </c>
      <c r="G306" s="14" t="s">
        <v>3570</v>
      </c>
      <c r="H306" s="14" t="s">
        <v>3571</v>
      </c>
      <c r="I306" s="14" t="s">
        <v>3572</v>
      </c>
      <c r="J306" s="14" t="s">
        <v>3573</v>
      </c>
      <c r="K306" s="14" t="s">
        <v>33</v>
      </c>
      <c r="L306" s="14" t="s">
        <v>3574</v>
      </c>
      <c r="M306" s="14" t="s">
        <v>3575</v>
      </c>
      <c r="N306" s="14" t="s">
        <v>3576</v>
      </c>
      <c r="O306" s="14" t="s">
        <v>3577</v>
      </c>
      <c r="P306" s="14" t="s">
        <v>38</v>
      </c>
      <c r="Q306" s="14" t="s">
        <v>3578</v>
      </c>
      <c r="R306" s="14" t="s">
        <v>40</v>
      </c>
      <c r="S306" s="14" t="s">
        <v>3579</v>
      </c>
      <c r="T306" s="14" t="s">
        <v>3105</v>
      </c>
      <c r="U306" s="14" t="s">
        <v>134</v>
      </c>
      <c r="V306" s="14" t="s">
        <v>44</v>
      </c>
    </row>
    <row r="307" spans="1:22" ht="9.75" customHeight="1">
      <c r="A307" s="14" t="s">
        <v>2925</v>
      </c>
      <c r="B307" s="14" t="s">
        <v>810</v>
      </c>
      <c r="C307" s="13" t="str">
        <f t="shared" si="1"/>
        <v>11971F11</v>
      </c>
      <c r="D307" s="14" t="s">
        <v>27</v>
      </c>
      <c r="E307" s="14" t="s">
        <v>3580</v>
      </c>
      <c r="F307" s="14" t="s">
        <v>3581</v>
      </c>
      <c r="G307" s="14" t="s">
        <v>3582</v>
      </c>
      <c r="H307" s="14" t="s">
        <v>3583</v>
      </c>
      <c r="I307" s="14" t="s">
        <v>3584</v>
      </c>
      <c r="J307" s="14" t="s">
        <v>230</v>
      </c>
      <c r="K307" s="14" t="s">
        <v>83</v>
      </c>
      <c r="L307" s="14" t="s">
        <v>3585</v>
      </c>
      <c r="M307" s="14" t="s">
        <v>3586</v>
      </c>
      <c r="N307" s="14" t="s">
        <v>3587</v>
      </c>
      <c r="O307" s="14" t="s">
        <v>3588</v>
      </c>
      <c r="P307" s="14" t="s">
        <v>38</v>
      </c>
      <c r="Q307" s="14" t="s">
        <v>3589</v>
      </c>
      <c r="R307" s="14" t="s">
        <v>40</v>
      </c>
      <c r="S307" s="14" t="s">
        <v>3590</v>
      </c>
      <c r="T307" s="14" t="s">
        <v>230</v>
      </c>
      <c r="U307" s="14" t="s">
        <v>283</v>
      </c>
      <c r="V307" s="14" t="s">
        <v>44</v>
      </c>
    </row>
    <row r="308" spans="1:22" ht="9.75" customHeight="1">
      <c r="A308" s="14" t="s">
        <v>2925</v>
      </c>
      <c r="B308" s="14" t="s">
        <v>819</v>
      </c>
      <c r="C308" s="13" t="str">
        <f t="shared" si="1"/>
        <v>11971G2</v>
      </c>
      <c r="D308" s="14" t="s">
        <v>27</v>
      </c>
      <c r="E308" s="14" t="s">
        <v>3591</v>
      </c>
      <c r="F308" s="14" t="s">
        <v>3592</v>
      </c>
      <c r="G308" s="14" t="s">
        <v>3593</v>
      </c>
      <c r="H308" s="14" t="s">
        <v>3594</v>
      </c>
      <c r="I308" s="14" t="s">
        <v>3595</v>
      </c>
      <c r="J308" s="14" t="s">
        <v>230</v>
      </c>
      <c r="K308" s="14" t="s">
        <v>52</v>
      </c>
      <c r="L308" s="14" t="s">
        <v>3596</v>
      </c>
      <c r="M308" s="14" t="s">
        <v>3597</v>
      </c>
      <c r="N308" s="14" t="s">
        <v>3598</v>
      </c>
      <c r="O308" s="14" t="s">
        <v>3599</v>
      </c>
      <c r="P308" s="14" t="s">
        <v>38</v>
      </c>
      <c r="Q308" s="14" t="s">
        <v>3600</v>
      </c>
      <c r="R308" s="14" t="s">
        <v>40</v>
      </c>
      <c r="S308" s="14" t="s">
        <v>3601</v>
      </c>
      <c r="T308" s="14" t="s">
        <v>230</v>
      </c>
      <c r="U308" s="14" t="s">
        <v>60</v>
      </c>
      <c r="V308" s="14" t="s">
        <v>44</v>
      </c>
    </row>
    <row r="309" spans="1:22" ht="9.75" customHeight="1">
      <c r="A309" s="14" t="s">
        <v>2925</v>
      </c>
      <c r="B309" s="14" t="s">
        <v>831</v>
      </c>
      <c r="C309" s="13" t="str">
        <f t="shared" si="1"/>
        <v>11971G3</v>
      </c>
      <c r="D309" s="14" t="s">
        <v>27</v>
      </c>
      <c r="E309" s="14" t="s">
        <v>3602</v>
      </c>
      <c r="F309" s="14" t="s">
        <v>3603</v>
      </c>
      <c r="G309" s="14" t="s">
        <v>3604</v>
      </c>
      <c r="H309" s="14" t="s">
        <v>3605</v>
      </c>
      <c r="I309" s="14" t="s">
        <v>3606</v>
      </c>
      <c r="J309" s="14" t="s">
        <v>276</v>
      </c>
      <c r="K309" s="14" t="s">
        <v>33</v>
      </c>
      <c r="L309" s="14" t="s">
        <v>3607</v>
      </c>
      <c r="M309" s="14" t="s">
        <v>3608</v>
      </c>
      <c r="N309" s="14" t="s">
        <v>3609</v>
      </c>
      <c r="O309" s="14" t="s">
        <v>3610</v>
      </c>
      <c r="P309" s="14" t="s">
        <v>38</v>
      </c>
      <c r="Q309" s="14" t="s">
        <v>3611</v>
      </c>
      <c r="R309" s="14" t="s">
        <v>40</v>
      </c>
      <c r="S309" s="14" t="s">
        <v>3612</v>
      </c>
      <c r="T309" s="14" t="s">
        <v>90</v>
      </c>
      <c r="U309" s="14" t="s">
        <v>283</v>
      </c>
      <c r="V309" s="14" t="s">
        <v>44</v>
      </c>
    </row>
    <row r="310" spans="1:22" ht="9.75" customHeight="1">
      <c r="A310" s="14" t="s">
        <v>2925</v>
      </c>
      <c r="B310" s="14" t="s">
        <v>844</v>
      </c>
      <c r="C310" s="13" t="str">
        <f t="shared" si="1"/>
        <v>11971G4</v>
      </c>
      <c r="D310" s="14" t="s">
        <v>27</v>
      </c>
      <c r="E310" s="14" t="s">
        <v>3613</v>
      </c>
      <c r="F310" s="14" t="s">
        <v>3614</v>
      </c>
      <c r="G310" s="14" t="s">
        <v>3615</v>
      </c>
      <c r="H310" s="14" t="s">
        <v>3616</v>
      </c>
      <c r="I310" s="14" t="s">
        <v>3617</v>
      </c>
      <c r="J310" s="14" t="s">
        <v>2405</v>
      </c>
      <c r="K310" s="14" t="s">
        <v>33</v>
      </c>
      <c r="L310" s="14" t="s">
        <v>3618</v>
      </c>
      <c r="M310" s="14" t="s">
        <v>3619</v>
      </c>
      <c r="N310" s="14" t="s">
        <v>3620</v>
      </c>
      <c r="O310" s="14" t="s">
        <v>3621</v>
      </c>
      <c r="P310" s="14" t="s">
        <v>38</v>
      </c>
      <c r="Q310" s="14" t="s">
        <v>3622</v>
      </c>
      <c r="R310" s="14" t="s">
        <v>40</v>
      </c>
      <c r="S310" s="14" t="s">
        <v>3623</v>
      </c>
      <c r="T310" s="14" t="s">
        <v>75</v>
      </c>
      <c r="U310" s="14" t="s">
        <v>484</v>
      </c>
      <c r="V310" s="14" t="s">
        <v>44</v>
      </c>
    </row>
    <row r="311" spans="1:22" ht="9.75" customHeight="1">
      <c r="A311" s="14" t="s">
        <v>2925</v>
      </c>
      <c r="B311" s="14" t="s">
        <v>856</v>
      </c>
      <c r="C311" s="13" t="str">
        <f t="shared" si="1"/>
        <v>11971G5</v>
      </c>
      <c r="D311" s="14" t="s">
        <v>27</v>
      </c>
      <c r="E311" s="14" t="s">
        <v>3624</v>
      </c>
      <c r="F311" s="14" t="s">
        <v>3625</v>
      </c>
      <c r="G311" s="14" t="s">
        <v>3626</v>
      </c>
      <c r="H311" s="14" t="s">
        <v>3627</v>
      </c>
      <c r="I311" s="14" t="s">
        <v>3628</v>
      </c>
      <c r="J311" s="14" t="s">
        <v>3629</v>
      </c>
      <c r="K311" s="14" t="s">
        <v>52</v>
      </c>
      <c r="L311" s="14" t="s">
        <v>3630</v>
      </c>
      <c r="M311" s="14" t="s">
        <v>3631</v>
      </c>
      <c r="N311" s="14" t="s">
        <v>3632</v>
      </c>
      <c r="O311" s="14" t="s">
        <v>3633</v>
      </c>
      <c r="P311" s="14" t="s">
        <v>38</v>
      </c>
      <c r="Q311" s="14" t="s">
        <v>3634</v>
      </c>
      <c r="R311" s="14" t="s">
        <v>40</v>
      </c>
      <c r="S311" s="14" t="s">
        <v>3635</v>
      </c>
      <c r="T311" s="14" t="s">
        <v>781</v>
      </c>
      <c r="U311" s="14" t="s">
        <v>147</v>
      </c>
      <c r="V311" s="14" t="s">
        <v>44</v>
      </c>
    </row>
    <row r="312" spans="1:22" ht="9.75" customHeight="1">
      <c r="A312" s="14" t="s">
        <v>2925</v>
      </c>
      <c r="B312" s="14" t="s">
        <v>868</v>
      </c>
      <c r="C312" s="13" t="str">
        <f t="shared" si="1"/>
        <v>11971G6</v>
      </c>
      <c r="D312" s="14" t="s">
        <v>27</v>
      </c>
      <c r="E312" s="14" t="s">
        <v>3636</v>
      </c>
      <c r="F312" s="14" t="s">
        <v>3637</v>
      </c>
      <c r="G312" s="14" t="s">
        <v>3638</v>
      </c>
      <c r="H312" s="14" t="s">
        <v>3639</v>
      </c>
      <c r="I312" s="14" t="s">
        <v>3640</v>
      </c>
      <c r="J312" s="14" t="s">
        <v>230</v>
      </c>
      <c r="K312" s="14" t="s">
        <v>68</v>
      </c>
      <c r="L312" s="14" t="s">
        <v>3641</v>
      </c>
      <c r="M312" s="14" t="s">
        <v>3642</v>
      </c>
      <c r="N312" s="14" t="s">
        <v>3643</v>
      </c>
      <c r="O312" s="14" t="s">
        <v>3644</v>
      </c>
      <c r="P312" s="14" t="s">
        <v>38</v>
      </c>
      <c r="Q312" s="14" t="s">
        <v>3645</v>
      </c>
      <c r="R312" s="14" t="s">
        <v>40</v>
      </c>
      <c r="S312" s="14" t="s">
        <v>3646</v>
      </c>
      <c r="T312" s="14" t="s">
        <v>230</v>
      </c>
      <c r="U312" s="14" t="s">
        <v>230</v>
      </c>
      <c r="V312" s="14" t="s">
        <v>547</v>
      </c>
    </row>
    <row r="313" spans="1:22" ht="9.75" customHeight="1">
      <c r="A313" s="14" t="s">
        <v>2925</v>
      </c>
      <c r="B313" s="14" t="s">
        <v>879</v>
      </c>
      <c r="C313" s="13" t="str">
        <f t="shared" si="1"/>
        <v>11971G7</v>
      </c>
      <c r="D313" s="14" t="s">
        <v>27</v>
      </c>
      <c r="E313" s="14" t="s">
        <v>3647</v>
      </c>
      <c r="F313" s="14" t="s">
        <v>3648</v>
      </c>
      <c r="G313" s="13"/>
      <c r="H313" s="14" t="s">
        <v>3649</v>
      </c>
      <c r="I313" s="14" t="s">
        <v>3650</v>
      </c>
      <c r="J313" s="14" t="s">
        <v>384</v>
      </c>
      <c r="K313" s="14" t="s">
        <v>33</v>
      </c>
      <c r="L313" s="14" t="s">
        <v>3651</v>
      </c>
      <c r="M313" s="14" t="s">
        <v>3652</v>
      </c>
      <c r="N313" s="14" t="s">
        <v>3653</v>
      </c>
      <c r="O313" s="14" t="s">
        <v>3654</v>
      </c>
      <c r="P313" s="14" t="s">
        <v>38</v>
      </c>
      <c r="Q313" s="14" t="s">
        <v>3655</v>
      </c>
      <c r="R313" s="14" t="s">
        <v>40</v>
      </c>
      <c r="S313" s="14" t="s">
        <v>3656</v>
      </c>
      <c r="T313" s="14" t="s">
        <v>391</v>
      </c>
      <c r="U313" s="14" t="s">
        <v>338</v>
      </c>
      <c r="V313" s="14" t="s">
        <v>44</v>
      </c>
    </row>
    <row r="314" spans="1:22" ht="9.75" customHeight="1">
      <c r="A314" s="14" t="s">
        <v>2925</v>
      </c>
      <c r="B314" s="14" t="s">
        <v>892</v>
      </c>
      <c r="C314" s="13" t="str">
        <f t="shared" si="1"/>
        <v>11971G8</v>
      </c>
      <c r="D314" s="14" t="s">
        <v>27</v>
      </c>
      <c r="E314" s="14" t="s">
        <v>3657</v>
      </c>
      <c r="F314" s="14" t="s">
        <v>3658</v>
      </c>
      <c r="G314" s="13"/>
      <c r="H314" s="14" t="s">
        <v>3659</v>
      </c>
      <c r="I314" s="14" t="s">
        <v>3540</v>
      </c>
      <c r="J314" s="14" t="s">
        <v>111</v>
      </c>
      <c r="K314" s="13"/>
      <c r="L314" s="14" t="s">
        <v>3660</v>
      </c>
      <c r="M314" s="14" t="s">
        <v>3542</v>
      </c>
      <c r="N314" s="14" t="s">
        <v>3661</v>
      </c>
      <c r="O314" s="14" t="s">
        <v>3662</v>
      </c>
      <c r="P314" s="14" t="s">
        <v>38</v>
      </c>
      <c r="Q314" s="14" t="s">
        <v>3663</v>
      </c>
      <c r="R314" s="14" t="s">
        <v>40</v>
      </c>
      <c r="S314" s="14" t="s">
        <v>3664</v>
      </c>
      <c r="T314" s="14" t="s">
        <v>118</v>
      </c>
      <c r="U314" s="14" t="s">
        <v>60</v>
      </c>
      <c r="V314" s="14" t="s">
        <v>148</v>
      </c>
    </row>
    <row r="315" spans="1:22" ht="9.75" customHeight="1">
      <c r="A315" s="14" t="s">
        <v>2925</v>
      </c>
      <c r="B315" s="14" t="s">
        <v>905</v>
      </c>
      <c r="C315" s="13" t="str">
        <f t="shared" si="1"/>
        <v>11971G9</v>
      </c>
      <c r="D315" s="14" t="s">
        <v>27</v>
      </c>
      <c r="E315" s="14" t="s">
        <v>3665</v>
      </c>
      <c r="F315" s="14" t="s">
        <v>3666</v>
      </c>
      <c r="G315" s="14" t="s">
        <v>3667</v>
      </c>
      <c r="H315" s="14" t="s">
        <v>3668</v>
      </c>
      <c r="I315" s="14" t="s">
        <v>3669</v>
      </c>
      <c r="J315" s="14" t="s">
        <v>3670</v>
      </c>
      <c r="K315" s="14" t="s">
        <v>52</v>
      </c>
      <c r="L315" s="14" t="s">
        <v>3671</v>
      </c>
      <c r="M315" s="14" t="s">
        <v>3672</v>
      </c>
      <c r="N315" s="14" t="s">
        <v>3673</v>
      </c>
      <c r="O315" s="14" t="s">
        <v>3674</v>
      </c>
      <c r="P315" s="14" t="s">
        <v>38</v>
      </c>
      <c r="Q315" s="14" t="s">
        <v>3675</v>
      </c>
      <c r="R315" s="14" t="s">
        <v>40</v>
      </c>
      <c r="S315" s="14" t="s">
        <v>3676</v>
      </c>
      <c r="T315" s="14" t="s">
        <v>323</v>
      </c>
      <c r="U315" s="14" t="s">
        <v>119</v>
      </c>
      <c r="V315" s="14" t="s">
        <v>44</v>
      </c>
    </row>
    <row r="316" spans="1:22" ht="9.75" customHeight="1">
      <c r="A316" s="14" t="s">
        <v>2925</v>
      </c>
      <c r="B316" s="14" t="s">
        <v>919</v>
      </c>
      <c r="C316" s="13" t="str">
        <f t="shared" si="1"/>
        <v>11971G10</v>
      </c>
      <c r="D316" s="14" t="s">
        <v>27</v>
      </c>
      <c r="E316" s="14" t="s">
        <v>3677</v>
      </c>
      <c r="F316" s="14" t="s">
        <v>3678</v>
      </c>
      <c r="G316" s="14" t="s">
        <v>3679</v>
      </c>
      <c r="H316" s="14" t="s">
        <v>3680</v>
      </c>
      <c r="I316" s="14" t="s">
        <v>3077</v>
      </c>
      <c r="J316" s="14" t="s">
        <v>230</v>
      </c>
      <c r="K316" s="14" t="s">
        <v>52</v>
      </c>
      <c r="L316" s="14" t="s">
        <v>3681</v>
      </c>
      <c r="M316" s="14" t="s">
        <v>3079</v>
      </c>
      <c r="N316" s="14" t="s">
        <v>3682</v>
      </c>
      <c r="O316" s="14" t="s">
        <v>3683</v>
      </c>
      <c r="P316" s="14" t="s">
        <v>38</v>
      </c>
      <c r="Q316" s="14" t="s">
        <v>3684</v>
      </c>
      <c r="R316" s="14" t="s">
        <v>40</v>
      </c>
      <c r="S316" s="14" t="s">
        <v>3685</v>
      </c>
      <c r="T316" s="14" t="s">
        <v>230</v>
      </c>
      <c r="U316" s="14" t="s">
        <v>338</v>
      </c>
      <c r="V316" s="14" t="s">
        <v>44</v>
      </c>
    </row>
    <row r="317" spans="1:22" ht="9.75" customHeight="1">
      <c r="A317" s="14" t="s">
        <v>2925</v>
      </c>
      <c r="B317" s="14" t="s">
        <v>934</v>
      </c>
      <c r="C317" s="13" t="str">
        <f t="shared" si="1"/>
        <v>11971G11</v>
      </c>
      <c r="D317" s="14" t="s">
        <v>27</v>
      </c>
      <c r="E317" s="14" t="s">
        <v>3686</v>
      </c>
      <c r="F317" s="14" t="s">
        <v>3687</v>
      </c>
      <c r="G317" s="14" t="s">
        <v>3688</v>
      </c>
      <c r="H317" s="14" t="s">
        <v>3689</v>
      </c>
      <c r="I317" s="14" t="s">
        <v>3690</v>
      </c>
      <c r="J317" s="14" t="s">
        <v>3691</v>
      </c>
      <c r="K317" s="14" t="s">
        <v>83</v>
      </c>
      <c r="L317" s="14" t="s">
        <v>3692</v>
      </c>
      <c r="M317" s="14" t="s">
        <v>3693</v>
      </c>
      <c r="N317" s="14" t="s">
        <v>3694</v>
      </c>
      <c r="O317" s="14" t="s">
        <v>3695</v>
      </c>
      <c r="P317" s="14" t="s">
        <v>38</v>
      </c>
      <c r="Q317" s="14" t="s">
        <v>3696</v>
      </c>
      <c r="R317" s="14" t="s">
        <v>40</v>
      </c>
      <c r="S317" s="14" t="s">
        <v>3697</v>
      </c>
      <c r="T317" s="14" t="s">
        <v>3698</v>
      </c>
      <c r="U317" s="14" t="s">
        <v>147</v>
      </c>
      <c r="V317" s="14" t="s">
        <v>44</v>
      </c>
    </row>
    <row r="318" spans="1:22" ht="9.75" customHeight="1">
      <c r="A318" s="14" t="s">
        <v>2925</v>
      </c>
      <c r="B318" s="14" t="s">
        <v>945</v>
      </c>
      <c r="C318" s="13" t="str">
        <f t="shared" si="1"/>
        <v>11971H2</v>
      </c>
      <c r="D318" s="14" t="s">
        <v>27</v>
      </c>
      <c r="E318" s="14" t="s">
        <v>3699</v>
      </c>
      <c r="F318" s="14" t="s">
        <v>3700</v>
      </c>
      <c r="G318" s="13"/>
      <c r="H318" s="14" t="s">
        <v>3701</v>
      </c>
      <c r="I318" s="14" t="s">
        <v>3702</v>
      </c>
      <c r="J318" s="14" t="s">
        <v>384</v>
      </c>
      <c r="K318" s="14" t="s">
        <v>52</v>
      </c>
      <c r="L318" s="14" t="s">
        <v>3703</v>
      </c>
      <c r="M318" s="14" t="s">
        <v>3704</v>
      </c>
      <c r="N318" s="14" t="s">
        <v>3705</v>
      </c>
      <c r="O318" s="14" t="s">
        <v>3706</v>
      </c>
      <c r="P318" s="14" t="s">
        <v>38</v>
      </c>
      <c r="Q318" s="14" t="s">
        <v>3707</v>
      </c>
      <c r="R318" s="14" t="s">
        <v>40</v>
      </c>
      <c r="S318" s="14" t="s">
        <v>3708</v>
      </c>
      <c r="T318" s="14" t="s">
        <v>391</v>
      </c>
      <c r="U318" s="14" t="s">
        <v>338</v>
      </c>
      <c r="V318" s="14" t="s">
        <v>44</v>
      </c>
    </row>
    <row r="319" spans="1:22" ht="9.75" customHeight="1">
      <c r="A319" s="14" t="s">
        <v>2925</v>
      </c>
      <c r="B319" s="14" t="s">
        <v>956</v>
      </c>
      <c r="C319" s="13" t="str">
        <f t="shared" si="1"/>
        <v>11971H3</v>
      </c>
      <c r="D319" s="14" t="s">
        <v>27</v>
      </c>
      <c r="E319" s="14" t="s">
        <v>3709</v>
      </c>
      <c r="F319" s="14" t="s">
        <v>3710</v>
      </c>
      <c r="G319" s="14" t="s">
        <v>3711</v>
      </c>
      <c r="H319" s="14" t="s">
        <v>3712</v>
      </c>
      <c r="I319" s="14" t="s">
        <v>3713</v>
      </c>
      <c r="J319" s="14" t="s">
        <v>276</v>
      </c>
      <c r="K319" s="14" t="s">
        <v>83</v>
      </c>
      <c r="L319" s="14" t="s">
        <v>3714</v>
      </c>
      <c r="M319" s="14" t="s">
        <v>3715</v>
      </c>
      <c r="N319" s="14" t="s">
        <v>3716</v>
      </c>
      <c r="O319" s="14" t="s">
        <v>3717</v>
      </c>
      <c r="P319" s="14" t="s">
        <v>38</v>
      </c>
      <c r="Q319" s="14" t="s">
        <v>3718</v>
      </c>
      <c r="R319" s="14" t="s">
        <v>40</v>
      </c>
      <c r="S319" s="14" t="s">
        <v>3719</v>
      </c>
      <c r="T319" s="14" t="s">
        <v>90</v>
      </c>
      <c r="U319" s="14" t="s">
        <v>283</v>
      </c>
      <c r="V319" s="14" t="s">
        <v>44</v>
      </c>
    </row>
    <row r="320" spans="1:22" ht="9.75" customHeight="1">
      <c r="A320" s="14" t="s">
        <v>2925</v>
      </c>
      <c r="B320" s="14" t="s">
        <v>971</v>
      </c>
      <c r="C320" s="13" t="str">
        <f t="shared" si="1"/>
        <v>11971H4</v>
      </c>
      <c r="D320" s="14" t="s">
        <v>27</v>
      </c>
      <c r="E320" s="14" t="s">
        <v>3720</v>
      </c>
      <c r="F320" s="14" t="s">
        <v>3721</v>
      </c>
      <c r="G320" s="14" t="s">
        <v>3722</v>
      </c>
      <c r="H320" s="14" t="s">
        <v>3723</v>
      </c>
      <c r="I320" s="14" t="s">
        <v>3724</v>
      </c>
      <c r="J320" s="14" t="s">
        <v>263</v>
      </c>
      <c r="K320" s="14" t="s">
        <v>33</v>
      </c>
      <c r="L320" s="14" t="s">
        <v>3725</v>
      </c>
      <c r="M320" s="14" t="s">
        <v>3726</v>
      </c>
      <c r="N320" s="14" t="s">
        <v>3727</v>
      </c>
      <c r="O320" s="14" t="s">
        <v>3728</v>
      </c>
      <c r="P320" s="14" t="s">
        <v>38</v>
      </c>
      <c r="Q320" s="14" t="s">
        <v>3729</v>
      </c>
      <c r="R320" s="14" t="s">
        <v>40</v>
      </c>
      <c r="S320" s="14" t="s">
        <v>3730</v>
      </c>
      <c r="T320" s="14" t="s">
        <v>75</v>
      </c>
      <c r="U320" s="14" t="s">
        <v>243</v>
      </c>
      <c r="V320" s="14" t="s">
        <v>44</v>
      </c>
    </row>
    <row r="321" spans="1:22" ht="9.75" customHeight="1">
      <c r="A321" s="14" t="s">
        <v>2925</v>
      </c>
      <c r="B321" s="14" t="s">
        <v>985</v>
      </c>
      <c r="C321" s="13" t="str">
        <f t="shared" si="1"/>
        <v>11971H5</v>
      </c>
      <c r="D321" s="14" t="s">
        <v>27</v>
      </c>
      <c r="E321" s="14" t="s">
        <v>3731</v>
      </c>
      <c r="F321" s="14" t="s">
        <v>3732</v>
      </c>
      <c r="G321" s="14" t="s">
        <v>3733</v>
      </c>
      <c r="H321" s="14" t="s">
        <v>3734</v>
      </c>
      <c r="I321" s="14" t="s">
        <v>3735</v>
      </c>
      <c r="J321" s="14" t="s">
        <v>1407</v>
      </c>
      <c r="K321" s="14" t="s">
        <v>33</v>
      </c>
      <c r="L321" s="14" t="s">
        <v>3736</v>
      </c>
      <c r="M321" s="14" t="s">
        <v>3737</v>
      </c>
      <c r="N321" s="14" t="s">
        <v>3738</v>
      </c>
      <c r="O321" s="14" t="s">
        <v>3739</v>
      </c>
      <c r="P321" s="14" t="s">
        <v>38</v>
      </c>
      <c r="Q321" s="14" t="s">
        <v>3740</v>
      </c>
      <c r="R321" s="14" t="s">
        <v>40</v>
      </c>
      <c r="S321" s="14" t="s">
        <v>3741</v>
      </c>
      <c r="T321" s="14" t="s">
        <v>118</v>
      </c>
      <c r="U321" s="14" t="s">
        <v>134</v>
      </c>
      <c r="V321" s="14" t="s">
        <v>44</v>
      </c>
    </row>
    <row r="322" spans="1:22" ht="9.75" customHeight="1">
      <c r="A322" s="14" t="s">
        <v>2925</v>
      </c>
      <c r="B322" s="14" t="s">
        <v>999</v>
      </c>
      <c r="C322" s="13" t="str">
        <f t="shared" si="1"/>
        <v>11971H6</v>
      </c>
      <c r="D322" s="14" t="s">
        <v>27</v>
      </c>
      <c r="E322" s="14" t="s">
        <v>3742</v>
      </c>
      <c r="F322" s="14" t="s">
        <v>3743</v>
      </c>
      <c r="G322" s="13"/>
      <c r="H322" s="14" t="s">
        <v>3744</v>
      </c>
      <c r="I322" s="14" t="s">
        <v>3745</v>
      </c>
      <c r="J322" s="14" t="s">
        <v>3746</v>
      </c>
      <c r="K322" s="14" t="s">
        <v>83</v>
      </c>
      <c r="L322" s="14" t="s">
        <v>3747</v>
      </c>
      <c r="M322" s="14" t="s">
        <v>3748</v>
      </c>
      <c r="N322" s="14" t="s">
        <v>3749</v>
      </c>
      <c r="O322" s="14" t="s">
        <v>3750</v>
      </c>
      <c r="P322" s="14" t="s">
        <v>38</v>
      </c>
      <c r="Q322" s="14" t="s">
        <v>3751</v>
      </c>
      <c r="R322" s="14" t="s">
        <v>40</v>
      </c>
      <c r="S322" s="14" t="s">
        <v>3752</v>
      </c>
      <c r="T322" s="14" t="s">
        <v>2306</v>
      </c>
      <c r="U322" s="14" t="s">
        <v>43</v>
      </c>
      <c r="V322" s="14" t="s">
        <v>44</v>
      </c>
    </row>
    <row r="323" spans="1:22" ht="9.75" customHeight="1">
      <c r="A323" s="14" t="s">
        <v>2925</v>
      </c>
      <c r="B323" s="14" t="s">
        <v>1010</v>
      </c>
      <c r="C323" s="13" t="str">
        <f t="shared" si="1"/>
        <v>11971H7</v>
      </c>
      <c r="D323" s="14" t="s">
        <v>27</v>
      </c>
      <c r="E323" s="14" t="s">
        <v>3753</v>
      </c>
      <c r="F323" s="14" t="s">
        <v>3754</v>
      </c>
      <c r="G323" s="14" t="s">
        <v>3755</v>
      </c>
      <c r="H323" s="14" t="s">
        <v>3756</v>
      </c>
      <c r="I323" s="14" t="s">
        <v>3757</v>
      </c>
      <c r="J323" s="14" t="s">
        <v>344</v>
      </c>
      <c r="K323" s="14" t="s">
        <v>83</v>
      </c>
      <c r="L323" s="14" t="s">
        <v>3758</v>
      </c>
      <c r="M323" s="14" t="s">
        <v>3759</v>
      </c>
      <c r="N323" s="14" t="s">
        <v>3760</v>
      </c>
      <c r="O323" s="14" t="s">
        <v>3761</v>
      </c>
      <c r="P323" s="14" t="s">
        <v>38</v>
      </c>
      <c r="Q323" s="14" t="s">
        <v>3762</v>
      </c>
      <c r="R323" s="14" t="s">
        <v>40</v>
      </c>
      <c r="S323" s="14" t="s">
        <v>3763</v>
      </c>
      <c r="T323" s="14" t="s">
        <v>75</v>
      </c>
      <c r="U323" s="14" t="s">
        <v>243</v>
      </c>
      <c r="V323" s="14" t="s">
        <v>44</v>
      </c>
    </row>
    <row r="324" spans="1:22" ht="9.75" customHeight="1">
      <c r="A324" s="14" t="s">
        <v>2925</v>
      </c>
      <c r="B324" s="14" t="s">
        <v>1022</v>
      </c>
      <c r="C324" s="13" t="str">
        <f t="shared" si="1"/>
        <v>11971H8</v>
      </c>
      <c r="D324" s="14" t="s">
        <v>27</v>
      </c>
      <c r="E324" s="14" t="s">
        <v>3764</v>
      </c>
      <c r="F324" s="14" t="s">
        <v>3765</v>
      </c>
      <c r="G324" s="13"/>
      <c r="H324" s="14" t="s">
        <v>3766</v>
      </c>
      <c r="I324" s="14" t="s">
        <v>3767</v>
      </c>
      <c r="J324" s="14" t="s">
        <v>3768</v>
      </c>
      <c r="K324" s="14" t="s">
        <v>83</v>
      </c>
      <c r="L324" s="14" t="s">
        <v>3769</v>
      </c>
      <c r="M324" s="14" t="s">
        <v>3770</v>
      </c>
      <c r="N324" s="14" t="s">
        <v>3771</v>
      </c>
      <c r="O324" s="14" t="s">
        <v>3772</v>
      </c>
      <c r="P324" s="14" t="s">
        <v>38</v>
      </c>
      <c r="Q324" s="14" t="s">
        <v>3773</v>
      </c>
      <c r="R324" s="14" t="s">
        <v>40</v>
      </c>
      <c r="S324" s="14" t="s">
        <v>3774</v>
      </c>
      <c r="T324" s="14" t="s">
        <v>75</v>
      </c>
      <c r="U324" s="14" t="s">
        <v>243</v>
      </c>
      <c r="V324" s="14" t="s">
        <v>148</v>
      </c>
    </row>
    <row r="325" spans="1:22" ht="9.75" customHeight="1">
      <c r="A325" s="14" t="s">
        <v>2925</v>
      </c>
      <c r="B325" s="14" t="s">
        <v>1035</v>
      </c>
      <c r="C325" s="13" t="str">
        <f t="shared" si="1"/>
        <v>11971H9</v>
      </c>
      <c r="D325" s="14" t="s">
        <v>27</v>
      </c>
      <c r="E325" s="14" t="s">
        <v>3775</v>
      </c>
      <c r="F325" s="14" t="s">
        <v>3776</v>
      </c>
      <c r="G325" s="13"/>
      <c r="H325" s="14" t="s">
        <v>3777</v>
      </c>
      <c r="I325" s="14" t="s">
        <v>3778</v>
      </c>
      <c r="J325" s="14" t="s">
        <v>111</v>
      </c>
      <c r="K325" s="14" t="s">
        <v>52</v>
      </c>
      <c r="L325" s="14" t="s">
        <v>3779</v>
      </c>
      <c r="M325" s="14" t="s">
        <v>3780</v>
      </c>
      <c r="N325" s="14" t="s">
        <v>3781</v>
      </c>
      <c r="O325" s="14" t="s">
        <v>3782</v>
      </c>
      <c r="P325" s="14" t="s">
        <v>38</v>
      </c>
      <c r="Q325" s="14" t="s">
        <v>3783</v>
      </c>
      <c r="R325" s="14" t="s">
        <v>40</v>
      </c>
      <c r="S325" s="14" t="s">
        <v>3784</v>
      </c>
      <c r="T325" s="14" t="s">
        <v>118</v>
      </c>
      <c r="U325" s="14" t="s">
        <v>3785</v>
      </c>
      <c r="V325" s="14" t="s">
        <v>44</v>
      </c>
    </row>
    <row r="326" spans="1:22" ht="9.75" customHeight="1">
      <c r="A326" s="14" t="s">
        <v>2925</v>
      </c>
      <c r="B326" s="14" t="s">
        <v>1048</v>
      </c>
      <c r="C326" s="13" t="str">
        <f t="shared" si="1"/>
        <v>11971H10</v>
      </c>
      <c r="D326" s="14" t="s">
        <v>27</v>
      </c>
      <c r="E326" s="14" t="s">
        <v>3786</v>
      </c>
      <c r="F326" s="14" t="s">
        <v>3787</v>
      </c>
      <c r="G326" s="14" t="s">
        <v>3788</v>
      </c>
      <c r="H326" s="14" t="s">
        <v>3789</v>
      </c>
      <c r="I326" s="14" t="s">
        <v>3790</v>
      </c>
      <c r="J326" s="14" t="s">
        <v>111</v>
      </c>
      <c r="K326" s="14" t="s">
        <v>52</v>
      </c>
      <c r="L326" s="14" t="s">
        <v>3791</v>
      </c>
      <c r="M326" s="14" t="s">
        <v>3792</v>
      </c>
      <c r="N326" s="14" t="s">
        <v>3793</v>
      </c>
      <c r="O326" s="14" t="s">
        <v>3794</v>
      </c>
      <c r="P326" s="14" t="s">
        <v>38</v>
      </c>
      <c r="Q326" s="14" t="s">
        <v>3795</v>
      </c>
      <c r="R326" s="14" t="s">
        <v>40</v>
      </c>
      <c r="S326" s="14" t="s">
        <v>3796</v>
      </c>
      <c r="T326" s="14" t="s">
        <v>118</v>
      </c>
      <c r="U326" s="14" t="s">
        <v>3797</v>
      </c>
      <c r="V326" s="14" t="s">
        <v>44</v>
      </c>
    </row>
    <row r="327" spans="1:22" ht="9.75" customHeight="1">
      <c r="A327" s="14" t="s">
        <v>2925</v>
      </c>
      <c r="B327" s="14" t="s">
        <v>1061</v>
      </c>
      <c r="C327" s="13" t="str">
        <f t="shared" si="1"/>
        <v>11971H11</v>
      </c>
      <c r="D327" s="14" t="s">
        <v>27</v>
      </c>
      <c r="E327" s="14" t="s">
        <v>3798</v>
      </c>
      <c r="F327" s="14" t="s">
        <v>3799</v>
      </c>
      <c r="G327" s="14" t="s">
        <v>3800</v>
      </c>
      <c r="H327" s="14" t="s">
        <v>3801</v>
      </c>
      <c r="I327" s="14" t="s">
        <v>3802</v>
      </c>
      <c r="J327" s="14" t="s">
        <v>208</v>
      </c>
      <c r="K327" s="14" t="s">
        <v>1326</v>
      </c>
      <c r="L327" s="14" t="s">
        <v>3803</v>
      </c>
      <c r="M327" s="14" t="s">
        <v>3804</v>
      </c>
      <c r="N327" s="14" t="s">
        <v>3805</v>
      </c>
      <c r="O327" s="14" t="s">
        <v>3806</v>
      </c>
      <c r="P327" s="14" t="s">
        <v>38</v>
      </c>
      <c r="Q327" s="14" t="s">
        <v>3807</v>
      </c>
      <c r="R327" s="14" t="s">
        <v>40</v>
      </c>
      <c r="S327" s="14" t="s">
        <v>3808</v>
      </c>
      <c r="T327" s="14" t="s">
        <v>90</v>
      </c>
      <c r="U327" s="14" t="s">
        <v>104</v>
      </c>
      <c r="V327" s="14" t="s">
        <v>44</v>
      </c>
    </row>
    <row r="328" spans="1:22" ht="9.75" customHeight="1">
      <c r="A328" s="14" t="s">
        <v>3809</v>
      </c>
      <c r="B328" s="14" t="s">
        <v>26</v>
      </c>
      <c r="C328" s="13" t="str">
        <f t="shared" si="1"/>
        <v>11972A2</v>
      </c>
      <c r="D328" s="14" t="s">
        <v>27</v>
      </c>
      <c r="E328" s="14" t="s">
        <v>3810</v>
      </c>
      <c r="F328" s="14" t="s">
        <v>3811</v>
      </c>
      <c r="G328" s="14" t="s">
        <v>3812</v>
      </c>
      <c r="H328" s="14" t="s">
        <v>3813</v>
      </c>
      <c r="I328" s="14" t="s">
        <v>3814</v>
      </c>
      <c r="J328" s="14" t="s">
        <v>3815</v>
      </c>
      <c r="K328" s="14" t="s">
        <v>33</v>
      </c>
      <c r="L328" s="14" t="s">
        <v>3816</v>
      </c>
      <c r="M328" s="14" t="s">
        <v>3817</v>
      </c>
      <c r="N328" s="14" t="s">
        <v>3818</v>
      </c>
      <c r="O328" s="14" t="s">
        <v>3819</v>
      </c>
      <c r="P328" s="14" t="s">
        <v>38</v>
      </c>
      <c r="Q328" s="14" t="s">
        <v>3820</v>
      </c>
      <c r="R328" s="14" t="s">
        <v>40</v>
      </c>
      <c r="S328" s="14" t="s">
        <v>3821</v>
      </c>
      <c r="T328" s="14" t="s">
        <v>3822</v>
      </c>
      <c r="U328" s="14" t="s">
        <v>283</v>
      </c>
      <c r="V328" s="14" t="s">
        <v>44</v>
      </c>
    </row>
    <row r="329" spans="1:22" ht="9.75" customHeight="1">
      <c r="A329" s="14" t="s">
        <v>3809</v>
      </c>
      <c r="B329" s="14" t="s">
        <v>45</v>
      </c>
      <c r="C329" s="13" t="str">
        <f t="shared" si="1"/>
        <v>11972A3</v>
      </c>
      <c r="D329" s="14" t="s">
        <v>27</v>
      </c>
      <c r="E329" s="14" t="s">
        <v>3823</v>
      </c>
      <c r="F329" s="14" t="s">
        <v>3824</v>
      </c>
      <c r="G329" s="13"/>
      <c r="H329" s="14" t="s">
        <v>3825</v>
      </c>
      <c r="I329" s="14" t="s">
        <v>3826</v>
      </c>
      <c r="J329" s="14" t="s">
        <v>3827</v>
      </c>
      <c r="K329" s="14" t="s">
        <v>33</v>
      </c>
      <c r="L329" s="14" t="s">
        <v>3828</v>
      </c>
      <c r="M329" s="14" t="s">
        <v>3829</v>
      </c>
      <c r="N329" s="14" t="s">
        <v>3830</v>
      </c>
      <c r="O329" s="14" t="s">
        <v>3831</v>
      </c>
      <c r="P329" s="14" t="s">
        <v>38</v>
      </c>
      <c r="Q329" s="14" t="s">
        <v>3832</v>
      </c>
      <c r="R329" s="14" t="s">
        <v>40</v>
      </c>
      <c r="S329" s="14" t="s">
        <v>3833</v>
      </c>
      <c r="T329" s="14" t="s">
        <v>1370</v>
      </c>
      <c r="U329" s="14" t="s">
        <v>1334</v>
      </c>
      <c r="V329" s="14" t="s">
        <v>44</v>
      </c>
    </row>
    <row r="330" spans="1:22" ht="9.75" customHeight="1">
      <c r="A330" s="14" t="s">
        <v>3809</v>
      </c>
      <c r="B330" s="14" t="s">
        <v>61</v>
      </c>
      <c r="C330" s="13" t="str">
        <f t="shared" si="1"/>
        <v>11972A4</v>
      </c>
      <c r="D330" s="14" t="s">
        <v>27</v>
      </c>
      <c r="E330" s="14" t="s">
        <v>3834</v>
      </c>
      <c r="F330" s="14" t="s">
        <v>3835</v>
      </c>
      <c r="G330" s="14" t="s">
        <v>3836</v>
      </c>
      <c r="H330" s="14" t="s">
        <v>3837</v>
      </c>
      <c r="I330" s="14" t="s">
        <v>3838</v>
      </c>
      <c r="J330" s="14" t="s">
        <v>59</v>
      </c>
      <c r="K330" s="14" t="s">
        <v>33</v>
      </c>
      <c r="L330" s="14" t="s">
        <v>3839</v>
      </c>
      <c r="M330" s="14" t="s">
        <v>3840</v>
      </c>
      <c r="N330" s="14" t="s">
        <v>3841</v>
      </c>
      <c r="O330" s="14" t="s">
        <v>3842</v>
      </c>
      <c r="P330" s="14" t="s">
        <v>38</v>
      </c>
      <c r="Q330" s="14" t="s">
        <v>3843</v>
      </c>
      <c r="R330" s="14" t="s">
        <v>40</v>
      </c>
      <c r="S330" s="14" t="s">
        <v>3844</v>
      </c>
      <c r="T330" s="14" t="s">
        <v>59</v>
      </c>
      <c r="U330" s="14" t="s">
        <v>134</v>
      </c>
      <c r="V330" s="14" t="s">
        <v>148</v>
      </c>
    </row>
    <row r="331" spans="1:22" ht="9.75" customHeight="1">
      <c r="A331" s="14" t="s">
        <v>3809</v>
      </c>
      <c r="B331" s="14" t="s">
        <v>77</v>
      </c>
      <c r="C331" s="13" t="str">
        <f t="shared" si="1"/>
        <v>11972A5</v>
      </c>
      <c r="D331" s="14" t="s">
        <v>27</v>
      </c>
      <c r="E331" s="14" t="s">
        <v>3845</v>
      </c>
      <c r="F331" s="14" t="s">
        <v>3846</v>
      </c>
      <c r="G331" s="14" t="s">
        <v>3847</v>
      </c>
      <c r="H331" s="14" t="s">
        <v>3848</v>
      </c>
      <c r="I331" s="14" t="s">
        <v>3849</v>
      </c>
      <c r="J331" s="14" t="s">
        <v>3850</v>
      </c>
      <c r="K331" s="14" t="s">
        <v>33</v>
      </c>
      <c r="L331" s="14" t="s">
        <v>3851</v>
      </c>
      <c r="M331" s="14" t="s">
        <v>3852</v>
      </c>
      <c r="N331" s="14" t="s">
        <v>3853</v>
      </c>
      <c r="O331" s="14" t="s">
        <v>3854</v>
      </c>
      <c r="P331" s="14" t="s">
        <v>38</v>
      </c>
      <c r="Q331" s="14" t="s">
        <v>3855</v>
      </c>
      <c r="R331" s="14" t="s">
        <v>40</v>
      </c>
      <c r="S331" s="14" t="s">
        <v>3856</v>
      </c>
      <c r="T331" s="14" t="s">
        <v>3857</v>
      </c>
      <c r="U331" s="14" t="s">
        <v>134</v>
      </c>
      <c r="V331" s="14" t="s">
        <v>148</v>
      </c>
    </row>
    <row r="332" spans="1:22" ht="9.75" customHeight="1">
      <c r="A332" s="14" t="s">
        <v>3809</v>
      </c>
      <c r="B332" s="14" t="s">
        <v>91</v>
      </c>
      <c r="C332" s="13" t="str">
        <f t="shared" si="1"/>
        <v>11972A6</v>
      </c>
      <c r="D332" s="14" t="s">
        <v>27</v>
      </c>
      <c r="E332" s="14" t="s">
        <v>3858</v>
      </c>
      <c r="F332" s="14" t="s">
        <v>3859</v>
      </c>
      <c r="G332" s="14" t="s">
        <v>3860</v>
      </c>
      <c r="H332" s="14" t="s">
        <v>3861</v>
      </c>
      <c r="I332" s="14" t="s">
        <v>3862</v>
      </c>
      <c r="J332" s="14" t="s">
        <v>3691</v>
      </c>
      <c r="K332" s="14" t="s">
        <v>33</v>
      </c>
      <c r="L332" s="14" t="s">
        <v>3863</v>
      </c>
      <c r="M332" s="14" t="s">
        <v>3864</v>
      </c>
      <c r="N332" s="14" t="s">
        <v>3865</v>
      </c>
      <c r="O332" s="14" t="s">
        <v>3866</v>
      </c>
      <c r="P332" s="14" t="s">
        <v>38</v>
      </c>
      <c r="Q332" s="14" t="s">
        <v>3867</v>
      </c>
      <c r="R332" s="14" t="s">
        <v>40</v>
      </c>
      <c r="S332" s="14" t="s">
        <v>3868</v>
      </c>
      <c r="T332" s="14" t="s">
        <v>3698</v>
      </c>
      <c r="U332" s="14" t="s">
        <v>134</v>
      </c>
      <c r="V332" s="14" t="s">
        <v>44</v>
      </c>
    </row>
    <row r="333" spans="1:22" ht="9.75" customHeight="1">
      <c r="A333" s="14" t="s">
        <v>3809</v>
      </c>
      <c r="B333" s="14" t="s">
        <v>105</v>
      </c>
      <c r="C333" s="13" t="str">
        <f t="shared" si="1"/>
        <v>11972A7</v>
      </c>
      <c r="D333" s="14" t="s">
        <v>27</v>
      </c>
      <c r="E333" s="14" t="s">
        <v>3869</v>
      </c>
      <c r="F333" s="14" t="s">
        <v>3870</v>
      </c>
      <c r="G333" s="14" t="s">
        <v>3871</v>
      </c>
      <c r="H333" s="14" t="s">
        <v>3872</v>
      </c>
      <c r="I333" s="14" t="s">
        <v>3873</v>
      </c>
      <c r="J333" s="14" t="s">
        <v>208</v>
      </c>
      <c r="K333" s="14" t="s">
        <v>83</v>
      </c>
      <c r="L333" s="14" t="s">
        <v>3874</v>
      </c>
      <c r="M333" s="14" t="s">
        <v>3875</v>
      </c>
      <c r="N333" s="14" t="s">
        <v>3876</v>
      </c>
      <c r="O333" s="14" t="s">
        <v>3877</v>
      </c>
      <c r="P333" s="14" t="s">
        <v>38</v>
      </c>
      <c r="Q333" s="14" t="s">
        <v>3878</v>
      </c>
      <c r="R333" s="14" t="s">
        <v>40</v>
      </c>
      <c r="S333" s="14" t="s">
        <v>3879</v>
      </c>
      <c r="T333" s="14" t="s">
        <v>90</v>
      </c>
      <c r="U333" s="14" t="s">
        <v>43</v>
      </c>
      <c r="V333" s="14" t="s">
        <v>44</v>
      </c>
    </row>
    <row r="334" spans="1:22" ht="9.75" customHeight="1">
      <c r="A334" s="14" t="s">
        <v>3809</v>
      </c>
      <c r="B334" s="14" t="s">
        <v>120</v>
      </c>
      <c r="C334" s="13" t="str">
        <f t="shared" si="1"/>
        <v>11972A8</v>
      </c>
      <c r="D334" s="14" t="s">
        <v>27</v>
      </c>
      <c r="E334" s="14" t="s">
        <v>3880</v>
      </c>
      <c r="F334" s="14" t="s">
        <v>3881</v>
      </c>
      <c r="G334" s="13"/>
      <c r="H334" s="14" t="s">
        <v>3882</v>
      </c>
      <c r="I334" s="14" t="s">
        <v>3883</v>
      </c>
      <c r="J334" s="14" t="s">
        <v>111</v>
      </c>
      <c r="K334" s="14" t="s">
        <v>33</v>
      </c>
      <c r="L334" s="14" t="s">
        <v>3884</v>
      </c>
      <c r="M334" s="14" t="s">
        <v>3885</v>
      </c>
      <c r="N334" s="14" t="s">
        <v>3886</v>
      </c>
      <c r="O334" s="14" t="s">
        <v>3887</v>
      </c>
      <c r="P334" s="14" t="s">
        <v>38</v>
      </c>
      <c r="Q334" s="14" t="s">
        <v>3888</v>
      </c>
      <c r="R334" s="14" t="s">
        <v>40</v>
      </c>
      <c r="S334" s="14" t="s">
        <v>3889</v>
      </c>
      <c r="T334" s="14" t="s">
        <v>118</v>
      </c>
      <c r="U334" s="14" t="s">
        <v>230</v>
      </c>
      <c r="V334" s="14" t="s">
        <v>44</v>
      </c>
    </row>
    <row r="335" spans="1:22" ht="9.75" customHeight="1">
      <c r="A335" s="14" t="s">
        <v>3809</v>
      </c>
      <c r="B335" s="14" t="s">
        <v>136</v>
      </c>
      <c r="C335" s="13" t="str">
        <f t="shared" si="1"/>
        <v>11972A9</v>
      </c>
      <c r="D335" s="14" t="s">
        <v>27</v>
      </c>
      <c r="E335" s="14" t="s">
        <v>3890</v>
      </c>
      <c r="F335" s="14" t="s">
        <v>3891</v>
      </c>
      <c r="G335" s="13"/>
      <c r="H335" s="14" t="s">
        <v>3892</v>
      </c>
      <c r="I335" s="14" t="s">
        <v>3893</v>
      </c>
      <c r="J335" s="14" t="s">
        <v>3894</v>
      </c>
      <c r="K335" s="14" t="s">
        <v>33</v>
      </c>
      <c r="L335" s="14" t="s">
        <v>3895</v>
      </c>
      <c r="M335" s="14" t="s">
        <v>3896</v>
      </c>
      <c r="N335" s="14" t="s">
        <v>3897</v>
      </c>
      <c r="O335" s="14" t="s">
        <v>3898</v>
      </c>
      <c r="P335" s="14" t="s">
        <v>38</v>
      </c>
      <c r="Q335" s="14" t="s">
        <v>3899</v>
      </c>
      <c r="R335" s="14" t="s">
        <v>40</v>
      </c>
      <c r="S335" s="14" t="s">
        <v>3900</v>
      </c>
      <c r="T335" s="14" t="s">
        <v>3901</v>
      </c>
      <c r="U335" s="14" t="s">
        <v>1034</v>
      </c>
      <c r="V335" s="14" t="s">
        <v>44</v>
      </c>
    </row>
    <row r="336" spans="1:22" ht="9.75" customHeight="1">
      <c r="A336" s="14" t="s">
        <v>3809</v>
      </c>
      <c r="B336" s="14" t="s">
        <v>149</v>
      </c>
      <c r="C336" s="13" t="str">
        <f t="shared" si="1"/>
        <v>11972A10</v>
      </c>
      <c r="D336" s="14" t="s">
        <v>27</v>
      </c>
      <c r="E336" s="14" t="s">
        <v>3902</v>
      </c>
      <c r="F336" s="14" t="s">
        <v>3903</v>
      </c>
      <c r="G336" s="13"/>
      <c r="H336" s="14" t="s">
        <v>3904</v>
      </c>
      <c r="I336" s="14" t="s">
        <v>3905</v>
      </c>
      <c r="J336" s="14" t="s">
        <v>3906</v>
      </c>
      <c r="K336" s="14" t="s">
        <v>33</v>
      </c>
      <c r="L336" s="14" t="s">
        <v>3907</v>
      </c>
      <c r="M336" s="14" t="s">
        <v>3908</v>
      </c>
      <c r="N336" s="14" t="s">
        <v>3909</v>
      </c>
      <c r="O336" s="14" t="s">
        <v>3910</v>
      </c>
      <c r="P336" s="14" t="s">
        <v>38</v>
      </c>
      <c r="Q336" s="14" t="s">
        <v>3911</v>
      </c>
      <c r="R336" s="14" t="s">
        <v>40</v>
      </c>
      <c r="S336" s="14" t="s">
        <v>3912</v>
      </c>
      <c r="T336" s="14" t="s">
        <v>103</v>
      </c>
      <c r="U336" s="14" t="s">
        <v>429</v>
      </c>
      <c r="V336" s="14" t="s">
        <v>44</v>
      </c>
    </row>
    <row r="337" spans="1:22" ht="9.75" customHeight="1">
      <c r="A337" s="14" t="s">
        <v>3809</v>
      </c>
      <c r="B337" s="14" t="s">
        <v>162</v>
      </c>
      <c r="C337" s="13" t="str">
        <f t="shared" si="1"/>
        <v>11972A11</v>
      </c>
      <c r="D337" s="14" t="s">
        <v>27</v>
      </c>
      <c r="E337" s="14" t="s">
        <v>3913</v>
      </c>
      <c r="F337" s="14" t="s">
        <v>3914</v>
      </c>
      <c r="G337" s="14" t="s">
        <v>3915</v>
      </c>
      <c r="H337" s="14" t="s">
        <v>3916</v>
      </c>
      <c r="I337" s="14" t="s">
        <v>3917</v>
      </c>
      <c r="J337" s="14" t="s">
        <v>3918</v>
      </c>
      <c r="K337" s="14" t="s">
        <v>33</v>
      </c>
      <c r="L337" s="14" t="s">
        <v>3919</v>
      </c>
      <c r="M337" s="14" t="s">
        <v>3920</v>
      </c>
      <c r="N337" s="14" t="s">
        <v>3921</v>
      </c>
      <c r="O337" s="14" t="s">
        <v>3922</v>
      </c>
      <c r="P337" s="14" t="s">
        <v>38</v>
      </c>
      <c r="Q337" s="14" t="s">
        <v>3923</v>
      </c>
      <c r="R337" s="14" t="s">
        <v>40</v>
      </c>
      <c r="S337" s="14" t="s">
        <v>3924</v>
      </c>
      <c r="T337" s="14" t="s">
        <v>1624</v>
      </c>
      <c r="U337" s="14" t="s">
        <v>3925</v>
      </c>
      <c r="V337" s="14" t="s">
        <v>44</v>
      </c>
    </row>
    <row r="338" spans="1:22" ht="9.75" customHeight="1">
      <c r="A338" s="14" t="s">
        <v>3809</v>
      </c>
      <c r="B338" s="14" t="s">
        <v>176</v>
      </c>
      <c r="C338" s="13" t="str">
        <f t="shared" si="1"/>
        <v>11972B2</v>
      </c>
      <c r="D338" s="14" t="s">
        <v>27</v>
      </c>
      <c r="E338" s="14" t="s">
        <v>3926</v>
      </c>
      <c r="F338" s="14" t="s">
        <v>3927</v>
      </c>
      <c r="G338" s="14" t="s">
        <v>3928</v>
      </c>
      <c r="H338" s="14" t="s">
        <v>3929</v>
      </c>
      <c r="I338" s="14" t="s">
        <v>3930</v>
      </c>
      <c r="J338" s="14" t="s">
        <v>3931</v>
      </c>
      <c r="K338" s="14" t="s">
        <v>52</v>
      </c>
      <c r="L338" s="14" t="s">
        <v>3932</v>
      </c>
      <c r="M338" s="14" t="s">
        <v>3933</v>
      </c>
      <c r="N338" s="14" t="s">
        <v>3934</v>
      </c>
      <c r="O338" s="14" t="s">
        <v>3935</v>
      </c>
      <c r="P338" s="14" t="s">
        <v>38</v>
      </c>
      <c r="Q338" s="14" t="s">
        <v>3936</v>
      </c>
      <c r="R338" s="14" t="s">
        <v>40</v>
      </c>
      <c r="S338" s="14" t="s">
        <v>3937</v>
      </c>
      <c r="T338" s="14" t="s">
        <v>443</v>
      </c>
      <c r="U338" s="14" t="s">
        <v>134</v>
      </c>
      <c r="V338" s="14" t="s">
        <v>148</v>
      </c>
    </row>
    <row r="339" spans="1:22" ht="9.75" customHeight="1">
      <c r="A339" s="14" t="s">
        <v>3809</v>
      </c>
      <c r="B339" s="14" t="s">
        <v>190</v>
      </c>
      <c r="C339" s="13" t="str">
        <f t="shared" si="1"/>
        <v>11972B3</v>
      </c>
      <c r="D339" s="14" t="s">
        <v>27</v>
      </c>
      <c r="E339" s="14" t="s">
        <v>3938</v>
      </c>
      <c r="F339" s="14" t="s">
        <v>3939</v>
      </c>
      <c r="G339" s="14" t="s">
        <v>3940</v>
      </c>
      <c r="H339" s="14" t="s">
        <v>3941</v>
      </c>
      <c r="I339" s="14" t="s">
        <v>3942</v>
      </c>
      <c r="J339" s="14" t="s">
        <v>3943</v>
      </c>
      <c r="K339" s="14" t="s">
        <v>33</v>
      </c>
      <c r="L339" s="14" t="s">
        <v>3944</v>
      </c>
      <c r="M339" s="14" t="s">
        <v>3945</v>
      </c>
      <c r="N339" s="14" t="s">
        <v>3946</v>
      </c>
      <c r="O339" s="14" t="s">
        <v>3947</v>
      </c>
      <c r="P339" s="14" t="s">
        <v>38</v>
      </c>
      <c r="Q339" s="14" t="s">
        <v>3948</v>
      </c>
      <c r="R339" s="14" t="s">
        <v>40</v>
      </c>
      <c r="S339" s="14" t="s">
        <v>3949</v>
      </c>
      <c r="T339" s="14" t="s">
        <v>781</v>
      </c>
      <c r="U339" s="14" t="s">
        <v>3950</v>
      </c>
      <c r="V339" s="14" t="s">
        <v>44</v>
      </c>
    </row>
    <row r="340" spans="1:22" ht="9.75" customHeight="1">
      <c r="A340" s="14" t="s">
        <v>3809</v>
      </c>
      <c r="B340" s="14" t="s">
        <v>203</v>
      </c>
      <c r="C340" s="13" t="str">
        <f t="shared" si="1"/>
        <v>11972B4</v>
      </c>
      <c r="D340" s="14" t="s">
        <v>27</v>
      </c>
      <c r="E340" s="14" t="s">
        <v>3951</v>
      </c>
      <c r="F340" s="14" t="s">
        <v>3952</v>
      </c>
      <c r="G340" s="13"/>
      <c r="H340" s="14" t="s">
        <v>3953</v>
      </c>
      <c r="I340" s="14" t="s">
        <v>3954</v>
      </c>
      <c r="J340" s="14" t="s">
        <v>1962</v>
      </c>
      <c r="K340" s="14" t="s">
        <v>83</v>
      </c>
      <c r="L340" s="14" t="s">
        <v>3955</v>
      </c>
      <c r="M340" s="14" t="s">
        <v>3956</v>
      </c>
      <c r="N340" s="14" t="s">
        <v>3957</v>
      </c>
      <c r="O340" s="14" t="s">
        <v>3958</v>
      </c>
      <c r="P340" s="14" t="s">
        <v>38</v>
      </c>
      <c r="Q340" s="14" t="s">
        <v>3959</v>
      </c>
      <c r="R340" s="14" t="s">
        <v>40</v>
      </c>
      <c r="S340" s="14" t="s">
        <v>3960</v>
      </c>
      <c r="T340" s="14" t="s">
        <v>75</v>
      </c>
      <c r="U340" s="14" t="s">
        <v>243</v>
      </c>
      <c r="V340" s="14" t="s">
        <v>44</v>
      </c>
    </row>
    <row r="341" spans="1:22" ht="9.75" customHeight="1">
      <c r="A341" s="14" t="s">
        <v>3809</v>
      </c>
      <c r="B341" s="14" t="s">
        <v>216</v>
      </c>
      <c r="C341" s="13" t="str">
        <f t="shared" si="1"/>
        <v>11972B5</v>
      </c>
      <c r="D341" s="14" t="s">
        <v>27</v>
      </c>
      <c r="E341" s="14" t="s">
        <v>3961</v>
      </c>
      <c r="F341" s="14" t="s">
        <v>3962</v>
      </c>
      <c r="G341" s="13"/>
      <c r="H341" s="14" t="s">
        <v>3963</v>
      </c>
      <c r="I341" s="14" t="s">
        <v>3964</v>
      </c>
      <c r="J341" s="14" t="s">
        <v>230</v>
      </c>
      <c r="K341" s="14" t="s">
        <v>33</v>
      </c>
      <c r="L341" s="14" t="s">
        <v>3965</v>
      </c>
      <c r="M341" s="14" t="s">
        <v>3966</v>
      </c>
      <c r="N341" s="14" t="s">
        <v>3967</v>
      </c>
      <c r="O341" s="14" t="s">
        <v>3968</v>
      </c>
      <c r="P341" s="14" t="s">
        <v>38</v>
      </c>
      <c r="Q341" s="14" t="s">
        <v>3969</v>
      </c>
      <c r="R341" s="14" t="s">
        <v>40</v>
      </c>
      <c r="S341" s="14" t="s">
        <v>3970</v>
      </c>
      <c r="T341" s="14" t="s">
        <v>230</v>
      </c>
      <c r="U341" s="14" t="s">
        <v>338</v>
      </c>
      <c r="V341" s="14" t="s">
        <v>44</v>
      </c>
    </row>
    <row r="342" spans="1:22" ht="9.75" customHeight="1">
      <c r="A342" s="14" t="s">
        <v>3809</v>
      </c>
      <c r="B342" s="14" t="s">
        <v>231</v>
      </c>
      <c r="C342" s="13" t="str">
        <f t="shared" si="1"/>
        <v>11972B6</v>
      </c>
      <c r="D342" s="14" t="s">
        <v>27</v>
      </c>
      <c r="E342" s="14" t="s">
        <v>3971</v>
      </c>
      <c r="F342" s="14" t="s">
        <v>3972</v>
      </c>
      <c r="G342" s="14" t="s">
        <v>3973</v>
      </c>
      <c r="H342" s="14" t="s">
        <v>3974</v>
      </c>
      <c r="I342" s="14" t="s">
        <v>3975</v>
      </c>
      <c r="J342" s="14" t="s">
        <v>3976</v>
      </c>
      <c r="K342" s="14" t="s">
        <v>83</v>
      </c>
      <c r="L342" s="14" t="s">
        <v>3977</v>
      </c>
      <c r="M342" s="14" t="s">
        <v>3978</v>
      </c>
      <c r="N342" s="14" t="s">
        <v>3979</v>
      </c>
      <c r="O342" s="14" t="s">
        <v>3980</v>
      </c>
      <c r="P342" s="14" t="s">
        <v>38</v>
      </c>
      <c r="Q342" s="14" t="s">
        <v>3981</v>
      </c>
      <c r="R342" s="14" t="s">
        <v>40</v>
      </c>
      <c r="S342" s="14" t="s">
        <v>3982</v>
      </c>
      <c r="T342" s="14" t="s">
        <v>229</v>
      </c>
      <c r="U342" s="14" t="s">
        <v>283</v>
      </c>
      <c r="V342" s="14" t="s">
        <v>44</v>
      </c>
    </row>
    <row r="343" spans="1:22" ht="9.75" customHeight="1">
      <c r="A343" s="14" t="s">
        <v>3809</v>
      </c>
      <c r="B343" s="14" t="s">
        <v>244</v>
      </c>
      <c r="C343" s="13" t="str">
        <f t="shared" si="1"/>
        <v>11972B7</v>
      </c>
      <c r="D343" s="14" t="s">
        <v>27</v>
      </c>
      <c r="E343" s="14" t="s">
        <v>3983</v>
      </c>
      <c r="F343" s="14" t="s">
        <v>3984</v>
      </c>
      <c r="G343" s="14" t="s">
        <v>3985</v>
      </c>
      <c r="H343" s="14" t="s">
        <v>3986</v>
      </c>
      <c r="I343" s="14" t="s">
        <v>3987</v>
      </c>
      <c r="J343" s="14" t="s">
        <v>788</v>
      </c>
      <c r="K343" s="14" t="s">
        <v>68</v>
      </c>
      <c r="L343" s="14" t="s">
        <v>3988</v>
      </c>
      <c r="M343" s="14" t="s">
        <v>3989</v>
      </c>
      <c r="N343" s="14" t="s">
        <v>3990</v>
      </c>
      <c r="O343" s="14" t="s">
        <v>3991</v>
      </c>
      <c r="P343" s="14" t="s">
        <v>38</v>
      </c>
      <c r="Q343" s="14" t="s">
        <v>3992</v>
      </c>
      <c r="R343" s="14" t="s">
        <v>40</v>
      </c>
      <c r="S343" s="14" t="s">
        <v>3993</v>
      </c>
      <c r="T343" s="14" t="s">
        <v>103</v>
      </c>
      <c r="U343" s="14" t="s">
        <v>43</v>
      </c>
      <c r="V343" s="14" t="s">
        <v>44</v>
      </c>
    </row>
    <row r="344" spans="1:22" ht="9.75" customHeight="1">
      <c r="A344" s="14" t="s">
        <v>3809</v>
      </c>
      <c r="B344" s="14" t="s">
        <v>257</v>
      </c>
      <c r="C344" s="13" t="str">
        <f t="shared" si="1"/>
        <v>11972B8</v>
      </c>
      <c r="D344" s="14" t="s">
        <v>27</v>
      </c>
      <c r="E344" s="14" t="s">
        <v>3994</v>
      </c>
      <c r="F344" s="14" t="s">
        <v>3995</v>
      </c>
      <c r="G344" s="14" t="s">
        <v>3996</v>
      </c>
      <c r="H344" s="14" t="s">
        <v>3997</v>
      </c>
      <c r="I344" s="14" t="s">
        <v>3998</v>
      </c>
      <c r="J344" s="14" t="s">
        <v>3999</v>
      </c>
      <c r="K344" s="14" t="s">
        <v>33</v>
      </c>
      <c r="L344" s="14" t="s">
        <v>4000</v>
      </c>
      <c r="M344" s="14" t="s">
        <v>4001</v>
      </c>
      <c r="N344" s="14" t="s">
        <v>4002</v>
      </c>
      <c r="O344" s="14" t="s">
        <v>4003</v>
      </c>
      <c r="P344" s="14" t="s">
        <v>38</v>
      </c>
      <c r="Q344" s="14" t="s">
        <v>4004</v>
      </c>
      <c r="R344" s="14" t="s">
        <v>40</v>
      </c>
      <c r="S344" s="14" t="s">
        <v>4005</v>
      </c>
      <c r="T344" s="14" t="s">
        <v>75</v>
      </c>
      <c r="U344" s="14" t="s">
        <v>243</v>
      </c>
      <c r="V344" s="14" t="s">
        <v>44</v>
      </c>
    </row>
    <row r="345" spans="1:22" ht="9.75" customHeight="1">
      <c r="A345" s="14" t="s">
        <v>3809</v>
      </c>
      <c r="B345" s="14" t="s">
        <v>270</v>
      </c>
      <c r="C345" s="13" t="str">
        <f t="shared" si="1"/>
        <v>11972B9</v>
      </c>
      <c r="D345" s="14" t="s">
        <v>27</v>
      </c>
      <c r="E345" s="14" t="s">
        <v>4006</v>
      </c>
      <c r="F345" s="14" t="s">
        <v>4007</v>
      </c>
      <c r="G345" s="13"/>
      <c r="H345" s="14" t="s">
        <v>4008</v>
      </c>
      <c r="I345" s="14" t="s">
        <v>4009</v>
      </c>
      <c r="J345" s="14" t="s">
        <v>4010</v>
      </c>
      <c r="K345" s="14" t="s">
        <v>33</v>
      </c>
      <c r="L345" s="14" t="s">
        <v>4011</v>
      </c>
      <c r="M345" s="14" t="s">
        <v>4012</v>
      </c>
      <c r="N345" s="14" t="s">
        <v>4013</v>
      </c>
      <c r="O345" s="14" t="s">
        <v>4014</v>
      </c>
      <c r="P345" s="14" t="s">
        <v>38</v>
      </c>
      <c r="Q345" s="14" t="s">
        <v>4015</v>
      </c>
      <c r="R345" s="14" t="s">
        <v>40</v>
      </c>
      <c r="S345" s="14" t="s">
        <v>4016</v>
      </c>
      <c r="T345" s="14" t="s">
        <v>3857</v>
      </c>
      <c r="U345" s="14" t="s">
        <v>119</v>
      </c>
      <c r="V345" s="14" t="s">
        <v>256</v>
      </c>
    </row>
    <row r="346" spans="1:22" ht="9.75" customHeight="1">
      <c r="A346" s="14" t="s">
        <v>3809</v>
      </c>
      <c r="B346" s="14" t="s">
        <v>284</v>
      </c>
      <c r="C346" s="13" t="str">
        <f t="shared" si="1"/>
        <v>11972B10</v>
      </c>
      <c r="D346" s="14" t="s">
        <v>27</v>
      </c>
      <c r="E346" s="14" t="s">
        <v>4017</v>
      </c>
      <c r="F346" s="14" t="s">
        <v>4018</v>
      </c>
      <c r="G346" s="13"/>
      <c r="H346" s="14" t="s">
        <v>4019</v>
      </c>
      <c r="I346" s="14" t="s">
        <v>2208</v>
      </c>
      <c r="J346" s="14" t="s">
        <v>4020</v>
      </c>
      <c r="K346" s="14" t="s">
        <v>33</v>
      </c>
      <c r="L346" s="14" t="s">
        <v>4021</v>
      </c>
      <c r="M346" s="14" t="s">
        <v>2211</v>
      </c>
      <c r="N346" s="14" t="s">
        <v>4022</v>
      </c>
      <c r="O346" s="14" t="s">
        <v>4023</v>
      </c>
      <c r="P346" s="14" t="s">
        <v>38</v>
      </c>
      <c r="Q346" s="14" t="s">
        <v>4024</v>
      </c>
      <c r="R346" s="14" t="s">
        <v>40</v>
      </c>
      <c r="S346" s="14" t="s">
        <v>4025</v>
      </c>
      <c r="T346" s="14" t="s">
        <v>1370</v>
      </c>
      <c r="U346" s="14" t="s">
        <v>119</v>
      </c>
      <c r="V346" s="14" t="s">
        <v>148</v>
      </c>
    </row>
    <row r="347" spans="1:22" ht="9.75" customHeight="1">
      <c r="A347" s="14" t="s">
        <v>3809</v>
      </c>
      <c r="B347" s="14" t="s">
        <v>298</v>
      </c>
      <c r="C347" s="13" t="str">
        <f t="shared" si="1"/>
        <v>11972B11</v>
      </c>
      <c r="D347" s="14" t="s">
        <v>27</v>
      </c>
      <c r="E347" s="14" t="s">
        <v>4026</v>
      </c>
      <c r="F347" s="14" t="s">
        <v>4027</v>
      </c>
      <c r="G347" s="14" t="s">
        <v>4028</v>
      </c>
      <c r="H347" s="14" t="s">
        <v>4029</v>
      </c>
      <c r="I347" s="14" t="s">
        <v>4030</v>
      </c>
      <c r="J347" s="14" t="s">
        <v>4031</v>
      </c>
      <c r="K347" s="14" t="s">
        <v>68</v>
      </c>
      <c r="L347" s="14" t="s">
        <v>4032</v>
      </c>
      <c r="M347" s="14" t="s">
        <v>4033</v>
      </c>
      <c r="N347" s="14" t="s">
        <v>4034</v>
      </c>
      <c r="O347" s="14" t="s">
        <v>4035</v>
      </c>
      <c r="P347" s="14" t="s">
        <v>38</v>
      </c>
      <c r="Q347" s="14" t="s">
        <v>4036</v>
      </c>
      <c r="R347" s="14" t="s">
        <v>40</v>
      </c>
      <c r="S347" s="14" t="s">
        <v>4037</v>
      </c>
      <c r="T347" s="14" t="s">
        <v>4031</v>
      </c>
      <c r="U347" s="14" t="s">
        <v>134</v>
      </c>
      <c r="V347" s="14" t="s">
        <v>148</v>
      </c>
    </row>
    <row r="348" spans="1:22" ht="9.75" customHeight="1">
      <c r="A348" s="14" t="s">
        <v>3809</v>
      </c>
      <c r="B348" s="14" t="s">
        <v>311</v>
      </c>
      <c r="C348" s="13" t="str">
        <f t="shared" si="1"/>
        <v>11972C2</v>
      </c>
      <c r="D348" s="14" t="s">
        <v>27</v>
      </c>
      <c r="E348" s="14" t="s">
        <v>4038</v>
      </c>
      <c r="F348" s="14" t="s">
        <v>4039</v>
      </c>
      <c r="G348" s="13"/>
      <c r="H348" s="14" t="s">
        <v>4040</v>
      </c>
      <c r="I348" s="14" t="s">
        <v>4041</v>
      </c>
      <c r="J348" s="14" t="s">
        <v>230</v>
      </c>
      <c r="K348" s="14" t="s">
        <v>33</v>
      </c>
      <c r="L348" s="14" t="s">
        <v>4042</v>
      </c>
      <c r="M348" s="14" t="s">
        <v>4043</v>
      </c>
      <c r="N348" s="14" t="s">
        <v>4044</v>
      </c>
      <c r="O348" s="14" t="s">
        <v>4045</v>
      </c>
      <c r="P348" s="14" t="s">
        <v>38</v>
      </c>
      <c r="Q348" s="14" t="s">
        <v>4046</v>
      </c>
      <c r="R348" s="14" t="s">
        <v>40</v>
      </c>
      <c r="S348" s="14" t="s">
        <v>4047</v>
      </c>
      <c r="T348" s="14" t="s">
        <v>230</v>
      </c>
      <c r="U348" s="14" t="s">
        <v>134</v>
      </c>
      <c r="V348" s="14" t="s">
        <v>148</v>
      </c>
    </row>
    <row r="349" spans="1:22" ht="9.75" customHeight="1">
      <c r="A349" s="14" t="s">
        <v>3809</v>
      </c>
      <c r="B349" s="14" t="s">
        <v>325</v>
      </c>
      <c r="C349" s="13" t="str">
        <f t="shared" si="1"/>
        <v>11972C3</v>
      </c>
      <c r="D349" s="14" t="s">
        <v>27</v>
      </c>
      <c r="E349" s="14" t="s">
        <v>4048</v>
      </c>
      <c r="F349" s="14" t="s">
        <v>4049</v>
      </c>
      <c r="G349" s="13"/>
      <c r="H349" s="14" t="s">
        <v>4050</v>
      </c>
      <c r="I349" s="14" t="s">
        <v>4051</v>
      </c>
      <c r="J349" s="14" t="s">
        <v>230</v>
      </c>
      <c r="K349" s="14" t="s">
        <v>33</v>
      </c>
      <c r="L349" s="14" t="s">
        <v>4052</v>
      </c>
      <c r="M349" s="14" t="s">
        <v>4053</v>
      </c>
      <c r="N349" s="14" t="s">
        <v>4054</v>
      </c>
      <c r="O349" s="14" t="s">
        <v>4055</v>
      </c>
      <c r="P349" s="14" t="s">
        <v>38</v>
      </c>
      <c r="Q349" s="14" t="s">
        <v>4056</v>
      </c>
      <c r="R349" s="14" t="s">
        <v>40</v>
      </c>
      <c r="S349" s="14" t="s">
        <v>4057</v>
      </c>
      <c r="T349" s="14" t="s">
        <v>230</v>
      </c>
      <c r="U349" s="14" t="s">
        <v>230</v>
      </c>
      <c r="V349" s="14" t="s">
        <v>44</v>
      </c>
    </row>
    <row r="350" spans="1:22" ht="9.75" customHeight="1">
      <c r="A350" s="14" t="s">
        <v>3809</v>
      </c>
      <c r="B350" s="14" t="s">
        <v>339</v>
      </c>
      <c r="C350" s="13" t="str">
        <f t="shared" si="1"/>
        <v>11972C4</v>
      </c>
      <c r="D350" s="14" t="s">
        <v>27</v>
      </c>
      <c r="E350" s="14" t="s">
        <v>4058</v>
      </c>
      <c r="F350" s="14" t="s">
        <v>4059</v>
      </c>
      <c r="G350" s="14" t="s">
        <v>4060</v>
      </c>
      <c r="H350" s="14" t="s">
        <v>4061</v>
      </c>
      <c r="I350" s="14" t="s">
        <v>4062</v>
      </c>
      <c r="J350" s="14" t="s">
        <v>4063</v>
      </c>
      <c r="K350" s="14" t="s">
        <v>83</v>
      </c>
      <c r="L350" s="14" t="s">
        <v>4064</v>
      </c>
      <c r="M350" s="14" t="s">
        <v>4065</v>
      </c>
      <c r="N350" s="14" t="s">
        <v>4066</v>
      </c>
      <c r="O350" s="14" t="s">
        <v>4067</v>
      </c>
      <c r="P350" s="14" t="s">
        <v>38</v>
      </c>
      <c r="Q350" s="14" t="s">
        <v>4068</v>
      </c>
      <c r="R350" s="14" t="s">
        <v>40</v>
      </c>
      <c r="S350" s="14" t="s">
        <v>4069</v>
      </c>
      <c r="T350" s="14" t="s">
        <v>692</v>
      </c>
      <c r="U350" s="14" t="s">
        <v>283</v>
      </c>
      <c r="V350" s="14" t="s">
        <v>44</v>
      </c>
    </row>
    <row r="351" spans="1:22" ht="9.75" customHeight="1">
      <c r="A351" s="14" t="s">
        <v>3809</v>
      </c>
      <c r="B351" s="14" t="s">
        <v>351</v>
      </c>
      <c r="C351" s="13" t="str">
        <f t="shared" si="1"/>
        <v>11972C5</v>
      </c>
      <c r="D351" s="14" t="s">
        <v>27</v>
      </c>
      <c r="E351" s="14" t="s">
        <v>4070</v>
      </c>
      <c r="F351" s="14" t="s">
        <v>4071</v>
      </c>
      <c r="G351" s="14" t="s">
        <v>4072</v>
      </c>
      <c r="H351" s="14" t="s">
        <v>4073</v>
      </c>
      <c r="I351" s="14" t="s">
        <v>4074</v>
      </c>
      <c r="J351" s="14" t="s">
        <v>588</v>
      </c>
      <c r="K351" s="14" t="s">
        <v>83</v>
      </c>
      <c r="L351" s="14" t="s">
        <v>4075</v>
      </c>
      <c r="M351" s="14" t="s">
        <v>4076</v>
      </c>
      <c r="N351" s="14" t="s">
        <v>4077</v>
      </c>
      <c r="O351" s="14" t="s">
        <v>4078</v>
      </c>
      <c r="P351" s="14" t="s">
        <v>38</v>
      </c>
      <c r="Q351" s="14" t="s">
        <v>4079</v>
      </c>
      <c r="R351" s="14" t="s">
        <v>40</v>
      </c>
      <c r="S351" s="14" t="s">
        <v>4080</v>
      </c>
      <c r="T351" s="14" t="s">
        <v>75</v>
      </c>
      <c r="U351" s="14" t="s">
        <v>243</v>
      </c>
      <c r="V351" s="14" t="s">
        <v>44</v>
      </c>
    </row>
    <row r="352" spans="1:22" ht="9.75" customHeight="1">
      <c r="A352" s="14" t="s">
        <v>3809</v>
      </c>
      <c r="B352" s="14" t="s">
        <v>365</v>
      </c>
      <c r="C352" s="13" t="str">
        <f t="shared" si="1"/>
        <v>11972C6</v>
      </c>
      <c r="D352" s="14" t="s">
        <v>27</v>
      </c>
      <c r="E352" s="14" t="s">
        <v>4081</v>
      </c>
      <c r="F352" s="14" t="s">
        <v>4082</v>
      </c>
      <c r="G352" s="14" t="s">
        <v>4083</v>
      </c>
      <c r="H352" s="14" t="s">
        <v>4084</v>
      </c>
      <c r="I352" s="14" t="s">
        <v>4085</v>
      </c>
      <c r="J352" s="14" t="s">
        <v>4086</v>
      </c>
      <c r="K352" s="14" t="s">
        <v>52</v>
      </c>
      <c r="L352" s="14" t="s">
        <v>4087</v>
      </c>
      <c r="M352" s="14" t="s">
        <v>4088</v>
      </c>
      <c r="N352" s="14" t="s">
        <v>4089</v>
      </c>
      <c r="O352" s="14" t="s">
        <v>4090</v>
      </c>
      <c r="P352" s="14" t="s">
        <v>38</v>
      </c>
      <c r="Q352" s="14" t="s">
        <v>4091</v>
      </c>
      <c r="R352" s="14" t="s">
        <v>40</v>
      </c>
      <c r="S352" s="14" t="s">
        <v>4092</v>
      </c>
      <c r="T352" s="14" t="s">
        <v>4093</v>
      </c>
      <c r="U352" s="14" t="s">
        <v>134</v>
      </c>
      <c r="V352" s="14" t="s">
        <v>44</v>
      </c>
    </row>
    <row r="353" spans="1:22" ht="9.75" customHeight="1">
      <c r="A353" s="14" t="s">
        <v>3809</v>
      </c>
      <c r="B353" s="14" t="s">
        <v>378</v>
      </c>
      <c r="C353" s="13" t="str">
        <f t="shared" si="1"/>
        <v>11972C7</v>
      </c>
      <c r="D353" s="14" t="s">
        <v>27</v>
      </c>
      <c r="E353" s="14" t="s">
        <v>4094</v>
      </c>
      <c r="F353" s="14" t="s">
        <v>4095</v>
      </c>
      <c r="G353" s="14" t="s">
        <v>4096</v>
      </c>
      <c r="H353" s="14" t="s">
        <v>4097</v>
      </c>
      <c r="I353" s="14" t="s">
        <v>4098</v>
      </c>
      <c r="J353" s="14" t="s">
        <v>2299</v>
      </c>
      <c r="K353" s="14" t="s">
        <v>33</v>
      </c>
      <c r="L353" s="14" t="s">
        <v>4099</v>
      </c>
      <c r="M353" s="14" t="s">
        <v>4100</v>
      </c>
      <c r="N353" s="14" t="s">
        <v>4101</v>
      </c>
      <c r="O353" s="14" t="s">
        <v>4102</v>
      </c>
      <c r="P353" s="14" t="s">
        <v>38</v>
      </c>
      <c r="Q353" s="14" t="s">
        <v>4103</v>
      </c>
      <c r="R353" s="14" t="s">
        <v>40</v>
      </c>
      <c r="S353" s="14" t="s">
        <v>4104</v>
      </c>
      <c r="T353" s="14" t="s">
        <v>2306</v>
      </c>
      <c r="U353" s="14" t="s">
        <v>134</v>
      </c>
      <c r="V353" s="14" t="s">
        <v>44</v>
      </c>
    </row>
    <row r="354" spans="1:22" ht="9.75" customHeight="1">
      <c r="A354" s="14" t="s">
        <v>3809</v>
      </c>
      <c r="B354" s="14" t="s">
        <v>392</v>
      </c>
      <c r="C354" s="13" t="str">
        <f t="shared" si="1"/>
        <v>11972C8</v>
      </c>
      <c r="D354" s="14" t="s">
        <v>27</v>
      </c>
      <c r="E354" s="14" t="s">
        <v>4105</v>
      </c>
      <c r="F354" s="14" t="s">
        <v>4106</v>
      </c>
      <c r="G354" s="14" t="s">
        <v>4107</v>
      </c>
      <c r="H354" s="14" t="s">
        <v>4108</v>
      </c>
      <c r="I354" s="14" t="s">
        <v>4109</v>
      </c>
      <c r="J354" s="14" t="s">
        <v>4110</v>
      </c>
      <c r="K354" s="14" t="s">
        <v>52</v>
      </c>
      <c r="L354" s="14" t="s">
        <v>4111</v>
      </c>
      <c r="M354" s="14" t="s">
        <v>4112</v>
      </c>
      <c r="N354" s="14" t="s">
        <v>4113</v>
      </c>
      <c r="O354" s="14" t="s">
        <v>4114</v>
      </c>
      <c r="P354" s="14" t="s">
        <v>38</v>
      </c>
      <c r="Q354" s="14" t="s">
        <v>4115</v>
      </c>
      <c r="R354" s="14" t="s">
        <v>40</v>
      </c>
      <c r="S354" s="14" t="s">
        <v>4116</v>
      </c>
      <c r="T354" s="14" t="s">
        <v>4117</v>
      </c>
      <c r="U354" s="14" t="s">
        <v>134</v>
      </c>
      <c r="V354" s="14" t="s">
        <v>256</v>
      </c>
    </row>
    <row r="355" spans="1:22" ht="9.75" customHeight="1">
      <c r="A355" s="14" t="s">
        <v>3809</v>
      </c>
      <c r="B355" s="14" t="s">
        <v>404</v>
      </c>
      <c r="C355" s="13" t="str">
        <f t="shared" si="1"/>
        <v>11972C9</v>
      </c>
      <c r="D355" s="14" t="s">
        <v>27</v>
      </c>
      <c r="E355" s="14" t="s">
        <v>4118</v>
      </c>
      <c r="F355" s="14" t="s">
        <v>4119</v>
      </c>
      <c r="G355" s="14" t="s">
        <v>4120</v>
      </c>
      <c r="H355" s="14" t="s">
        <v>4121</v>
      </c>
      <c r="I355" s="14" t="s">
        <v>4122</v>
      </c>
      <c r="J355" s="14" t="s">
        <v>67</v>
      </c>
      <c r="K355" s="14" t="s">
        <v>33</v>
      </c>
      <c r="L355" s="14" t="s">
        <v>4123</v>
      </c>
      <c r="M355" s="14" t="s">
        <v>4124</v>
      </c>
      <c r="N355" s="14" t="s">
        <v>4125</v>
      </c>
      <c r="O355" s="14" t="s">
        <v>4126</v>
      </c>
      <c r="P355" s="14" t="s">
        <v>38</v>
      </c>
      <c r="Q355" s="14" t="s">
        <v>4127</v>
      </c>
      <c r="R355" s="14" t="s">
        <v>40</v>
      </c>
      <c r="S355" s="14" t="s">
        <v>4128</v>
      </c>
      <c r="T355" s="14" t="s">
        <v>75</v>
      </c>
      <c r="U355" s="14" t="s">
        <v>243</v>
      </c>
      <c r="V355" s="14" t="s">
        <v>148</v>
      </c>
    </row>
    <row r="356" spans="1:22" ht="9.75" customHeight="1">
      <c r="A356" s="14" t="s">
        <v>3809</v>
      </c>
      <c r="B356" s="14" t="s">
        <v>417</v>
      </c>
      <c r="C356" s="13" t="str">
        <f t="shared" si="1"/>
        <v>11972C10</v>
      </c>
      <c r="D356" s="14" t="s">
        <v>27</v>
      </c>
      <c r="E356" s="14" t="s">
        <v>4129</v>
      </c>
      <c r="F356" s="14" t="s">
        <v>4130</v>
      </c>
      <c r="G356" s="14" t="s">
        <v>4131</v>
      </c>
      <c r="H356" s="14" t="s">
        <v>4132</v>
      </c>
      <c r="I356" s="14" t="s">
        <v>2342</v>
      </c>
      <c r="J356" s="14" t="s">
        <v>230</v>
      </c>
      <c r="K356" s="14" t="s">
        <v>52</v>
      </c>
      <c r="L356" s="14" t="s">
        <v>4133</v>
      </c>
      <c r="M356" s="14" t="s">
        <v>4134</v>
      </c>
      <c r="N356" s="14" t="s">
        <v>4135</v>
      </c>
      <c r="O356" s="14" t="s">
        <v>4136</v>
      </c>
      <c r="P356" s="14" t="s">
        <v>38</v>
      </c>
      <c r="Q356" s="14" t="s">
        <v>4137</v>
      </c>
      <c r="R356" s="14" t="s">
        <v>40</v>
      </c>
      <c r="S356" s="14" t="s">
        <v>4138</v>
      </c>
      <c r="T356" s="14" t="s">
        <v>230</v>
      </c>
      <c r="U356" s="14" t="s">
        <v>134</v>
      </c>
      <c r="V356" s="14" t="s">
        <v>44</v>
      </c>
    </row>
    <row r="357" spans="1:22" ht="9.75" customHeight="1">
      <c r="A357" s="14" t="s">
        <v>3809</v>
      </c>
      <c r="B357" s="14" t="s">
        <v>430</v>
      </c>
      <c r="C357" s="13" t="str">
        <f t="shared" si="1"/>
        <v>11972C11</v>
      </c>
      <c r="D357" s="14" t="s">
        <v>27</v>
      </c>
      <c r="E357" s="14" t="s">
        <v>4139</v>
      </c>
      <c r="F357" s="14" t="s">
        <v>4140</v>
      </c>
      <c r="G357" s="14" t="s">
        <v>4141</v>
      </c>
      <c r="H357" s="14" t="s">
        <v>4142</v>
      </c>
      <c r="I357" s="14" t="s">
        <v>4143</v>
      </c>
      <c r="J357" s="14" t="s">
        <v>4144</v>
      </c>
      <c r="K357" s="14" t="s">
        <v>68</v>
      </c>
      <c r="L357" s="14" t="s">
        <v>4145</v>
      </c>
      <c r="M357" s="14" t="s">
        <v>4146</v>
      </c>
      <c r="N357" s="14" t="s">
        <v>4147</v>
      </c>
      <c r="O357" s="14" t="s">
        <v>4148</v>
      </c>
      <c r="P357" s="14" t="s">
        <v>38</v>
      </c>
      <c r="Q357" s="14" t="s">
        <v>4149</v>
      </c>
      <c r="R357" s="14" t="s">
        <v>40</v>
      </c>
      <c r="S357" s="14" t="s">
        <v>4150</v>
      </c>
      <c r="T357" s="14" t="s">
        <v>4144</v>
      </c>
      <c r="U357" s="14" t="s">
        <v>60</v>
      </c>
      <c r="V357" s="14" t="s">
        <v>44</v>
      </c>
    </row>
    <row r="358" spans="1:22" ht="9.75" customHeight="1">
      <c r="A358" s="14" t="s">
        <v>3809</v>
      </c>
      <c r="B358" s="14" t="s">
        <v>444</v>
      </c>
      <c r="C358" s="13" t="str">
        <f t="shared" si="1"/>
        <v>11972D2</v>
      </c>
      <c r="D358" s="14" t="s">
        <v>27</v>
      </c>
      <c r="E358" s="14" t="s">
        <v>4151</v>
      </c>
      <c r="F358" s="14" t="s">
        <v>4152</v>
      </c>
      <c r="G358" s="14" t="s">
        <v>4153</v>
      </c>
      <c r="H358" s="14" t="s">
        <v>4154</v>
      </c>
      <c r="I358" s="14" t="s">
        <v>4155</v>
      </c>
      <c r="J358" s="14" t="s">
        <v>111</v>
      </c>
      <c r="K358" s="14" t="s">
        <v>33</v>
      </c>
      <c r="L358" s="14" t="s">
        <v>4156</v>
      </c>
      <c r="M358" s="14" t="s">
        <v>4157</v>
      </c>
      <c r="N358" s="14" t="s">
        <v>4158</v>
      </c>
      <c r="O358" s="14" t="s">
        <v>4159</v>
      </c>
      <c r="P358" s="14" t="s">
        <v>38</v>
      </c>
      <c r="Q358" s="14" t="s">
        <v>4160</v>
      </c>
      <c r="R358" s="14" t="s">
        <v>40</v>
      </c>
      <c r="S358" s="14" t="s">
        <v>4161</v>
      </c>
      <c r="T358" s="14" t="s">
        <v>118</v>
      </c>
      <c r="U358" s="14" t="s">
        <v>43</v>
      </c>
      <c r="V358" s="14" t="s">
        <v>44</v>
      </c>
    </row>
    <row r="359" spans="1:22" ht="9.75" customHeight="1">
      <c r="A359" s="14" t="s">
        <v>3809</v>
      </c>
      <c r="B359" s="14" t="s">
        <v>457</v>
      </c>
      <c r="C359" s="13" t="str">
        <f t="shared" si="1"/>
        <v>11972D3</v>
      </c>
      <c r="D359" s="14" t="s">
        <v>27</v>
      </c>
      <c r="E359" s="14" t="s">
        <v>4162</v>
      </c>
      <c r="F359" s="14" t="s">
        <v>4163</v>
      </c>
      <c r="G359" s="14" t="s">
        <v>4164</v>
      </c>
      <c r="H359" s="14" t="s">
        <v>4165</v>
      </c>
      <c r="I359" s="14" t="s">
        <v>4166</v>
      </c>
      <c r="J359" s="14" t="s">
        <v>344</v>
      </c>
      <c r="K359" s="14" t="s">
        <v>169</v>
      </c>
      <c r="L359" s="14" t="s">
        <v>4167</v>
      </c>
      <c r="M359" s="14" t="s">
        <v>4168</v>
      </c>
      <c r="N359" s="14" t="s">
        <v>4169</v>
      </c>
      <c r="O359" s="14" t="s">
        <v>4170</v>
      </c>
      <c r="P359" s="14" t="s">
        <v>38</v>
      </c>
      <c r="Q359" s="14" t="s">
        <v>4171</v>
      </c>
      <c r="R359" s="14" t="s">
        <v>40</v>
      </c>
      <c r="S359" s="14" t="s">
        <v>4172</v>
      </c>
      <c r="T359" s="14" t="s">
        <v>75</v>
      </c>
      <c r="U359" s="14" t="s">
        <v>243</v>
      </c>
      <c r="V359" s="14" t="s">
        <v>44</v>
      </c>
    </row>
    <row r="360" spans="1:22" ht="9.75" customHeight="1">
      <c r="A360" s="14" t="s">
        <v>3809</v>
      </c>
      <c r="B360" s="14" t="s">
        <v>470</v>
      </c>
      <c r="C360" s="13" t="str">
        <f t="shared" si="1"/>
        <v>11972D4</v>
      </c>
      <c r="D360" s="14" t="s">
        <v>27</v>
      </c>
      <c r="E360" s="14" t="s">
        <v>4173</v>
      </c>
      <c r="F360" s="14" t="s">
        <v>4174</v>
      </c>
      <c r="G360" s="14" t="s">
        <v>4175</v>
      </c>
      <c r="H360" s="14" t="s">
        <v>4176</v>
      </c>
      <c r="I360" s="14" t="s">
        <v>4177</v>
      </c>
      <c r="J360" s="14" t="s">
        <v>230</v>
      </c>
      <c r="K360" s="14" t="s">
        <v>33</v>
      </c>
      <c r="L360" s="14" t="s">
        <v>4178</v>
      </c>
      <c r="M360" s="14" t="s">
        <v>4179</v>
      </c>
      <c r="N360" s="14" t="s">
        <v>4180</v>
      </c>
      <c r="O360" s="14" t="s">
        <v>4181</v>
      </c>
      <c r="P360" s="14" t="s">
        <v>38</v>
      </c>
      <c r="Q360" s="14" t="s">
        <v>4182</v>
      </c>
      <c r="R360" s="14" t="s">
        <v>40</v>
      </c>
      <c r="S360" s="14" t="s">
        <v>4183</v>
      </c>
      <c r="T360" s="14" t="s">
        <v>230</v>
      </c>
      <c r="U360" s="14" t="s">
        <v>230</v>
      </c>
      <c r="V360" s="14" t="s">
        <v>148</v>
      </c>
    </row>
    <row r="361" spans="1:22" ht="9.75" customHeight="1">
      <c r="A361" s="14" t="s">
        <v>3809</v>
      </c>
      <c r="B361" s="14" t="s">
        <v>485</v>
      </c>
      <c r="C361" s="13" t="str">
        <f t="shared" si="1"/>
        <v>11972D5</v>
      </c>
      <c r="D361" s="14" t="s">
        <v>27</v>
      </c>
      <c r="E361" s="14" t="s">
        <v>4184</v>
      </c>
      <c r="F361" s="14" t="s">
        <v>4185</v>
      </c>
      <c r="G361" s="14" t="s">
        <v>4186</v>
      </c>
      <c r="H361" s="14" t="s">
        <v>4187</v>
      </c>
      <c r="I361" s="14" t="s">
        <v>4188</v>
      </c>
      <c r="J361" s="14" t="s">
        <v>650</v>
      </c>
      <c r="K361" s="14" t="s">
        <v>33</v>
      </c>
      <c r="L361" s="14" t="s">
        <v>4189</v>
      </c>
      <c r="M361" s="14" t="s">
        <v>4190</v>
      </c>
      <c r="N361" s="14" t="s">
        <v>4191</v>
      </c>
      <c r="O361" s="14" t="s">
        <v>4192</v>
      </c>
      <c r="P361" s="14" t="s">
        <v>38</v>
      </c>
      <c r="Q361" s="14" t="s">
        <v>4193</v>
      </c>
      <c r="R361" s="14" t="s">
        <v>40</v>
      </c>
      <c r="S361" s="14" t="s">
        <v>4194</v>
      </c>
      <c r="T361" s="14" t="s">
        <v>90</v>
      </c>
      <c r="U361" s="14" t="s">
        <v>283</v>
      </c>
      <c r="V361" s="14" t="s">
        <v>44</v>
      </c>
    </row>
    <row r="362" spans="1:22" ht="9.75" customHeight="1">
      <c r="A362" s="14" t="s">
        <v>3809</v>
      </c>
      <c r="B362" s="14" t="s">
        <v>497</v>
      </c>
      <c r="C362" s="13" t="str">
        <f t="shared" si="1"/>
        <v>11972D6</v>
      </c>
      <c r="D362" s="14" t="s">
        <v>27</v>
      </c>
      <c r="E362" s="14" t="s">
        <v>4195</v>
      </c>
      <c r="F362" s="14" t="s">
        <v>4196</v>
      </c>
      <c r="G362" s="13"/>
      <c r="H362" s="14" t="s">
        <v>4197</v>
      </c>
      <c r="I362" s="14" t="s">
        <v>4198</v>
      </c>
      <c r="J362" s="14" t="s">
        <v>82</v>
      </c>
      <c r="K362" s="14" t="s">
        <v>33</v>
      </c>
      <c r="L362" s="14" t="s">
        <v>4199</v>
      </c>
      <c r="M362" s="14" t="s">
        <v>4200</v>
      </c>
      <c r="N362" s="14" t="s">
        <v>4201</v>
      </c>
      <c r="O362" s="14" t="s">
        <v>4202</v>
      </c>
      <c r="P362" s="14" t="s">
        <v>38</v>
      </c>
      <c r="Q362" s="14" t="s">
        <v>4203</v>
      </c>
      <c r="R362" s="14" t="s">
        <v>40</v>
      </c>
      <c r="S362" s="14" t="s">
        <v>4204</v>
      </c>
      <c r="T362" s="14" t="s">
        <v>90</v>
      </c>
      <c r="U362" s="14" t="s">
        <v>119</v>
      </c>
      <c r="V362" s="14" t="s">
        <v>44</v>
      </c>
    </row>
    <row r="363" spans="1:22" ht="9.75" customHeight="1">
      <c r="A363" s="14" t="s">
        <v>3809</v>
      </c>
      <c r="B363" s="14" t="s">
        <v>507</v>
      </c>
      <c r="C363" s="13" t="str">
        <f t="shared" si="1"/>
        <v>11972D7</v>
      </c>
      <c r="D363" s="14" t="s">
        <v>27</v>
      </c>
      <c r="E363" s="14" t="s">
        <v>4205</v>
      </c>
      <c r="F363" s="14" t="s">
        <v>4206</v>
      </c>
      <c r="G363" s="14" t="s">
        <v>4207</v>
      </c>
      <c r="H363" s="14" t="s">
        <v>4208</v>
      </c>
      <c r="I363" s="14" t="s">
        <v>4209</v>
      </c>
      <c r="J363" s="14" t="s">
        <v>4210</v>
      </c>
      <c r="K363" s="14" t="s">
        <v>83</v>
      </c>
      <c r="L363" s="14" t="s">
        <v>4211</v>
      </c>
      <c r="M363" s="14" t="s">
        <v>4212</v>
      </c>
      <c r="N363" s="14" t="s">
        <v>4213</v>
      </c>
      <c r="O363" s="14" t="s">
        <v>4214</v>
      </c>
      <c r="P363" s="14" t="s">
        <v>38</v>
      </c>
      <c r="Q363" s="14" t="s">
        <v>4215</v>
      </c>
      <c r="R363" s="14" t="s">
        <v>40</v>
      </c>
      <c r="S363" s="14" t="s">
        <v>4216</v>
      </c>
      <c r="T363" s="14" t="s">
        <v>4217</v>
      </c>
      <c r="U363" s="14" t="s">
        <v>1334</v>
      </c>
      <c r="V363" s="14" t="s">
        <v>44</v>
      </c>
    </row>
    <row r="364" spans="1:22" ht="9.75" customHeight="1">
      <c r="A364" s="14" t="s">
        <v>3809</v>
      </c>
      <c r="B364" s="14" t="s">
        <v>521</v>
      </c>
      <c r="C364" s="13" t="str">
        <f t="shared" si="1"/>
        <v>11972D8</v>
      </c>
      <c r="D364" s="14" t="s">
        <v>27</v>
      </c>
      <c r="E364" s="14" t="s">
        <v>4218</v>
      </c>
      <c r="F364" s="14" t="s">
        <v>4219</v>
      </c>
      <c r="G364" s="14" t="s">
        <v>4220</v>
      </c>
      <c r="H364" s="14" t="s">
        <v>4221</v>
      </c>
      <c r="I364" s="14" t="s">
        <v>4222</v>
      </c>
      <c r="J364" s="14" t="s">
        <v>4223</v>
      </c>
      <c r="K364" s="14" t="s">
        <v>33</v>
      </c>
      <c r="L364" s="14" t="s">
        <v>4224</v>
      </c>
      <c r="M364" s="14" t="s">
        <v>4225</v>
      </c>
      <c r="N364" s="14" t="s">
        <v>4226</v>
      </c>
      <c r="O364" s="14" t="s">
        <v>4227</v>
      </c>
      <c r="P364" s="14" t="s">
        <v>38</v>
      </c>
      <c r="Q364" s="14" t="s">
        <v>4228</v>
      </c>
      <c r="R364" s="14" t="s">
        <v>40</v>
      </c>
      <c r="S364" s="14" t="s">
        <v>4229</v>
      </c>
      <c r="T364" s="14" t="s">
        <v>90</v>
      </c>
      <c r="U364" s="14" t="s">
        <v>283</v>
      </c>
      <c r="V364" s="14" t="s">
        <v>44</v>
      </c>
    </row>
    <row r="365" spans="1:22" ht="9.75" customHeight="1">
      <c r="A365" s="14" t="s">
        <v>3809</v>
      </c>
      <c r="B365" s="14" t="s">
        <v>535</v>
      </c>
      <c r="C365" s="13" t="str">
        <f t="shared" si="1"/>
        <v>11972D9</v>
      </c>
      <c r="D365" s="14" t="s">
        <v>27</v>
      </c>
      <c r="E365" s="14" t="s">
        <v>4230</v>
      </c>
      <c r="F365" s="14" t="s">
        <v>4231</v>
      </c>
      <c r="G365" s="14" t="s">
        <v>4232</v>
      </c>
      <c r="H365" s="14" t="s">
        <v>4233</v>
      </c>
      <c r="I365" s="14" t="s">
        <v>2766</v>
      </c>
      <c r="J365" s="14" t="s">
        <v>4234</v>
      </c>
      <c r="K365" s="14" t="s">
        <v>33</v>
      </c>
      <c r="L365" s="14" t="s">
        <v>4235</v>
      </c>
      <c r="M365" s="14" t="s">
        <v>2768</v>
      </c>
      <c r="N365" s="14" t="s">
        <v>4236</v>
      </c>
      <c r="O365" s="14" t="s">
        <v>4237</v>
      </c>
      <c r="P365" s="14" t="s">
        <v>38</v>
      </c>
      <c r="Q365" s="14" t="s">
        <v>4238</v>
      </c>
      <c r="R365" s="14" t="s">
        <v>40</v>
      </c>
      <c r="S365" s="14" t="s">
        <v>4239</v>
      </c>
      <c r="T365" s="14" t="s">
        <v>4240</v>
      </c>
      <c r="U365" s="14" t="s">
        <v>2829</v>
      </c>
      <c r="V365" s="14" t="s">
        <v>44</v>
      </c>
    </row>
    <row r="366" spans="1:22" ht="9.75" customHeight="1">
      <c r="A366" s="14" t="s">
        <v>3809</v>
      </c>
      <c r="B366" s="14" t="s">
        <v>548</v>
      </c>
      <c r="C366" s="13" t="str">
        <f t="shared" si="1"/>
        <v>11972D10</v>
      </c>
      <c r="D366" s="14" t="s">
        <v>27</v>
      </c>
      <c r="E366" s="14" t="s">
        <v>4241</v>
      </c>
      <c r="F366" s="14" t="s">
        <v>4242</v>
      </c>
      <c r="G366" s="13"/>
      <c r="H366" s="14" t="s">
        <v>4243</v>
      </c>
      <c r="I366" s="14" t="s">
        <v>4244</v>
      </c>
      <c r="J366" s="14" t="s">
        <v>4245</v>
      </c>
      <c r="K366" s="14" t="s">
        <v>33</v>
      </c>
      <c r="L366" s="14" t="s">
        <v>4246</v>
      </c>
      <c r="M366" s="14" t="s">
        <v>4247</v>
      </c>
      <c r="N366" s="14" t="s">
        <v>4248</v>
      </c>
      <c r="O366" s="14" t="s">
        <v>4249</v>
      </c>
      <c r="P366" s="14" t="s">
        <v>38</v>
      </c>
      <c r="Q366" s="14" t="s">
        <v>4250</v>
      </c>
      <c r="R366" s="14" t="s">
        <v>40</v>
      </c>
      <c r="S366" s="14" t="s">
        <v>4251</v>
      </c>
      <c r="T366" s="14" t="s">
        <v>4252</v>
      </c>
      <c r="U366" s="14" t="s">
        <v>283</v>
      </c>
      <c r="V366" s="14" t="s">
        <v>148</v>
      </c>
    </row>
    <row r="367" spans="1:22" ht="9.75" customHeight="1">
      <c r="A367" s="14" t="s">
        <v>3809</v>
      </c>
      <c r="B367" s="14" t="s">
        <v>560</v>
      </c>
      <c r="C367" s="13" t="str">
        <f t="shared" si="1"/>
        <v>11972D11</v>
      </c>
      <c r="D367" s="14" t="s">
        <v>27</v>
      </c>
      <c r="E367" s="14" t="s">
        <v>4253</v>
      </c>
      <c r="F367" s="14" t="s">
        <v>4254</v>
      </c>
      <c r="G367" s="14" t="s">
        <v>4255</v>
      </c>
      <c r="H367" s="14" t="s">
        <v>4256</v>
      </c>
      <c r="I367" s="14" t="s">
        <v>4257</v>
      </c>
      <c r="J367" s="14" t="s">
        <v>230</v>
      </c>
      <c r="K367" s="14" t="s">
        <v>4258</v>
      </c>
      <c r="L367" s="14" t="s">
        <v>4259</v>
      </c>
      <c r="M367" s="14" t="s">
        <v>4260</v>
      </c>
      <c r="N367" s="14" t="s">
        <v>4261</v>
      </c>
      <c r="O367" s="14" t="s">
        <v>4262</v>
      </c>
      <c r="P367" s="14" t="s">
        <v>38</v>
      </c>
      <c r="Q367" s="14" t="s">
        <v>4263</v>
      </c>
      <c r="R367" s="14" t="s">
        <v>40</v>
      </c>
      <c r="S367" s="14" t="s">
        <v>4264</v>
      </c>
      <c r="T367" s="14" t="s">
        <v>230</v>
      </c>
      <c r="U367" s="14" t="s">
        <v>60</v>
      </c>
      <c r="V367" s="14" t="s">
        <v>44</v>
      </c>
    </row>
    <row r="368" spans="1:22" ht="9.75" customHeight="1">
      <c r="A368" s="14" t="s">
        <v>3809</v>
      </c>
      <c r="B368" s="14" t="s">
        <v>571</v>
      </c>
      <c r="C368" s="13" t="str">
        <f t="shared" si="1"/>
        <v>11972E2</v>
      </c>
      <c r="D368" s="14" t="s">
        <v>27</v>
      </c>
      <c r="E368" s="14" t="s">
        <v>4265</v>
      </c>
      <c r="F368" s="14" t="s">
        <v>4266</v>
      </c>
      <c r="G368" s="14" t="s">
        <v>4267</v>
      </c>
      <c r="H368" s="14" t="s">
        <v>4268</v>
      </c>
      <c r="I368" s="14" t="s">
        <v>4269</v>
      </c>
      <c r="J368" s="14" t="s">
        <v>344</v>
      </c>
      <c r="K368" s="14" t="s">
        <v>52</v>
      </c>
      <c r="L368" s="14" t="s">
        <v>4270</v>
      </c>
      <c r="M368" s="14" t="s">
        <v>4271</v>
      </c>
      <c r="N368" s="14" t="s">
        <v>4272</v>
      </c>
      <c r="O368" s="14" t="s">
        <v>4273</v>
      </c>
      <c r="P368" s="14" t="s">
        <v>38</v>
      </c>
      <c r="Q368" s="14" t="s">
        <v>4274</v>
      </c>
      <c r="R368" s="14" t="s">
        <v>40</v>
      </c>
      <c r="S368" s="14" t="s">
        <v>4275</v>
      </c>
      <c r="T368" s="14" t="s">
        <v>75</v>
      </c>
      <c r="U368" s="14" t="s">
        <v>243</v>
      </c>
      <c r="V368" s="14" t="s">
        <v>44</v>
      </c>
    </row>
    <row r="369" spans="1:22" ht="9.75" customHeight="1">
      <c r="A369" s="14" t="s">
        <v>3809</v>
      </c>
      <c r="B369" s="14" t="s">
        <v>583</v>
      </c>
      <c r="C369" s="13" t="str">
        <f t="shared" si="1"/>
        <v>11972E3</v>
      </c>
      <c r="D369" s="14" t="s">
        <v>27</v>
      </c>
      <c r="E369" s="14" t="s">
        <v>4276</v>
      </c>
      <c r="F369" s="14" t="s">
        <v>4277</v>
      </c>
      <c r="G369" s="14" t="s">
        <v>4278</v>
      </c>
      <c r="H369" s="14" t="s">
        <v>4279</v>
      </c>
      <c r="I369" s="14" t="s">
        <v>4280</v>
      </c>
      <c r="J369" s="14" t="s">
        <v>168</v>
      </c>
      <c r="K369" s="14" t="s">
        <v>83</v>
      </c>
      <c r="L369" s="14" t="s">
        <v>4281</v>
      </c>
      <c r="M369" s="14" t="s">
        <v>4282</v>
      </c>
      <c r="N369" s="14" t="s">
        <v>4283</v>
      </c>
      <c r="O369" s="14" t="s">
        <v>4284</v>
      </c>
      <c r="P369" s="14" t="s">
        <v>38</v>
      </c>
      <c r="Q369" s="14" t="s">
        <v>4285</v>
      </c>
      <c r="R369" s="14" t="s">
        <v>40</v>
      </c>
      <c r="S369" s="14" t="s">
        <v>4286</v>
      </c>
      <c r="T369" s="14" t="s">
        <v>90</v>
      </c>
      <c r="U369" s="14" t="s">
        <v>283</v>
      </c>
      <c r="V369" s="14" t="s">
        <v>44</v>
      </c>
    </row>
    <row r="370" spans="1:22" ht="9.75" customHeight="1">
      <c r="A370" s="14" t="s">
        <v>3809</v>
      </c>
      <c r="B370" s="14" t="s">
        <v>595</v>
      </c>
      <c r="C370" s="13" t="str">
        <f t="shared" si="1"/>
        <v>11972E4</v>
      </c>
      <c r="D370" s="14" t="s">
        <v>27</v>
      </c>
      <c r="E370" s="14" t="s">
        <v>4287</v>
      </c>
      <c r="F370" s="14" t="s">
        <v>4288</v>
      </c>
      <c r="G370" s="14" t="s">
        <v>4289</v>
      </c>
      <c r="H370" s="14" t="s">
        <v>4290</v>
      </c>
      <c r="I370" s="14" t="s">
        <v>4291</v>
      </c>
      <c r="J370" s="14" t="s">
        <v>4292</v>
      </c>
      <c r="K370" s="14" t="s">
        <v>33</v>
      </c>
      <c r="L370" s="14" t="s">
        <v>4293</v>
      </c>
      <c r="M370" s="14" t="s">
        <v>4294</v>
      </c>
      <c r="N370" s="14" t="s">
        <v>4295</v>
      </c>
      <c r="O370" s="14" t="s">
        <v>4296</v>
      </c>
      <c r="P370" s="14" t="s">
        <v>38</v>
      </c>
      <c r="Q370" s="14" t="s">
        <v>4297</v>
      </c>
      <c r="R370" s="14" t="s">
        <v>40</v>
      </c>
      <c r="S370" s="14" t="s">
        <v>4298</v>
      </c>
      <c r="T370" s="14" t="s">
        <v>4299</v>
      </c>
      <c r="U370" s="14" t="s">
        <v>4300</v>
      </c>
      <c r="V370" s="14" t="s">
        <v>148</v>
      </c>
    </row>
    <row r="371" spans="1:22" ht="9.75" customHeight="1">
      <c r="A371" s="14" t="s">
        <v>3809</v>
      </c>
      <c r="B371" s="14" t="s">
        <v>606</v>
      </c>
      <c r="C371" s="13" t="str">
        <f t="shared" si="1"/>
        <v>11972E5</v>
      </c>
      <c r="D371" s="14" t="s">
        <v>27</v>
      </c>
      <c r="E371" s="14" t="s">
        <v>4301</v>
      </c>
      <c r="F371" s="14" t="s">
        <v>4302</v>
      </c>
      <c r="G371" s="14" t="s">
        <v>4303</v>
      </c>
      <c r="H371" s="14" t="s">
        <v>4304</v>
      </c>
      <c r="I371" s="14" t="s">
        <v>4305</v>
      </c>
      <c r="J371" s="14" t="s">
        <v>111</v>
      </c>
      <c r="K371" s="14" t="s">
        <v>33</v>
      </c>
      <c r="L371" s="14" t="s">
        <v>4306</v>
      </c>
      <c r="M371" s="14" t="s">
        <v>4307</v>
      </c>
      <c r="N371" s="14" t="s">
        <v>4308</v>
      </c>
      <c r="O371" s="14" t="s">
        <v>4309</v>
      </c>
      <c r="P371" s="14" t="s">
        <v>38</v>
      </c>
      <c r="Q371" s="14" t="s">
        <v>4310</v>
      </c>
      <c r="R371" s="14" t="s">
        <v>40</v>
      </c>
      <c r="S371" s="14" t="s">
        <v>4311</v>
      </c>
      <c r="T371" s="14" t="s">
        <v>118</v>
      </c>
      <c r="U371" s="14" t="s">
        <v>4312</v>
      </c>
      <c r="V371" s="14" t="s">
        <v>44</v>
      </c>
    </row>
    <row r="372" spans="1:22" ht="9.75" customHeight="1">
      <c r="A372" s="14" t="s">
        <v>3809</v>
      </c>
      <c r="B372" s="14" t="s">
        <v>617</v>
      </c>
      <c r="C372" s="13" t="str">
        <f t="shared" si="1"/>
        <v>11972E6</v>
      </c>
      <c r="D372" s="14" t="s">
        <v>27</v>
      </c>
      <c r="E372" s="14" t="s">
        <v>4313</v>
      </c>
      <c r="F372" s="14" t="s">
        <v>4314</v>
      </c>
      <c r="G372" s="14" t="s">
        <v>4315</v>
      </c>
      <c r="H372" s="14" t="s">
        <v>4316</v>
      </c>
      <c r="I372" s="14" t="s">
        <v>4317</v>
      </c>
      <c r="J372" s="14" t="s">
        <v>230</v>
      </c>
      <c r="K372" s="14" t="s">
        <v>33</v>
      </c>
      <c r="L372" s="14" t="s">
        <v>4318</v>
      </c>
      <c r="M372" s="14" t="s">
        <v>4319</v>
      </c>
      <c r="N372" s="14" t="s">
        <v>4320</v>
      </c>
      <c r="O372" s="14" t="s">
        <v>4321</v>
      </c>
      <c r="P372" s="14" t="s">
        <v>38</v>
      </c>
      <c r="Q372" s="14" t="s">
        <v>4322</v>
      </c>
      <c r="R372" s="14" t="s">
        <v>40</v>
      </c>
      <c r="S372" s="14" t="s">
        <v>4323</v>
      </c>
      <c r="T372" s="14" t="s">
        <v>230</v>
      </c>
      <c r="U372" s="14" t="s">
        <v>283</v>
      </c>
      <c r="V372" s="14" t="s">
        <v>256</v>
      </c>
    </row>
    <row r="373" spans="1:22" ht="9.75" customHeight="1">
      <c r="A373" s="14" t="s">
        <v>3809</v>
      </c>
      <c r="B373" s="14" t="s">
        <v>631</v>
      </c>
      <c r="C373" s="13" t="str">
        <f t="shared" si="1"/>
        <v>11972E7</v>
      </c>
      <c r="D373" s="14" t="s">
        <v>27</v>
      </c>
      <c r="E373" s="14" t="s">
        <v>4324</v>
      </c>
      <c r="F373" s="14" t="s">
        <v>4325</v>
      </c>
      <c r="G373" s="13"/>
      <c r="H373" s="14" t="s">
        <v>4326</v>
      </c>
      <c r="I373" s="14" t="s">
        <v>4327</v>
      </c>
      <c r="J373" s="14" t="s">
        <v>4328</v>
      </c>
      <c r="K373" s="14" t="s">
        <v>83</v>
      </c>
      <c r="L373" s="14" t="s">
        <v>4329</v>
      </c>
      <c r="M373" s="14" t="s">
        <v>4330</v>
      </c>
      <c r="N373" s="14" t="s">
        <v>4331</v>
      </c>
      <c r="O373" s="14" t="s">
        <v>4332</v>
      </c>
      <c r="P373" s="14" t="s">
        <v>38</v>
      </c>
      <c r="Q373" s="14" t="s">
        <v>4333</v>
      </c>
      <c r="R373" s="14" t="s">
        <v>40</v>
      </c>
      <c r="S373" s="14" t="s">
        <v>4334</v>
      </c>
      <c r="T373" s="14" t="s">
        <v>4217</v>
      </c>
      <c r="U373" s="14" t="s">
        <v>484</v>
      </c>
      <c r="V373" s="14" t="s">
        <v>44</v>
      </c>
    </row>
    <row r="374" spans="1:22" ht="9.75" customHeight="1">
      <c r="A374" s="14" t="s">
        <v>3809</v>
      </c>
      <c r="B374" s="14" t="s">
        <v>644</v>
      </c>
      <c r="C374" s="13" t="str">
        <f t="shared" si="1"/>
        <v>11972E8</v>
      </c>
      <c r="D374" s="14" t="s">
        <v>27</v>
      </c>
      <c r="E374" s="14" t="s">
        <v>4335</v>
      </c>
      <c r="F374" s="14" t="s">
        <v>4336</v>
      </c>
      <c r="G374" s="13"/>
      <c r="H374" s="14" t="s">
        <v>4337</v>
      </c>
      <c r="I374" s="14" t="s">
        <v>4338</v>
      </c>
      <c r="J374" s="14" t="s">
        <v>230</v>
      </c>
      <c r="K374" s="14" t="s">
        <v>33</v>
      </c>
      <c r="L374" s="14" t="s">
        <v>4339</v>
      </c>
      <c r="M374" s="14" t="s">
        <v>4340</v>
      </c>
      <c r="N374" s="14" t="s">
        <v>4341</v>
      </c>
      <c r="O374" s="14" t="s">
        <v>4342</v>
      </c>
      <c r="P374" s="14" t="s">
        <v>38</v>
      </c>
      <c r="Q374" s="14" t="s">
        <v>4343</v>
      </c>
      <c r="R374" s="14" t="s">
        <v>40</v>
      </c>
      <c r="S374" s="14" t="s">
        <v>4344</v>
      </c>
      <c r="T374" s="14" t="s">
        <v>230</v>
      </c>
      <c r="U374" s="14" t="s">
        <v>147</v>
      </c>
      <c r="V374" s="14" t="s">
        <v>44</v>
      </c>
    </row>
    <row r="375" spans="1:22" ht="9.75" customHeight="1">
      <c r="A375" s="14" t="s">
        <v>3809</v>
      </c>
      <c r="B375" s="14" t="s">
        <v>656</v>
      </c>
      <c r="C375" s="13" t="str">
        <f t="shared" si="1"/>
        <v>11972E9</v>
      </c>
      <c r="D375" s="14" t="s">
        <v>27</v>
      </c>
      <c r="E375" s="14" t="s">
        <v>4345</v>
      </c>
      <c r="F375" s="14" t="s">
        <v>4346</v>
      </c>
      <c r="G375" s="14" t="s">
        <v>4347</v>
      </c>
      <c r="H375" s="14" t="s">
        <v>4348</v>
      </c>
      <c r="I375" s="14" t="s">
        <v>773</v>
      </c>
      <c r="J375" s="14" t="s">
        <v>111</v>
      </c>
      <c r="K375" s="14" t="s">
        <v>33</v>
      </c>
      <c r="L375" s="14" t="s">
        <v>4349</v>
      </c>
      <c r="M375" s="14" t="s">
        <v>3489</v>
      </c>
      <c r="N375" s="14" t="s">
        <v>4350</v>
      </c>
      <c r="O375" s="14" t="s">
        <v>4351</v>
      </c>
      <c r="P375" s="14" t="s">
        <v>38</v>
      </c>
      <c r="Q375" s="14" t="s">
        <v>4352</v>
      </c>
      <c r="R375" s="14" t="s">
        <v>40</v>
      </c>
      <c r="S375" s="14" t="s">
        <v>4353</v>
      </c>
      <c r="T375" s="14" t="s">
        <v>118</v>
      </c>
      <c r="U375" s="14" t="s">
        <v>230</v>
      </c>
      <c r="V375" s="14" t="s">
        <v>44</v>
      </c>
    </row>
    <row r="376" spans="1:22" ht="9.75" customHeight="1">
      <c r="A376" s="14" t="s">
        <v>3809</v>
      </c>
      <c r="B376" s="14" t="s">
        <v>668</v>
      </c>
      <c r="C376" s="13" t="str">
        <f t="shared" si="1"/>
        <v>11972E10</v>
      </c>
      <c r="D376" s="14" t="s">
        <v>27</v>
      </c>
      <c r="E376" s="14" t="s">
        <v>4354</v>
      </c>
      <c r="F376" s="14" t="s">
        <v>4355</v>
      </c>
      <c r="G376" s="14" t="s">
        <v>4356</v>
      </c>
      <c r="H376" s="14" t="s">
        <v>4357</v>
      </c>
      <c r="I376" s="14" t="s">
        <v>4358</v>
      </c>
      <c r="J376" s="14" t="s">
        <v>788</v>
      </c>
      <c r="K376" s="14" t="s">
        <v>33</v>
      </c>
      <c r="L376" s="14" t="s">
        <v>4359</v>
      </c>
      <c r="M376" s="14" t="s">
        <v>4360</v>
      </c>
      <c r="N376" s="14" t="s">
        <v>4361</v>
      </c>
      <c r="O376" s="14" t="s">
        <v>4362</v>
      </c>
      <c r="P376" s="14" t="s">
        <v>38</v>
      </c>
      <c r="Q376" s="14" t="s">
        <v>4363</v>
      </c>
      <c r="R376" s="14" t="s">
        <v>40</v>
      </c>
      <c r="S376" s="14" t="s">
        <v>4364</v>
      </c>
      <c r="T376" s="14" t="s">
        <v>103</v>
      </c>
      <c r="U376" s="14" t="s">
        <v>1414</v>
      </c>
      <c r="V376" s="14" t="s">
        <v>44</v>
      </c>
    </row>
    <row r="377" spans="1:22" ht="9.75" customHeight="1">
      <c r="A377" s="14" t="s">
        <v>3809</v>
      </c>
      <c r="B377" s="14" t="s">
        <v>679</v>
      </c>
      <c r="C377" s="13" t="str">
        <f t="shared" si="1"/>
        <v>11972E11</v>
      </c>
      <c r="D377" s="14" t="s">
        <v>27</v>
      </c>
      <c r="E377" s="14" t="s">
        <v>4365</v>
      </c>
      <c r="F377" s="14" t="s">
        <v>4366</v>
      </c>
      <c r="G377" s="14" t="s">
        <v>4367</v>
      </c>
      <c r="H377" s="14" t="s">
        <v>4368</v>
      </c>
      <c r="I377" s="14" t="s">
        <v>4369</v>
      </c>
      <c r="J377" s="14" t="s">
        <v>4370</v>
      </c>
      <c r="K377" s="14" t="s">
        <v>52</v>
      </c>
      <c r="L377" s="14" t="s">
        <v>4371</v>
      </c>
      <c r="M377" s="14" t="s">
        <v>4372</v>
      </c>
      <c r="N377" s="14" t="s">
        <v>4373</v>
      </c>
      <c r="O377" s="14" t="s">
        <v>4374</v>
      </c>
      <c r="P377" s="14" t="s">
        <v>38</v>
      </c>
      <c r="Q377" s="14" t="s">
        <v>4375</v>
      </c>
      <c r="R377" s="14" t="s">
        <v>40</v>
      </c>
      <c r="S377" s="14" t="s">
        <v>4376</v>
      </c>
      <c r="T377" s="14" t="s">
        <v>90</v>
      </c>
      <c r="U377" s="14" t="s">
        <v>2829</v>
      </c>
      <c r="V377" s="14" t="s">
        <v>44</v>
      </c>
    </row>
    <row r="378" spans="1:22" ht="9.75" customHeight="1">
      <c r="A378" s="14" t="s">
        <v>3809</v>
      </c>
      <c r="B378" s="14" t="s">
        <v>694</v>
      </c>
      <c r="C378" s="13" t="str">
        <f t="shared" si="1"/>
        <v>11972F2</v>
      </c>
      <c r="D378" s="14" t="s">
        <v>27</v>
      </c>
      <c r="E378" s="14" t="s">
        <v>4377</v>
      </c>
      <c r="F378" s="14" t="s">
        <v>4378</v>
      </c>
      <c r="G378" s="14" t="s">
        <v>4379</v>
      </c>
      <c r="H378" s="14" t="s">
        <v>4380</v>
      </c>
      <c r="I378" s="14" t="s">
        <v>4381</v>
      </c>
      <c r="J378" s="14" t="s">
        <v>111</v>
      </c>
      <c r="K378" s="14" t="s">
        <v>33</v>
      </c>
      <c r="L378" s="14" t="s">
        <v>4382</v>
      </c>
      <c r="M378" s="14" t="s">
        <v>4383</v>
      </c>
      <c r="N378" s="14" t="s">
        <v>4384</v>
      </c>
      <c r="O378" s="14" t="s">
        <v>4385</v>
      </c>
      <c r="P378" s="14" t="s">
        <v>38</v>
      </c>
      <c r="Q378" s="14" t="s">
        <v>4386</v>
      </c>
      <c r="R378" s="14" t="s">
        <v>40</v>
      </c>
      <c r="S378" s="14" t="s">
        <v>4387</v>
      </c>
      <c r="T378" s="14" t="s">
        <v>118</v>
      </c>
      <c r="U378" s="14" t="s">
        <v>230</v>
      </c>
      <c r="V378" s="14" t="s">
        <v>44</v>
      </c>
    </row>
    <row r="379" spans="1:22" ht="9.75" customHeight="1">
      <c r="A379" s="14" t="s">
        <v>3809</v>
      </c>
      <c r="B379" s="14" t="s">
        <v>707</v>
      </c>
      <c r="C379" s="13" t="str">
        <f t="shared" si="1"/>
        <v>11972F3</v>
      </c>
      <c r="D379" s="14" t="s">
        <v>27</v>
      </c>
      <c r="E379" s="14" t="s">
        <v>4388</v>
      </c>
      <c r="F379" s="14" t="s">
        <v>4389</v>
      </c>
      <c r="G379" s="14" t="s">
        <v>4390</v>
      </c>
      <c r="H379" s="14" t="s">
        <v>4391</v>
      </c>
      <c r="I379" s="14" t="s">
        <v>4392</v>
      </c>
      <c r="J379" s="14" t="s">
        <v>111</v>
      </c>
      <c r="K379" s="14" t="s">
        <v>33</v>
      </c>
      <c r="L379" s="14" t="s">
        <v>4393</v>
      </c>
      <c r="M379" s="14" t="s">
        <v>4394</v>
      </c>
      <c r="N379" s="14" t="s">
        <v>4395</v>
      </c>
      <c r="O379" s="14" t="s">
        <v>4396</v>
      </c>
      <c r="P379" s="14" t="s">
        <v>38</v>
      </c>
      <c r="Q379" s="14" t="s">
        <v>4397</v>
      </c>
      <c r="R379" s="14" t="s">
        <v>40</v>
      </c>
      <c r="S379" s="14" t="s">
        <v>4398</v>
      </c>
      <c r="T379" s="14" t="s">
        <v>118</v>
      </c>
      <c r="U379" s="14" t="s">
        <v>230</v>
      </c>
      <c r="V379" s="14" t="s">
        <v>44</v>
      </c>
    </row>
    <row r="380" spans="1:22" ht="9.75" customHeight="1">
      <c r="A380" s="14" t="s">
        <v>3809</v>
      </c>
      <c r="B380" s="14" t="s">
        <v>721</v>
      </c>
      <c r="C380" s="13" t="str">
        <f t="shared" si="1"/>
        <v>11972F4</v>
      </c>
      <c r="D380" s="14" t="s">
        <v>27</v>
      </c>
      <c r="E380" s="14" t="s">
        <v>4399</v>
      </c>
      <c r="F380" s="14" t="s">
        <v>4400</v>
      </c>
      <c r="G380" s="14" t="s">
        <v>4401</v>
      </c>
      <c r="H380" s="14" t="s">
        <v>4402</v>
      </c>
      <c r="I380" s="14" t="s">
        <v>4403</v>
      </c>
      <c r="J380" s="14" t="s">
        <v>1962</v>
      </c>
      <c r="K380" s="14" t="s">
        <v>33</v>
      </c>
      <c r="L380" s="14" t="s">
        <v>4404</v>
      </c>
      <c r="M380" s="14" t="s">
        <v>4405</v>
      </c>
      <c r="N380" s="14" t="s">
        <v>4406</v>
      </c>
      <c r="O380" s="14" t="s">
        <v>4407</v>
      </c>
      <c r="P380" s="14" t="s">
        <v>38</v>
      </c>
      <c r="Q380" s="14" t="s">
        <v>4408</v>
      </c>
      <c r="R380" s="14" t="s">
        <v>40</v>
      </c>
      <c r="S380" s="14" t="s">
        <v>4409</v>
      </c>
      <c r="T380" s="14" t="s">
        <v>75</v>
      </c>
      <c r="U380" s="14" t="s">
        <v>243</v>
      </c>
      <c r="V380" s="14" t="s">
        <v>148</v>
      </c>
    </row>
    <row r="381" spans="1:22" ht="9.75" customHeight="1">
      <c r="A381" s="14" t="s">
        <v>3809</v>
      </c>
      <c r="B381" s="14" t="s">
        <v>731</v>
      </c>
      <c r="C381" s="13" t="str">
        <f t="shared" si="1"/>
        <v>11972F5</v>
      </c>
      <c r="D381" s="14" t="s">
        <v>27</v>
      </c>
      <c r="E381" s="14" t="s">
        <v>4410</v>
      </c>
      <c r="F381" s="14" t="s">
        <v>4411</v>
      </c>
      <c r="G381" s="14" t="s">
        <v>4412</v>
      </c>
      <c r="H381" s="14" t="s">
        <v>4413</v>
      </c>
      <c r="I381" s="14" t="s">
        <v>4414</v>
      </c>
      <c r="J381" s="14" t="s">
        <v>230</v>
      </c>
      <c r="K381" s="14" t="s">
        <v>83</v>
      </c>
      <c r="L381" s="14" t="s">
        <v>4415</v>
      </c>
      <c r="M381" s="14" t="s">
        <v>4416</v>
      </c>
      <c r="N381" s="14" t="s">
        <v>4417</v>
      </c>
      <c r="O381" s="14" t="s">
        <v>4418</v>
      </c>
      <c r="P381" s="14" t="s">
        <v>38</v>
      </c>
      <c r="Q381" s="14" t="s">
        <v>4419</v>
      </c>
      <c r="R381" s="14" t="s">
        <v>40</v>
      </c>
      <c r="S381" s="14" t="s">
        <v>4420</v>
      </c>
      <c r="T381" s="14" t="s">
        <v>230</v>
      </c>
      <c r="U381" s="14" t="s">
        <v>283</v>
      </c>
      <c r="V381" s="14" t="s">
        <v>44</v>
      </c>
    </row>
    <row r="382" spans="1:22" ht="9.75" customHeight="1">
      <c r="A382" s="14" t="s">
        <v>3809</v>
      </c>
      <c r="B382" s="14" t="s">
        <v>744</v>
      </c>
      <c r="C382" s="13" t="str">
        <f t="shared" si="1"/>
        <v>11972F6</v>
      </c>
      <c r="D382" s="14" t="s">
        <v>27</v>
      </c>
      <c r="E382" s="14" t="s">
        <v>4421</v>
      </c>
      <c r="F382" s="14" t="s">
        <v>4422</v>
      </c>
      <c r="G382" s="14" t="s">
        <v>4423</v>
      </c>
      <c r="H382" s="14" t="s">
        <v>4424</v>
      </c>
      <c r="I382" s="14" t="s">
        <v>4425</v>
      </c>
      <c r="J382" s="14" t="s">
        <v>4426</v>
      </c>
      <c r="K382" s="14" t="s">
        <v>33</v>
      </c>
      <c r="L382" s="14" t="s">
        <v>4427</v>
      </c>
      <c r="M382" s="14" t="s">
        <v>4428</v>
      </c>
      <c r="N382" s="14" t="s">
        <v>4429</v>
      </c>
      <c r="O382" s="14" t="s">
        <v>4430</v>
      </c>
      <c r="P382" s="14" t="s">
        <v>38</v>
      </c>
      <c r="Q382" s="14" t="s">
        <v>4431</v>
      </c>
      <c r="R382" s="14" t="s">
        <v>40</v>
      </c>
      <c r="S382" s="14" t="s">
        <v>4432</v>
      </c>
      <c r="T382" s="14" t="s">
        <v>4433</v>
      </c>
      <c r="U382" s="14" t="s">
        <v>60</v>
      </c>
      <c r="V382" s="14" t="s">
        <v>44</v>
      </c>
    </row>
    <row r="383" spans="1:22" ht="9.75" customHeight="1">
      <c r="A383" s="14" t="s">
        <v>3809</v>
      </c>
      <c r="B383" s="14" t="s">
        <v>757</v>
      </c>
      <c r="C383" s="13" t="str">
        <f t="shared" si="1"/>
        <v>11972F7</v>
      </c>
      <c r="D383" s="14" t="s">
        <v>27</v>
      </c>
      <c r="E383" s="14" t="s">
        <v>4434</v>
      </c>
      <c r="F383" s="14" t="s">
        <v>4435</v>
      </c>
      <c r="G383" s="13"/>
      <c r="H383" s="14" t="s">
        <v>4436</v>
      </c>
      <c r="I383" s="14" t="s">
        <v>4437</v>
      </c>
      <c r="J383" s="14" t="s">
        <v>4438</v>
      </c>
      <c r="K383" s="14" t="s">
        <v>2856</v>
      </c>
      <c r="L383" s="14" t="s">
        <v>4439</v>
      </c>
      <c r="M383" s="14" t="s">
        <v>4440</v>
      </c>
      <c r="N383" s="14" t="s">
        <v>4441</v>
      </c>
      <c r="O383" s="14" t="s">
        <v>4442</v>
      </c>
      <c r="P383" s="14" t="s">
        <v>38</v>
      </c>
      <c r="Q383" s="14" t="s">
        <v>4443</v>
      </c>
      <c r="R383" s="14" t="s">
        <v>40</v>
      </c>
      <c r="S383" s="14" t="s">
        <v>4444</v>
      </c>
      <c r="T383" s="14" t="s">
        <v>118</v>
      </c>
      <c r="U383" s="14" t="s">
        <v>134</v>
      </c>
      <c r="V383" s="14" t="s">
        <v>44</v>
      </c>
    </row>
    <row r="384" spans="1:22" ht="9.75" customHeight="1">
      <c r="A384" s="14" t="s">
        <v>3809</v>
      </c>
      <c r="B384" s="14" t="s">
        <v>768</v>
      </c>
      <c r="C384" s="13" t="str">
        <f t="shared" si="1"/>
        <v>11972F8</v>
      </c>
      <c r="D384" s="14" t="s">
        <v>27</v>
      </c>
      <c r="E384" s="14" t="s">
        <v>4445</v>
      </c>
      <c r="F384" s="14" t="s">
        <v>4446</v>
      </c>
      <c r="G384" s="14" t="s">
        <v>4447</v>
      </c>
      <c r="H384" s="14" t="s">
        <v>4448</v>
      </c>
      <c r="I384" s="14" t="s">
        <v>4449</v>
      </c>
      <c r="J384" s="14" t="s">
        <v>1301</v>
      </c>
      <c r="K384" s="14" t="s">
        <v>33</v>
      </c>
      <c r="L384" s="14" t="s">
        <v>4450</v>
      </c>
      <c r="M384" s="14" t="s">
        <v>4451</v>
      </c>
      <c r="N384" s="14" t="s">
        <v>4452</v>
      </c>
      <c r="O384" s="14" t="s">
        <v>4453</v>
      </c>
      <c r="P384" s="14" t="s">
        <v>38</v>
      </c>
      <c r="Q384" s="14" t="s">
        <v>4454</v>
      </c>
      <c r="R384" s="14" t="s">
        <v>40</v>
      </c>
      <c r="S384" s="14" t="s">
        <v>4455</v>
      </c>
      <c r="T384" s="14" t="s">
        <v>230</v>
      </c>
      <c r="U384" s="14" t="s">
        <v>1471</v>
      </c>
      <c r="V384" s="14" t="s">
        <v>44</v>
      </c>
    </row>
    <row r="385" spans="1:22" ht="9.75" customHeight="1">
      <c r="A385" s="14" t="s">
        <v>3809</v>
      </c>
      <c r="B385" s="14" t="s">
        <v>782</v>
      </c>
      <c r="C385" s="13" t="str">
        <f t="shared" si="1"/>
        <v>11972F9</v>
      </c>
      <c r="D385" s="14" t="s">
        <v>27</v>
      </c>
      <c r="E385" s="14" t="s">
        <v>4456</v>
      </c>
      <c r="F385" s="14" t="s">
        <v>4457</v>
      </c>
      <c r="G385" s="13"/>
      <c r="H385" s="14" t="s">
        <v>4458</v>
      </c>
      <c r="I385" s="14" t="s">
        <v>4459</v>
      </c>
      <c r="J385" s="14" t="s">
        <v>4460</v>
      </c>
      <c r="K385" s="14" t="s">
        <v>33</v>
      </c>
      <c r="L385" s="14" t="s">
        <v>4461</v>
      </c>
      <c r="M385" s="14" t="s">
        <v>4462</v>
      </c>
      <c r="N385" s="14" t="s">
        <v>4463</v>
      </c>
      <c r="O385" s="14" t="s">
        <v>4464</v>
      </c>
      <c r="P385" s="14" t="s">
        <v>38</v>
      </c>
      <c r="Q385" s="14" t="s">
        <v>4465</v>
      </c>
      <c r="R385" s="14" t="s">
        <v>40</v>
      </c>
      <c r="S385" s="14" t="s">
        <v>4466</v>
      </c>
      <c r="T385" s="14" t="s">
        <v>4467</v>
      </c>
      <c r="U385" s="14" t="s">
        <v>134</v>
      </c>
      <c r="V385" s="14" t="s">
        <v>148</v>
      </c>
    </row>
    <row r="386" spans="1:22" ht="9.75" customHeight="1">
      <c r="A386" s="14" t="s">
        <v>3809</v>
      </c>
      <c r="B386" s="14" t="s">
        <v>796</v>
      </c>
      <c r="C386" s="13" t="str">
        <f t="shared" si="1"/>
        <v>11972F10</v>
      </c>
      <c r="D386" s="14" t="s">
        <v>27</v>
      </c>
      <c r="E386" s="14" t="s">
        <v>4468</v>
      </c>
      <c r="F386" s="14" t="s">
        <v>4469</v>
      </c>
      <c r="G386" s="14" t="s">
        <v>4470</v>
      </c>
      <c r="H386" s="14" t="s">
        <v>4471</v>
      </c>
      <c r="I386" s="14" t="s">
        <v>4472</v>
      </c>
      <c r="J386" s="14" t="s">
        <v>4473</v>
      </c>
      <c r="K386" s="14" t="s">
        <v>33</v>
      </c>
      <c r="L386" s="14" t="s">
        <v>4474</v>
      </c>
      <c r="M386" s="14" t="s">
        <v>4475</v>
      </c>
      <c r="N386" s="14" t="s">
        <v>4476</v>
      </c>
      <c r="O386" s="14" t="s">
        <v>4477</v>
      </c>
      <c r="P386" s="14" t="s">
        <v>38</v>
      </c>
      <c r="Q386" s="14" t="s">
        <v>4478</v>
      </c>
      <c r="R386" s="14" t="s">
        <v>40</v>
      </c>
      <c r="S386" s="14" t="s">
        <v>4479</v>
      </c>
      <c r="T386" s="14" t="s">
        <v>1370</v>
      </c>
      <c r="U386" s="14" t="s">
        <v>243</v>
      </c>
      <c r="V386" s="14" t="s">
        <v>148</v>
      </c>
    </row>
    <row r="387" spans="1:22" ht="9.75" customHeight="1">
      <c r="A387" s="14" t="s">
        <v>3809</v>
      </c>
      <c r="B387" s="14" t="s">
        <v>810</v>
      </c>
      <c r="C387" s="13" t="str">
        <f t="shared" si="1"/>
        <v>11972F11</v>
      </c>
      <c r="D387" s="14" t="s">
        <v>27</v>
      </c>
      <c r="E387" s="14" t="s">
        <v>4480</v>
      </c>
      <c r="F387" s="14" t="s">
        <v>4481</v>
      </c>
      <c r="G387" s="14" t="s">
        <v>4482</v>
      </c>
      <c r="H387" s="14" t="s">
        <v>4483</v>
      </c>
      <c r="I387" s="14" t="s">
        <v>4484</v>
      </c>
      <c r="J387" s="14" t="s">
        <v>230</v>
      </c>
      <c r="K387" s="14" t="s">
        <v>963</v>
      </c>
      <c r="L387" s="14" t="s">
        <v>4485</v>
      </c>
      <c r="M387" s="14" t="s">
        <v>4486</v>
      </c>
      <c r="N387" s="14" t="s">
        <v>4487</v>
      </c>
      <c r="O387" s="14" t="s">
        <v>4488</v>
      </c>
      <c r="P387" s="14" t="s">
        <v>38</v>
      </c>
      <c r="Q387" s="14" t="s">
        <v>4489</v>
      </c>
      <c r="R387" s="14" t="s">
        <v>40</v>
      </c>
      <c r="S387" s="14" t="s">
        <v>4490</v>
      </c>
      <c r="T387" s="14" t="s">
        <v>230</v>
      </c>
      <c r="U387" s="14" t="s">
        <v>3925</v>
      </c>
      <c r="V387" s="14" t="s">
        <v>44</v>
      </c>
    </row>
    <row r="388" spans="1:22" ht="9.75" customHeight="1">
      <c r="A388" s="14" t="s">
        <v>3809</v>
      </c>
      <c r="B388" s="14" t="s">
        <v>819</v>
      </c>
      <c r="C388" s="13" t="str">
        <f t="shared" si="1"/>
        <v>11972G2</v>
      </c>
      <c r="D388" s="14" t="s">
        <v>27</v>
      </c>
      <c r="E388" s="14" t="s">
        <v>4491</v>
      </c>
      <c r="F388" s="14" t="s">
        <v>4492</v>
      </c>
      <c r="G388" s="14" t="s">
        <v>4493</v>
      </c>
      <c r="H388" s="14" t="s">
        <v>4494</v>
      </c>
      <c r="I388" s="14" t="s">
        <v>4495</v>
      </c>
      <c r="J388" s="14" t="s">
        <v>263</v>
      </c>
      <c r="K388" s="14" t="s">
        <v>624</v>
      </c>
      <c r="L388" s="14" t="s">
        <v>4496</v>
      </c>
      <c r="M388" s="14" t="s">
        <v>4497</v>
      </c>
      <c r="N388" s="14" t="s">
        <v>4498</v>
      </c>
      <c r="O388" s="14" t="s">
        <v>4499</v>
      </c>
      <c r="P388" s="14" t="s">
        <v>38</v>
      </c>
      <c r="Q388" s="14" t="s">
        <v>4500</v>
      </c>
      <c r="R388" s="14" t="s">
        <v>40</v>
      </c>
      <c r="S388" s="14" t="s">
        <v>4501</v>
      </c>
      <c r="T388" s="14" t="s">
        <v>75</v>
      </c>
      <c r="U388" s="14" t="s">
        <v>243</v>
      </c>
      <c r="V388" s="14" t="s">
        <v>44</v>
      </c>
    </row>
    <row r="389" spans="1:22" ht="9.75" customHeight="1">
      <c r="A389" s="14" t="s">
        <v>3809</v>
      </c>
      <c r="B389" s="14" t="s">
        <v>831</v>
      </c>
      <c r="C389" s="13" t="str">
        <f t="shared" si="1"/>
        <v>11972G3</v>
      </c>
      <c r="D389" s="14" t="s">
        <v>27</v>
      </c>
      <c r="E389" s="14" t="s">
        <v>4502</v>
      </c>
      <c r="F389" s="14" t="s">
        <v>4503</v>
      </c>
      <c r="G389" s="14" t="s">
        <v>4504</v>
      </c>
      <c r="H389" s="14" t="s">
        <v>4505</v>
      </c>
      <c r="I389" s="14" t="s">
        <v>4506</v>
      </c>
      <c r="J389" s="14" t="s">
        <v>650</v>
      </c>
      <c r="K389" s="14" t="s">
        <v>33</v>
      </c>
      <c r="L389" s="14" t="s">
        <v>4507</v>
      </c>
      <c r="M389" s="14" t="s">
        <v>4508</v>
      </c>
      <c r="N389" s="14" t="s">
        <v>4509</v>
      </c>
      <c r="O389" s="14" t="s">
        <v>4510</v>
      </c>
      <c r="P389" s="14" t="s">
        <v>38</v>
      </c>
      <c r="Q389" s="14" t="s">
        <v>4511</v>
      </c>
      <c r="R389" s="14" t="s">
        <v>40</v>
      </c>
      <c r="S389" s="14" t="s">
        <v>4512</v>
      </c>
      <c r="T389" s="14" t="s">
        <v>90</v>
      </c>
      <c r="U389" s="14" t="s">
        <v>283</v>
      </c>
      <c r="V389" s="14" t="s">
        <v>44</v>
      </c>
    </row>
    <row r="390" spans="1:22" ht="9.75" customHeight="1">
      <c r="A390" s="14" t="s">
        <v>3809</v>
      </c>
      <c r="B390" s="14" t="s">
        <v>844</v>
      </c>
      <c r="C390" s="13" t="str">
        <f t="shared" si="1"/>
        <v>11972G4</v>
      </c>
      <c r="D390" s="14" t="s">
        <v>27</v>
      </c>
      <c r="E390" s="14" t="s">
        <v>4513</v>
      </c>
      <c r="F390" s="14" t="s">
        <v>4514</v>
      </c>
      <c r="G390" s="14" t="s">
        <v>4515</v>
      </c>
      <c r="H390" s="14" t="s">
        <v>4516</v>
      </c>
      <c r="I390" s="14" t="s">
        <v>4517</v>
      </c>
      <c r="J390" s="14" t="s">
        <v>2391</v>
      </c>
      <c r="K390" s="14" t="s">
        <v>83</v>
      </c>
      <c r="L390" s="14" t="s">
        <v>4518</v>
      </c>
      <c r="M390" s="14" t="s">
        <v>4519</v>
      </c>
      <c r="N390" s="14" t="s">
        <v>4520</v>
      </c>
      <c r="O390" s="14" t="s">
        <v>4521</v>
      </c>
      <c r="P390" s="14" t="s">
        <v>38</v>
      </c>
      <c r="Q390" s="14" t="s">
        <v>4522</v>
      </c>
      <c r="R390" s="14" t="s">
        <v>40</v>
      </c>
      <c r="S390" s="14" t="s">
        <v>4523</v>
      </c>
      <c r="T390" s="14" t="s">
        <v>2399</v>
      </c>
      <c r="U390" s="14" t="s">
        <v>1414</v>
      </c>
      <c r="V390" s="14" t="s">
        <v>44</v>
      </c>
    </row>
    <row r="391" spans="1:22" ht="9.75" customHeight="1">
      <c r="A391" s="14" t="s">
        <v>3809</v>
      </c>
      <c r="B391" s="14" t="s">
        <v>856</v>
      </c>
      <c r="C391" s="13" t="str">
        <f t="shared" si="1"/>
        <v>11972G5</v>
      </c>
      <c r="D391" s="14" t="s">
        <v>27</v>
      </c>
      <c r="E391" s="14" t="s">
        <v>4524</v>
      </c>
      <c r="F391" s="14" t="s">
        <v>4525</v>
      </c>
      <c r="G391" s="14" t="s">
        <v>4526</v>
      </c>
      <c r="H391" s="14" t="s">
        <v>4527</v>
      </c>
      <c r="I391" s="14" t="s">
        <v>4528</v>
      </c>
      <c r="J391" s="14" t="s">
        <v>4529</v>
      </c>
      <c r="K391" s="14" t="s">
        <v>33</v>
      </c>
      <c r="L391" s="14" t="s">
        <v>4530</v>
      </c>
      <c r="M391" s="14" t="s">
        <v>4531</v>
      </c>
      <c r="N391" s="14" t="s">
        <v>4532</v>
      </c>
      <c r="O391" s="14" t="s">
        <v>4533</v>
      </c>
      <c r="P391" s="14" t="s">
        <v>38</v>
      </c>
      <c r="Q391" s="14" t="s">
        <v>4534</v>
      </c>
      <c r="R391" s="14" t="s">
        <v>40</v>
      </c>
      <c r="S391" s="14" t="s">
        <v>4535</v>
      </c>
      <c r="T391" s="14" t="s">
        <v>1370</v>
      </c>
      <c r="U391" s="14" t="s">
        <v>4536</v>
      </c>
      <c r="V391" s="14" t="s">
        <v>44</v>
      </c>
    </row>
    <row r="392" spans="1:22" ht="9.75" customHeight="1">
      <c r="A392" s="14" t="s">
        <v>3809</v>
      </c>
      <c r="B392" s="14" t="s">
        <v>868</v>
      </c>
      <c r="C392" s="13" t="str">
        <f t="shared" si="1"/>
        <v>11972G6</v>
      </c>
      <c r="D392" s="14" t="s">
        <v>27</v>
      </c>
      <c r="E392" s="14" t="s">
        <v>4537</v>
      </c>
      <c r="F392" s="14" t="s">
        <v>4538</v>
      </c>
      <c r="G392" s="14" t="s">
        <v>4539</v>
      </c>
      <c r="H392" s="14" t="s">
        <v>4540</v>
      </c>
      <c r="I392" s="14" t="s">
        <v>4541</v>
      </c>
      <c r="J392" s="14" t="s">
        <v>230</v>
      </c>
      <c r="K392" s="14" t="s">
        <v>33</v>
      </c>
      <c r="L392" s="14" t="s">
        <v>4542</v>
      </c>
      <c r="M392" s="14" t="s">
        <v>4543</v>
      </c>
      <c r="N392" s="14" t="s">
        <v>4544</v>
      </c>
      <c r="O392" s="14" t="s">
        <v>4545</v>
      </c>
      <c r="P392" s="14" t="s">
        <v>38</v>
      </c>
      <c r="Q392" s="14" t="s">
        <v>4546</v>
      </c>
      <c r="R392" s="14" t="s">
        <v>40</v>
      </c>
      <c r="S392" s="14" t="s">
        <v>4547</v>
      </c>
      <c r="T392" s="14" t="s">
        <v>230</v>
      </c>
      <c r="U392" s="14" t="s">
        <v>60</v>
      </c>
      <c r="V392" s="14" t="s">
        <v>44</v>
      </c>
    </row>
    <row r="393" spans="1:22" ht="9.75" customHeight="1">
      <c r="A393" s="14" t="s">
        <v>3809</v>
      </c>
      <c r="B393" s="14" t="s">
        <v>879</v>
      </c>
      <c r="C393" s="13" t="str">
        <f t="shared" si="1"/>
        <v>11972G7</v>
      </c>
      <c r="D393" s="14" t="s">
        <v>27</v>
      </c>
      <c r="E393" s="14" t="s">
        <v>4548</v>
      </c>
      <c r="F393" s="14" t="s">
        <v>4549</v>
      </c>
      <c r="G393" s="14" t="s">
        <v>4550</v>
      </c>
      <c r="H393" s="14" t="s">
        <v>4551</v>
      </c>
      <c r="I393" s="14" t="s">
        <v>4552</v>
      </c>
      <c r="J393" s="14" t="s">
        <v>82</v>
      </c>
      <c r="K393" s="14" t="s">
        <v>2392</v>
      </c>
      <c r="L393" s="14" t="s">
        <v>4553</v>
      </c>
      <c r="M393" s="14" t="s">
        <v>4554</v>
      </c>
      <c r="N393" s="14" t="s">
        <v>4555</v>
      </c>
      <c r="O393" s="14" t="s">
        <v>4556</v>
      </c>
      <c r="P393" s="14" t="s">
        <v>38</v>
      </c>
      <c r="Q393" s="14" t="s">
        <v>4557</v>
      </c>
      <c r="R393" s="14" t="s">
        <v>40</v>
      </c>
      <c r="S393" s="14" t="s">
        <v>4558</v>
      </c>
      <c r="T393" s="14" t="s">
        <v>90</v>
      </c>
      <c r="U393" s="14" t="s">
        <v>283</v>
      </c>
      <c r="V393" s="14" t="s">
        <v>44</v>
      </c>
    </row>
    <row r="394" spans="1:22" ht="9.75" customHeight="1">
      <c r="A394" s="14" t="s">
        <v>3809</v>
      </c>
      <c r="B394" s="14" t="s">
        <v>892</v>
      </c>
      <c r="C394" s="13" t="str">
        <f t="shared" si="1"/>
        <v>11972G8</v>
      </c>
      <c r="D394" s="14" t="s">
        <v>27</v>
      </c>
      <c r="E394" s="14" t="s">
        <v>4559</v>
      </c>
      <c r="F394" s="14" t="s">
        <v>4560</v>
      </c>
      <c r="G394" s="14" t="s">
        <v>4561</v>
      </c>
      <c r="H394" s="13"/>
      <c r="I394" s="14" t="s">
        <v>4562</v>
      </c>
      <c r="J394" s="14" t="s">
        <v>230</v>
      </c>
      <c r="K394" s="14" t="s">
        <v>4563</v>
      </c>
      <c r="L394" s="14" t="s">
        <v>4564</v>
      </c>
      <c r="M394" s="14" t="s">
        <v>4565</v>
      </c>
      <c r="N394" s="14" t="s">
        <v>4566</v>
      </c>
      <c r="O394" s="14" t="s">
        <v>4567</v>
      </c>
      <c r="P394" s="14" t="s">
        <v>38</v>
      </c>
      <c r="Q394" s="14" t="s">
        <v>4568</v>
      </c>
      <c r="R394" s="14" t="s">
        <v>40</v>
      </c>
      <c r="S394" s="14" t="s">
        <v>4569</v>
      </c>
      <c r="T394" s="14" t="s">
        <v>230</v>
      </c>
      <c r="U394" s="14" t="s">
        <v>230</v>
      </c>
      <c r="V394" s="14" t="s">
        <v>44</v>
      </c>
    </row>
    <row r="395" spans="1:22" ht="9.75" customHeight="1">
      <c r="A395" s="14" t="s">
        <v>3809</v>
      </c>
      <c r="B395" s="14" t="s">
        <v>905</v>
      </c>
      <c r="C395" s="13" t="str">
        <f t="shared" si="1"/>
        <v>11972G9</v>
      </c>
      <c r="D395" s="14" t="s">
        <v>27</v>
      </c>
      <c r="E395" s="14" t="s">
        <v>4570</v>
      </c>
      <c r="F395" s="14" t="s">
        <v>4571</v>
      </c>
      <c r="G395" s="14" t="s">
        <v>4572</v>
      </c>
      <c r="H395" s="14" t="s">
        <v>4573</v>
      </c>
      <c r="I395" s="14" t="s">
        <v>4574</v>
      </c>
      <c r="J395" s="14" t="s">
        <v>4575</v>
      </c>
      <c r="K395" s="14" t="s">
        <v>52</v>
      </c>
      <c r="L395" s="14" t="s">
        <v>4576</v>
      </c>
      <c r="M395" s="14" t="s">
        <v>4577</v>
      </c>
      <c r="N395" s="14" t="s">
        <v>4578</v>
      </c>
      <c r="O395" s="14" t="s">
        <v>4579</v>
      </c>
      <c r="P395" s="14" t="s">
        <v>38</v>
      </c>
      <c r="Q395" s="14" t="s">
        <v>4580</v>
      </c>
      <c r="R395" s="14" t="s">
        <v>40</v>
      </c>
      <c r="S395" s="14" t="s">
        <v>4581</v>
      </c>
      <c r="T395" s="14" t="s">
        <v>4582</v>
      </c>
      <c r="U395" s="14" t="s">
        <v>3785</v>
      </c>
      <c r="V395" s="14" t="s">
        <v>44</v>
      </c>
    </row>
    <row r="396" spans="1:22" ht="9.75" customHeight="1">
      <c r="A396" s="14" t="s">
        <v>3809</v>
      </c>
      <c r="B396" s="14" t="s">
        <v>919</v>
      </c>
      <c r="C396" s="13" t="str">
        <f t="shared" si="1"/>
        <v>11972G10</v>
      </c>
      <c r="D396" s="14" t="s">
        <v>27</v>
      </c>
      <c r="E396" s="14" t="s">
        <v>4583</v>
      </c>
      <c r="F396" s="14" t="s">
        <v>4584</v>
      </c>
      <c r="G396" s="14" t="s">
        <v>4585</v>
      </c>
      <c r="H396" s="14" t="s">
        <v>4586</v>
      </c>
      <c r="I396" s="14" t="s">
        <v>4587</v>
      </c>
      <c r="J396" s="14" t="s">
        <v>2391</v>
      </c>
      <c r="K396" s="14" t="s">
        <v>83</v>
      </c>
      <c r="L396" s="14" t="s">
        <v>4588</v>
      </c>
      <c r="M396" s="14" t="s">
        <v>4589</v>
      </c>
      <c r="N396" s="14" t="s">
        <v>4590</v>
      </c>
      <c r="O396" s="14" t="s">
        <v>4591</v>
      </c>
      <c r="P396" s="14" t="s">
        <v>38</v>
      </c>
      <c r="Q396" s="14" t="s">
        <v>4592</v>
      </c>
      <c r="R396" s="14" t="s">
        <v>40</v>
      </c>
      <c r="S396" s="14" t="s">
        <v>4593</v>
      </c>
      <c r="T396" s="14" t="s">
        <v>2399</v>
      </c>
      <c r="U396" s="14" t="s">
        <v>933</v>
      </c>
      <c r="V396" s="14" t="s">
        <v>44</v>
      </c>
    </row>
    <row r="397" spans="1:22" ht="9.75" customHeight="1">
      <c r="A397" s="14" t="s">
        <v>3809</v>
      </c>
      <c r="B397" s="14" t="s">
        <v>934</v>
      </c>
      <c r="C397" s="13" t="str">
        <f t="shared" si="1"/>
        <v>11972G11</v>
      </c>
      <c r="D397" s="14" t="s">
        <v>27</v>
      </c>
      <c r="E397" s="14" t="s">
        <v>4594</v>
      </c>
      <c r="F397" s="14" t="s">
        <v>4595</v>
      </c>
      <c r="G397" s="14" t="s">
        <v>4596</v>
      </c>
      <c r="H397" s="14" t="s">
        <v>4597</v>
      </c>
      <c r="I397" s="14" t="s">
        <v>4598</v>
      </c>
      <c r="J397" s="14" t="s">
        <v>4599</v>
      </c>
      <c r="K397" s="14" t="s">
        <v>52</v>
      </c>
      <c r="L397" s="14" t="s">
        <v>4600</v>
      </c>
      <c r="M397" s="14" t="s">
        <v>4601</v>
      </c>
      <c r="N397" s="14" t="s">
        <v>4602</v>
      </c>
      <c r="O397" s="14" t="s">
        <v>4603</v>
      </c>
      <c r="P397" s="14" t="s">
        <v>38</v>
      </c>
      <c r="Q397" s="14" t="s">
        <v>4604</v>
      </c>
      <c r="R397" s="14" t="s">
        <v>40</v>
      </c>
      <c r="S397" s="14" t="s">
        <v>4605</v>
      </c>
      <c r="T397" s="14" t="s">
        <v>103</v>
      </c>
      <c r="U397" s="14" t="s">
        <v>230</v>
      </c>
      <c r="V397" s="14" t="s">
        <v>44</v>
      </c>
    </row>
    <row r="398" spans="1:22" ht="9.75" customHeight="1">
      <c r="A398" s="14" t="s">
        <v>3809</v>
      </c>
      <c r="B398" s="14" t="s">
        <v>945</v>
      </c>
      <c r="C398" s="13" t="str">
        <f t="shared" si="1"/>
        <v>11972H2</v>
      </c>
      <c r="D398" s="14" t="s">
        <v>27</v>
      </c>
      <c r="E398" s="14" t="s">
        <v>4606</v>
      </c>
      <c r="F398" s="14" t="s">
        <v>4607</v>
      </c>
      <c r="G398" s="13"/>
      <c r="H398" s="14" t="s">
        <v>4608</v>
      </c>
      <c r="I398" s="14" t="s">
        <v>4609</v>
      </c>
      <c r="J398" s="14" t="s">
        <v>344</v>
      </c>
      <c r="K398" s="14" t="s">
        <v>1326</v>
      </c>
      <c r="L398" s="14" t="s">
        <v>4610</v>
      </c>
      <c r="M398" s="14" t="s">
        <v>4611</v>
      </c>
      <c r="N398" s="14" t="s">
        <v>4612</v>
      </c>
      <c r="O398" s="14" t="s">
        <v>4613</v>
      </c>
      <c r="P398" s="14" t="s">
        <v>38</v>
      </c>
      <c r="Q398" s="14" t="s">
        <v>4614</v>
      </c>
      <c r="R398" s="14" t="s">
        <v>40</v>
      </c>
      <c r="S398" s="14" t="s">
        <v>4615</v>
      </c>
      <c r="T398" s="14" t="s">
        <v>75</v>
      </c>
      <c r="U398" s="14" t="s">
        <v>243</v>
      </c>
      <c r="V398" s="14" t="s">
        <v>44</v>
      </c>
    </row>
    <row r="399" spans="1:22" ht="9.75" customHeight="1">
      <c r="A399" s="14" t="s">
        <v>3809</v>
      </c>
      <c r="B399" s="14" t="s">
        <v>956</v>
      </c>
      <c r="C399" s="13" t="str">
        <f t="shared" si="1"/>
        <v>11972H3</v>
      </c>
      <c r="D399" s="14" t="s">
        <v>27</v>
      </c>
      <c r="E399" s="14" t="s">
        <v>4616</v>
      </c>
      <c r="F399" s="14" t="s">
        <v>4617</v>
      </c>
      <c r="G399" s="14" t="s">
        <v>4618</v>
      </c>
      <c r="H399" s="14" t="s">
        <v>4619</v>
      </c>
      <c r="I399" s="14" t="s">
        <v>4620</v>
      </c>
      <c r="J399" s="14" t="s">
        <v>344</v>
      </c>
      <c r="K399" s="13"/>
      <c r="L399" s="14" t="s">
        <v>4621</v>
      </c>
      <c r="M399" s="14" t="s">
        <v>4622</v>
      </c>
      <c r="N399" s="14" t="s">
        <v>4623</v>
      </c>
      <c r="O399" s="14" t="s">
        <v>4624</v>
      </c>
      <c r="P399" s="14" t="s">
        <v>38</v>
      </c>
      <c r="Q399" s="14" t="s">
        <v>4625</v>
      </c>
      <c r="R399" s="14" t="s">
        <v>40</v>
      </c>
      <c r="S399" s="14" t="s">
        <v>4626</v>
      </c>
      <c r="T399" s="14" t="s">
        <v>75</v>
      </c>
      <c r="U399" s="14" t="s">
        <v>243</v>
      </c>
      <c r="V399" s="14" t="s">
        <v>44</v>
      </c>
    </row>
    <row r="400" spans="1:22" ht="9.75" customHeight="1">
      <c r="A400" s="14" t="s">
        <v>3809</v>
      </c>
      <c r="B400" s="14" t="s">
        <v>971</v>
      </c>
      <c r="C400" s="13" t="str">
        <f t="shared" si="1"/>
        <v>11972H4</v>
      </c>
      <c r="D400" s="14" t="s">
        <v>27</v>
      </c>
      <c r="E400" s="14" t="s">
        <v>4627</v>
      </c>
      <c r="F400" s="14" t="s">
        <v>4628</v>
      </c>
      <c r="G400" s="14" t="s">
        <v>4629</v>
      </c>
      <c r="H400" s="14" t="s">
        <v>4630</v>
      </c>
      <c r="I400" s="14" t="s">
        <v>4631</v>
      </c>
      <c r="J400" s="14" t="s">
        <v>4632</v>
      </c>
      <c r="K400" s="14" t="s">
        <v>33</v>
      </c>
      <c r="L400" s="14" t="s">
        <v>4633</v>
      </c>
      <c r="M400" s="14" t="s">
        <v>4634</v>
      </c>
      <c r="N400" s="14" t="s">
        <v>4635</v>
      </c>
      <c r="O400" s="14" t="s">
        <v>4636</v>
      </c>
      <c r="P400" s="14" t="s">
        <v>38</v>
      </c>
      <c r="Q400" s="14" t="s">
        <v>4637</v>
      </c>
      <c r="R400" s="14" t="s">
        <v>40</v>
      </c>
      <c r="S400" s="14" t="s">
        <v>4638</v>
      </c>
      <c r="T400" s="14" t="s">
        <v>1692</v>
      </c>
      <c r="U400" s="14" t="s">
        <v>134</v>
      </c>
      <c r="V400" s="14" t="s">
        <v>44</v>
      </c>
    </row>
    <row r="401" spans="1:22" ht="9.75" customHeight="1">
      <c r="A401" s="14" t="s">
        <v>3809</v>
      </c>
      <c r="B401" s="14" t="s">
        <v>985</v>
      </c>
      <c r="C401" s="13" t="str">
        <f t="shared" si="1"/>
        <v>11972H5</v>
      </c>
      <c r="D401" s="14" t="s">
        <v>27</v>
      </c>
      <c r="E401" s="14" t="s">
        <v>4639</v>
      </c>
      <c r="F401" s="14" t="s">
        <v>4640</v>
      </c>
      <c r="G401" s="13"/>
      <c r="H401" s="14" t="s">
        <v>4641</v>
      </c>
      <c r="I401" s="14" t="s">
        <v>4642</v>
      </c>
      <c r="J401" s="14" t="s">
        <v>4643</v>
      </c>
      <c r="K401" s="14" t="s">
        <v>33</v>
      </c>
      <c r="L401" s="14" t="s">
        <v>4644</v>
      </c>
      <c r="M401" s="14" t="s">
        <v>4645</v>
      </c>
      <c r="N401" s="14" t="s">
        <v>4646</v>
      </c>
      <c r="O401" s="14" t="s">
        <v>4647</v>
      </c>
      <c r="P401" s="14" t="s">
        <v>38</v>
      </c>
      <c r="Q401" s="14" t="s">
        <v>4648</v>
      </c>
      <c r="R401" s="14" t="s">
        <v>40</v>
      </c>
      <c r="S401" s="14" t="s">
        <v>4649</v>
      </c>
      <c r="T401" s="14" t="s">
        <v>4650</v>
      </c>
      <c r="U401" s="14" t="s">
        <v>520</v>
      </c>
      <c r="V401" s="14" t="s">
        <v>44</v>
      </c>
    </row>
    <row r="402" spans="1:22" ht="9.75" customHeight="1">
      <c r="A402" s="14" t="s">
        <v>3809</v>
      </c>
      <c r="B402" s="14" t="s">
        <v>999</v>
      </c>
      <c r="C402" s="13" t="str">
        <f t="shared" si="1"/>
        <v>11972H6</v>
      </c>
      <c r="D402" s="14" t="s">
        <v>27</v>
      </c>
      <c r="E402" s="14" t="s">
        <v>4651</v>
      </c>
      <c r="F402" s="14" t="s">
        <v>4652</v>
      </c>
      <c r="G402" s="14" t="s">
        <v>4653</v>
      </c>
      <c r="H402" s="14" t="s">
        <v>4654</v>
      </c>
      <c r="I402" s="14" t="s">
        <v>4655</v>
      </c>
      <c r="J402" s="14" t="s">
        <v>4144</v>
      </c>
      <c r="K402" s="14" t="s">
        <v>33</v>
      </c>
      <c r="L402" s="14" t="s">
        <v>4656</v>
      </c>
      <c r="M402" s="14" t="s">
        <v>4657</v>
      </c>
      <c r="N402" s="14" t="s">
        <v>4658</v>
      </c>
      <c r="O402" s="14" t="s">
        <v>4659</v>
      </c>
      <c r="P402" s="14" t="s">
        <v>38</v>
      </c>
      <c r="Q402" s="14" t="s">
        <v>4660</v>
      </c>
      <c r="R402" s="14" t="s">
        <v>40</v>
      </c>
      <c r="S402" s="14" t="s">
        <v>4661</v>
      </c>
      <c r="T402" s="14" t="s">
        <v>4144</v>
      </c>
      <c r="U402" s="14" t="s">
        <v>134</v>
      </c>
      <c r="V402" s="14" t="s">
        <v>44</v>
      </c>
    </row>
    <row r="403" spans="1:22" ht="9.75" customHeight="1">
      <c r="A403" s="14" t="s">
        <v>3809</v>
      </c>
      <c r="B403" s="14" t="s">
        <v>1010</v>
      </c>
      <c r="C403" s="13" t="str">
        <f t="shared" si="1"/>
        <v>11972H7</v>
      </c>
      <c r="D403" s="14" t="s">
        <v>27</v>
      </c>
      <c r="E403" s="14" t="s">
        <v>4662</v>
      </c>
      <c r="F403" s="14" t="s">
        <v>4663</v>
      </c>
      <c r="G403" s="14" t="s">
        <v>4664</v>
      </c>
      <c r="H403" s="14" t="s">
        <v>4665</v>
      </c>
      <c r="I403" s="14" t="s">
        <v>4666</v>
      </c>
      <c r="J403" s="14" t="s">
        <v>4667</v>
      </c>
      <c r="K403" s="14" t="s">
        <v>33</v>
      </c>
      <c r="L403" s="14" t="s">
        <v>4668</v>
      </c>
      <c r="M403" s="14" t="s">
        <v>4669</v>
      </c>
      <c r="N403" s="14" t="s">
        <v>4670</v>
      </c>
      <c r="O403" s="14" t="s">
        <v>4671</v>
      </c>
      <c r="P403" s="14" t="s">
        <v>38</v>
      </c>
      <c r="Q403" s="14" t="s">
        <v>4672</v>
      </c>
      <c r="R403" s="14" t="s">
        <v>40</v>
      </c>
      <c r="S403" s="14" t="s">
        <v>4673</v>
      </c>
      <c r="T403" s="14" t="s">
        <v>582</v>
      </c>
      <c r="U403" s="14" t="s">
        <v>134</v>
      </c>
      <c r="V403" s="14" t="s">
        <v>44</v>
      </c>
    </row>
    <row r="404" spans="1:22" ht="9.75" customHeight="1">
      <c r="A404" s="14" t="s">
        <v>3809</v>
      </c>
      <c r="B404" s="14" t="s">
        <v>1022</v>
      </c>
      <c r="C404" s="13" t="str">
        <f t="shared" si="1"/>
        <v>11972H8</v>
      </c>
      <c r="D404" s="14" t="s">
        <v>27</v>
      </c>
      <c r="E404" s="14" t="s">
        <v>4674</v>
      </c>
      <c r="F404" s="14" t="s">
        <v>4675</v>
      </c>
      <c r="G404" s="14" t="s">
        <v>4676</v>
      </c>
      <c r="H404" s="14" t="s">
        <v>4677</v>
      </c>
      <c r="I404" s="14" t="s">
        <v>4678</v>
      </c>
      <c r="J404" s="14" t="s">
        <v>4679</v>
      </c>
      <c r="K404" s="14" t="s">
        <v>33</v>
      </c>
      <c r="L404" s="14" t="s">
        <v>4680</v>
      </c>
      <c r="M404" s="14" t="s">
        <v>4681</v>
      </c>
      <c r="N404" s="14" t="s">
        <v>4682</v>
      </c>
      <c r="O404" s="14" t="s">
        <v>4683</v>
      </c>
      <c r="P404" s="14" t="s">
        <v>38</v>
      </c>
      <c r="Q404" s="14" t="s">
        <v>4684</v>
      </c>
      <c r="R404" s="14" t="s">
        <v>40</v>
      </c>
      <c r="S404" s="14" t="s">
        <v>4685</v>
      </c>
      <c r="T404" s="14" t="s">
        <v>4686</v>
      </c>
      <c r="U404" s="14" t="s">
        <v>134</v>
      </c>
      <c r="V404" s="14" t="s">
        <v>44</v>
      </c>
    </row>
    <row r="405" spans="1:22" ht="9.75" customHeight="1">
      <c r="A405" s="14" t="s">
        <v>3809</v>
      </c>
      <c r="B405" s="14" t="s">
        <v>1035</v>
      </c>
      <c r="C405" s="13" t="str">
        <f t="shared" si="1"/>
        <v>11972H9</v>
      </c>
      <c r="D405" s="14" t="s">
        <v>27</v>
      </c>
      <c r="E405" s="14" t="s">
        <v>4687</v>
      </c>
      <c r="F405" s="14" t="s">
        <v>4688</v>
      </c>
      <c r="G405" s="14" t="s">
        <v>4689</v>
      </c>
      <c r="H405" s="14" t="s">
        <v>4690</v>
      </c>
      <c r="I405" s="14" t="s">
        <v>4691</v>
      </c>
      <c r="J405" s="14" t="s">
        <v>4692</v>
      </c>
      <c r="K405" s="14" t="s">
        <v>33</v>
      </c>
      <c r="L405" s="14" t="s">
        <v>4693</v>
      </c>
      <c r="M405" s="14" t="s">
        <v>4694</v>
      </c>
      <c r="N405" s="14" t="s">
        <v>4695</v>
      </c>
      <c r="O405" s="14" t="s">
        <v>4696</v>
      </c>
      <c r="P405" s="14" t="s">
        <v>38</v>
      </c>
      <c r="Q405" s="14" t="s">
        <v>4697</v>
      </c>
      <c r="R405" s="14" t="s">
        <v>40</v>
      </c>
      <c r="S405" s="14" t="s">
        <v>4698</v>
      </c>
      <c r="T405" s="14" t="s">
        <v>4699</v>
      </c>
      <c r="U405" s="14" t="s">
        <v>283</v>
      </c>
      <c r="V405" s="14" t="s">
        <v>44</v>
      </c>
    </row>
    <row r="406" spans="1:22" ht="9.75" customHeight="1">
      <c r="A406" s="14" t="s">
        <v>3809</v>
      </c>
      <c r="B406" s="14" t="s">
        <v>1048</v>
      </c>
      <c r="C406" s="13" t="str">
        <f t="shared" si="1"/>
        <v>11972H10</v>
      </c>
      <c r="D406" s="14" t="s">
        <v>27</v>
      </c>
      <c r="E406" s="14" t="s">
        <v>4700</v>
      </c>
      <c r="F406" s="14" t="s">
        <v>4701</v>
      </c>
      <c r="G406" s="14" t="s">
        <v>4702</v>
      </c>
      <c r="H406" s="14" t="s">
        <v>4703</v>
      </c>
      <c r="I406" s="14" t="s">
        <v>4704</v>
      </c>
      <c r="J406" s="14" t="s">
        <v>4705</v>
      </c>
      <c r="K406" s="14" t="s">
        <v>83</v>
      </c>
      <c r="L406" s="14" t="s">
        <v>4706</v>
      </c>
      <c r="M406" s="14" t="s">
        <v>4707</v>
      </c>
      <c r="N406" s="14" t="s">
        <v>4708</v>
      </c>
      <c r="O406" s="14" t="s">
        <v>4709</v>
      </c>
      <c r="P406" s="14" t="s">
        <v>38</v>
      </c>
      <c r="Q406" s="14" t="s">
        <v>4710</v>
      </c>
      <c r="R406" s="14" t="s">
        <v>40</v>
      </c>
      <c r="S406" s="14" t="s">
        <v>4711</v>
      </c>
      <c r="T406" s="14" t="s">
        <v>4712</v>
      </c>
      <c r="U406" s="14" t="s">
        <v>134</v>
      </c>
      <c r="V406" s="14" t="s">
        <v>44</v>
      </c>
    </row>
    <row r="407" spans="1:22" ht="9.75" customHeight="1">
      <c r="A407" s="14" t="s">
        <v>3809</v>
      </c>
      <c r="B407" s="14" t="s">
        <v>1061</v>
      </c>
      <c r="C407" s="13" t="str">
        <f t="shared" si="1"/>
        <v>11972H11</v>
      </c>
      <c r="D407" s="14" t="s">
        <v>27</v>
      </c>
      <c r="E407" s="14" t="s">
        <v>4713</v>
      </c>
      <c r="F407" s="14" t="s">
        <v>4714</v>
      </c>
      <c r="G407" s="14" t="s">
        <v>4715</v>
      </c>
      <c r="H407" s="14" t="s">
        <v>4716</v>
      </c>
      <c r="I407" s="14" t="s">
        <v>4717</v>
      </c>
      <c r="J407" s="14" t="s">
        <v>1859</v>
      </c>
      <c r="K407" s="14" t="s">
        <v>33</v>
      </c>
      <c r="L407" s="14" t="s">
        <v>4718</v>
      </c>
      <c r="M407" s="14" t="s">
        <v>4719</v>
      </c>
      <c r="N407" s="14" t="s">
        <v>4720</v>
      </c>
      <c r="O407" s="14" t="s">
        <v>4721</v>
      </c>
      <c r="P407" s="14" t="s">
        <v>38</v>
      </c>
      <c r="Q407" s="14" t="s">
        <v>4722</v>
      </c>
      <c r="R407" s="14" t="s">
        <v>40</v>
      </c>
      <c r="S407" s="14" t="s">
        <v>4723</v>
      </c>
      <c r="T407" s="14" t="s">
        <v>103</v>
      </c>
      <c r="U407" s="14" t="s">
        <v>1414</v>
      </c>
      <c r="V407" s="14" t="s">
        <v>44</v>
      </c>
    </row>
    <row r="408" spans="1:22" ht="9.75" customHeight="1">
      <c r="A408" s="14" t="s">
        <v>4724</v>
      </c>
      <c r="B408" s="14" t="s">
        <v>26</v>
      </c>
      <c r="C408" s="13" t="str">
        <f t="shared" si="1"/>
        <v>11973A2</v>
      </c>
      <c r="D408" s="14" t="s">
        <v>27</v>
      </c>
      <c r="E408" s="14" t="s">
        <v>4725</v>
      </c>
      <c r="F408" s="14" t="s">
        <v>4726</v>
      </c>
      <c r="G408" s="13"/>
      <c r="H408" s="14" t="s">
        <v>4727</v>
      </c>
      <c r="I408" s="14" t="s">
        <v>4728</v>
      </c>
      <c r="J408" s="14" t="s">
        <v>1962</v>
      </c>
      <c r="K408" s="14" t="s">
        <v>33</v>
      </c>
      <c r="L408" s="14" t="s">
        <v>4729</v>
      </c>
      <c r="M408" s="14" t="s">
        <v>4730</v>
      </c>
      <c r="N408" s="14" t="s">
        <v>4731</v>
      </c>
      <c r="O408" s="14" t="s">
        <v>4732</v>
      </c>
      <c r="P408" s="14" t="s">
        <v>38</v>
      </c>
      <c r="Q408" s="14" t="s">
        <v>4733</v>
      </c>
      <c r="R408" s="14" t="s">
        <v>40</v>
      </c>
      <c r="S408" s="14" t="s">
        <v>4734</v>
      </c>
      <c r="T408" s="14" t="s">
        <v>75</v>
      </c>
      <c r="U408" s="14" t="s">
        <v>243</v>
      </c>
      <c r="V408" s="14" t="s">
        <v>1667</v>
      </c>
    </row>
    <row r="409" spans="1:22" ht="9.75" customHeight="1">
      <c r="A409" s="14" t="s">
        <v>4724</v>
      </c>
      <c r="B409" s="14" t="s">
        <v>45</v>
      </c>
      <c r="C409" s="13" t="str">
        <f t="shared" si="1"/>
        <v>11973A3</v>
      </c>
      <c r="D409" s="14" t="s">
        <v>27</v>
      </c>
      <c r="E409" s="14" t="s">
        <v>4735</v>
      </c>
      <c r="F409" s="14" t="s">
        <v>4736</v>
      </c>
      <c r="G409" s="14" t="s">
        <v>4737</v>
      </c>
      <c r="H409" s="14" t="s">
        <v>4738</v>
      </c>
      <c r="I409" s="14" t="s">
        <v>4739</v>
      </c>
      <c r="J409" s="14" t="s">
        <v>410</v>
      </c>
      <c r="K409" s="14" t="s">
        <v>83</v>
      </c>
      <c r="L409" s="14" t="s">
        <v>4740</v>
      </c>
      <c r="M409" s="14" t="s">
        <v>4741</v>
      </c>
      <c r="N409" s="14" t="s">
        <v>4742</v>
      </c>
      <c r="O409" s="14" t="s">
        <v>4743</v>
      </c>
      <c r="P409" s="14" t="s">
        <v>38</v>
      </c>
      <c r="Q409" s="14" t="s">
        <v>4744</v>
      </c>
      <c r="R409" s="14" t="s">
        <v>40</v>
      </c>
      <c r="S409" s="14" t="s">
        <v>4745</v>
      </c>
      <c r="T409" s="14" t="s">
        <v>118</v>
      </c>
      <c r="U409" s="14" t="s">
        <v>43</v>
      </c>
      <c r="V409" s="14" t="s">
        <v>44</v>
      </c>
    </row>
    <row r="410" spans="1:22" ht="9.75" customHeight="1">
      <c r="A410" s="14" t="s">
        <v>4724</v>
      </c>
      <c r="B410" s="14" t="s">
        <v>61</v>
      </c>
      <c r="C410" s="13" t="str">
        <f t="shared" si="1"/>
        <v>11973A4</v>
      </c>
      <c r="D410" s="14" t="s">
        <v>27</v>
      </c>
      <c r="E410" s="14" t="s">
        <v>4746</v>
      </c>
      <c r="F410" s="14" t="s">
        <v>4747</v>
      </c>
      <c r="G410" s="14" t="s">
        <v>4748</v>
      </c>
      <c r="H410" s="14" t="s">
        <v>4749</v>
      </c>
      <c r="I410" s="14" t="s">
        <v>4750</v>
      </c>
      <c r="J410" s="14" t="s">
        <v>4751</v>
      </c>
      <c r="K410" s="14" t="s">
        <v>83</v>
      </c>
      <c r="L410" s="14" t="s">
        <v>4752</v>
      </c>
      <c r="M410" s="14" t="s">
        <v>4753</v>
      </c>
      <c r="N410" s="14" t="s">
        <v>4754</v>
      </c>
      <c r="O410" s="14" t="s">
        <v>4755</v>
      </c>
      <c r="P410" s="14" t="s">
        <v>38</v>
      </c>
      <c r="Q410" s="14" t="s">
        <v>4756</v>
      </c>
      <c r="R410" s="14" t="s">
        <v>40</v>
      </c>
      <c r="S410" s="14" t="s">
        <v>4757</v>
      </c>
      <c r="T410" s="14" t="s">
        <v>90</v>
      </c>
      <c r="U410" s="14" t="s">
        <v>202</v>
      </c>
      <c r="V410" s="14" t="s">
        <v>44</v>
      </c>
    </row>
    <row r="411" spans="1:22" ht="9.75" customHeight="1">
      <c r="A411" s="14" t="s">
        <v>4724</v>
      </c>
      <c r="B411" s="14" t="s">
        <v>77</v>
      </c>
      <c r="C411" s="13" t="str">
        <f t="shared" si="1"/>
        <v>11973A5</v>
      </c>
      <c r="D411" s="14" t="s">
        <v>27</v>
      </c>
      <c r="E411" s="14" t="s">
        <v>4758</v>
      </c>
      <c r="F411" s="14" t="s">
        <v>4759</v>
      </c>
      <c r="G411" s="13"/>
      <c r="H411" s="14" t="s">
        <v>4760</v>
      </c>
      <c r="I411" s="14" t="s">
        <v>4761</v>
      </c>
      <c r="J411" s="14" t="s">
        <v>111</v>
      </c>
      <c r="K411" s="13"/>
      <c r="L411" s="14" t="s">
        <v>4762</v>
      </c>
      <c r="M411" s="14" t="s">
        <v>4763</v>
      </c>
      <c r="N411" s="14" t="s">
        <v>4764</v>
      </c>
      <c r="O411" s="14" t="s">
        <v>4765</v>
      </c>
      <c r="P411" s="14" t="s">
        <v>38</v>
      </c>
      <c r="Q411" s="14" t="s">
        <v>4766</v>
      </c>
      <c r="R411" s="14" t="s">
        <v>40</v>
      </c>
      <c r="S411" s="14" t="s">
        <v>4767</v>
      </c>
      <c r="T411" s="14" t="s">
        <v>118</v>
      </c>
      <c r="U411" s="14" t="s">
        <v>60</v>
      </c>
      <c r="V411" s="14" t="s">
        <v>44</v>
      </c>
    </row>
    <row r="412" spans="1:22" ht="9.75" customHeight="1">
      <c r="A412" s="14" t="s">
        <v>4724</v>
      </c>
      <c r="B412" s="14" t="s">
        <v>91</v>
      </c>
      <c r="C412" s="13" t="str">
        <f t="shared" si="1"/>
        <v>11973A6</v>
      </c>
      <c r="D412" s="14" t="s">
        <v>27</v>
      </c>
      <c r="E412" s="14" t="s">
        <v>4768</v>
      </c>
      <c r="F412" s="14" t="s">
        <v>4769</v>
      </c>
      <c r="G412" s="14" t="s">
        <v>4770</v>
      </c>
      <c r="H412" s="14" t="s">
        <v>4771</v>
      </c>
      <c r="I412" s="14" t="s">
        <v>4772</v>
      </c>
      <c r="J412" s="14" t="s">
        <v>4773</v>
      </c>
      <c r="K412" s="14" t="s">
        <v>52</v>
      </c>
      <c r="L412" s="14" t="s">
        <v>4774</v>
      </c>
      <c r="M412" s="14" t="s">
        <v>4775</v>
      </c>
      <c r="N412" s="14" t="s">
        <v>4776</v>
      </c>
      <c r="O412" s="14" t="s">
        <v>4777</v>
      </c>
      <c r="P412" s="14" t="s">
        <v>38</v>
      </c>
      <c r="Q412" s="14" t="s">
        <v>4778</v>
      </c>
      <c r="R412" s="14" t="s">
        <v>40</v>
      </c>
      <c r="S412" s="14" t="s">
        <v>4779</v>
      </c>
      <c r="T412" s="14" t="s">
        <v>4780</v>
      </c>
      <c r="U412" s="14" t="s">
        <v>520</v>
      </c>
      <c r="V412" s="14" t="s">
        <v>44</v>
      </c>
    </row>
    <row r="413" spans="1:22" ht="9.75" customHeight="1">
      <c r="A413" s="14" t="s">
        <v>4724</v>
      </c>
      <c r="B413" s="14" t="s">
        <v>105</v>
      </c>
      <c r="C413" s="13" t="str">
        <f t="shared" si="1"/>
        <v>11973A7</v>
      </c>
      <c r="D413" s="14" t="s">
        <v>27</v>
      </c>
      <c r="E413" s="14" t="s">
        <v>4781</v>
      </c>
      <c r="F413" s="14" t="s">
        <v>4782</v>
      </c>
      <c r="G413" s="13"/>
      <c r="H413" s="14" t="s">
        <v>4783</v>
      </c>
      <c r="I413" s="14" t="s">
        <v>4784</v>
      </c>
      <c r="J413" s="14" t="s">
        <v>637</v>
      </c>
      <c r="K413" s="14" t="s">
        <v>33</v>
      </c>
      <c r="L413" s="14" t="s">
        <v>4785</v>
      </c>
      <c r="M413" s="14" t="s">
        <v>4786</v>
      </c>
      <c r="N413" s="14" t="s">
        <v>4787</v>
      </c>
      <c r="O413" s="14" t="s">
        <v>4788</v>
      </c>
      <c r="P413" s="14" t="s">
        <v>38</v>
      </c>
      <c r="Q413" s="14" t="s">
        <v>4789</v>
      </c>
      <c r="R413" s="14" t="s">
        <v>40</v>
      </c>
      <c r="S413" s="14" t="s">
        <v>4790</v>
      </c>
      <c r="T413" s="14" t="s">
        <v>456</v>
      </c>
      <c r="U413" s="14" t="s">
        <v>215</v>
      </c>
      <c r="V413" s="14" t="s">
        <v>44</v>
      </c>
    </row>
    <row r="414" spans="1:22" ht="9.75" customHeight="1">
      <c r="A414" s="14" t="s">
        <v>4724</v>
      </c>
      <c r="B414" s="14" t="s">
        <v>120</v>
      </c>
      <c r="C414" s="13" t="str">
        <f t="shared" si="1"/>
        <v>11973A8</v>
      </c>
      <c r="D414" s="14" t="s">
        <v>27</v>
      </c>
      <c r="E414" s="14" t="s">
        <v>4791</v>
      </c>
      <c r="F414" s="14" t="s">
        <v>4792</v>
      </c>
      <c r="G414" s="14" t="s">
        <v>4793</v>
      </c>
      <c r="H414" s="14" t="s">
        <v>4794</v>
      </c>
      <c r="I414" s="14" t="s">
        <v>4795</v>
      </c>
      <c r="J414" s="14" t="s">
        <v>4796</v>
      </c>
      <c r="K414" s="14" t="s">
        <v>33</v>
      </c>
      <c r="L414" s="14" t="s">
        <v>4797</v>
      </c>
      <c r="M414" s="14" t="s">
        <v>4798</v>
      </c>
      <c r="N414" s="14" t="s">
        <v>4799</v>
      </c>
      <c r="O414" s="14" t="s">
        <v>4800</v>
      </c>
      <c r="P414" s="14" t="s">
        <v>38</v>
      </c>
      <c r="Q414" s="14" t="s">
        <v>4801</v>
      </c>
      <c r="R414" s="14" t="s">
        <v>40</v>
      </c>
      <c r="S414" s="14" t="s">
        <v>4802</v>
      </c>
      <c r="T414" s="14" t="s">
        <v>1370</v>
      </c>
      <c r="U414" s="14" t="s">
        <v>243</v>
      </c>
      <c r="V414" s="14" t="s">
        <v>148</v>
      </c>
    </row>
    <row r="415" spans="1:22" ht="9.75" customHeight="1">
      <c r="A415" s="14" t="s">
        <v>4724</v>
      </c>
      <c r="B415" s="14" t="s">
        <v>136</v>
      </c>
      <c r="C415" s="13" t="str">
        <f t="shared" si="1"/>
        <v>11973A9</v>
      </c>
      <c r="D415" s="14" t="s">
        <v>27</v>
      </c>
      <c r="E415" s="14" t="s">
        <v>4803</v>
      </c>
      <c r="F415" s="14" t="s">
        <v>4804</v>
      </c>
      <c r="G415" s="13"/>
      <c r="H415" s="14" t="s">
        <v>4805</v>
      </c>
      <c r="I415" s="14" t="s">
        <v>4806</v>
      </c>
      <c r="J415" s="14" t="s">
        <v>96</v>
      </c>
      <c r="K415" s="14" t="s">
        <v>33</v>
      </c>
      <c r="L415" s="14" t="s">
        <v>4807</v>
      </c>
      <c r="M415" s="14" t="s">
        <v>4808</v>
      </c>
      <c r="N415" s="14" t="s">
        <v>4809</v>
      </c>
      <c r="O415" s="14" t="s">
        <v>4810</v>
      </c>
      <c r="P415" s="14" t="s">
        <v>38</v>
      </c>
      <c r="Q415" s="14" t="s">
        <v>4811</v>
      </c>
      <c r="R415" s="14" t="s">
        <v>40</v>
      </c>
      <c r="S415" s="14" t="s">
        <v>4812</v>
      </c>
      <c r="T415" s="14" t="s">
        <v>103</v>
      </c>
      <c r="U415" s="14" t="s">
        <v>104</v>
      </c>
      <c r="V415" s="14" t="s">
        <v>44</v>
      </c>
    </row>
    <row r="416" spans="1:22" ht="9.75" customHeight="1">
      <c r="A416" s="14" t="s">
        <v>4724</v>
      </c>
      <c r="B416" s="14" t="s">
        <v>149</v>
      </c>
      <c r="C416" s="13" t="str">
        <f t="shared" si="1"/>
        <v>11973A10</v>
      </c>
      <c r="D416" s="14" t="s">
        <v>27</v>
      </c>
      <c r="E416" s="14" t="s">
        <v>4813</v>
      </c>
      <c r="F416" s="14" t="s">
        <v>4814</v>
      </c>
      <c r="G416" s="14" t="s">
        <v>4815</v>
      </c>
      <c r="H416" s="14" t="s">
        <v>4816</v>
      </c>
      <c r="I416" s="14" t="s">
        <v>4817</v>
      </c>
      <c r="J416" s="14" t="s">
        <v>885</v>
      </c>
      <c r="K416" s="14" t="s">
        <v>52</v>
      </c>
      <c r="L416" s="14" t="s">
        <v>4818</v>
      </c>
      <c r="M416" s="14" t="s">
        <v>4819</v>
      </c>
      <c r="N416" s="14" t="s">
        <v>4820</v>
      </c>
      <c r="O416" s="14" t="s">
        <v>4821</v>
      </c>
      <c r="P416" s="14" t="s">
        <v>38</v>
      </c>
      <c r="Q416" s="14" t="s">
        <v>4822</v>
      </c>
      <c r="R416" s="14" t="s">
        <v>40</v>
      </c>
      <c r="S416" s="14" t="s">
        <v>4823</v>
      </c>
      <c r="T416" s="14" t="s">
        <v>75</v>
      </c>
      <c r="U416" s="14" t="s">
        <v>243</v>
      </c>
      <c r="V416" s="14" t="s">
        <v>44</v>
      </c>
    </row>
    <row r="417" spans="1:22" ht="9.75" customHeight="1">
      <c r="A417" s="14" t="s">
        <v>4724</v>
      </c>
      <c r="B417" s="14" t="s">
        <v>162</v>
      </c>
      <c r="C417" s="13" t="str">
        <f t="shared" si="1"/>
        <v>11973A11</v>
      </c>
      <c r="D417" s="14" t="s">
        <v>27</v>
      </c>
      <c r="E417" s="14" t="s">
        <v>4824</v>
      </c>
      <c r="F417" s="14" t="s">
        <v>4825</v>
      </c>
      <c r="G417" s="14" t="s">
        <v>4826</v>
      </c>
      <c r="H417" s="14" t="s">
        <v>4827</v>
      </c>
      <c r="I417" s="14" t="s">
        <v>4828</v>
      </c>
      <c r="J417" s="14" t="s">
        <v>208</v>
      </c>
      <c r="K417" s="14" t="s">
        <v>2392</v>
      </c>
      <c r="L417" s="14" t="s">
        <v>4829</v>
      </c>
      <c r="M417" s="14" t="s">
        <v>4830</v>
      </c>
      <c r="N417" s="14" t="s">
        <v>4831</v>
      </c>
      <c r="O417" s="14" t="s">
        <v>4832</v>
      </c>
      <c r="P417" s="14" t="s">
        <v>38</v>
      </c>
      <c r="Q417" s="14" t="s">
        <v>4833</v>
      </c>
      <c r="R417" s="14" t="s">
        <v>40</v>
      </c>
      <c r="S417" s="14" t="s">
        <v>4834</v>
      </c>
      <c r="T417" s="14" t="s">
        <v>90</v>
      </c>
      <c r="U417" s="14" t="s">
        <v>215</v>
      </c>
      <c r="V417" s="14" t="s">
        <v>44</v>
      </c>
    </row>
    <row r="418" spans="1:22" ht="9.75" customHeight="1">
      <c r="A418" s="14" t="s">
        <v>4724</v>
      </c>
      <c r="B418" s="14" t="s">
        <v>176</v>
      </c>
      <c r="C418" s="13" t="str">
        <f t="shared" si="1"/>
        <v>11973B2</v>
      </c>
      <c r="D418" s="14" t="s">
        <v>27</v>
      </c>
      <c r="E418" s="14" t="s">
        <v>4835</v>
      </c>
      <c r="F418" s="14" t="s">
        <v>4836</v>
      </c>
      <c r="G418" s="13"/>
      <c r="H418" s="14" t="s">
        <v>4837</v>
      </c>
      <c r="I418" s="14" t="s">
        <v>4838</v>
      </c>
      <c r="J418" s="14" t="s">
        <v>1859</v>
      </c>
      <c r="K418" s="14" t="s">
        <v>33</v>
      </c>
      <c r="L418" s="14" t="s">
        <v>4839</v>
      </c>
      <c r="M418" s="14" t="s">
        <v>4840</v>
      </c>
      <c r="N418" s="14" t="s">
        <v>4841</v>
      </c>
      <c r="O418" s="14" t="s">
        <v>4842</v>
      </c>
      <c r="P418" s="14" t="s">
        <v>38</v>
      </c>
      <c r="Q418" s="14" t="s">
        <v>4843</v>
      </c>
      <c r="R418" s="14" t="s">
        <v>40</v>
      </c>
      <c r="S418" s="14" t="s">
        <v>4844</v>
      </c>
      <c r="T418" s="14" t="s">
        <v>103</v>
      </c>
      <c r="U418" s="14" t="s">
        <v>1414</v>
      </c>
      <c r="V418" s="14" t="s">
        <v>44</v>
      </c>
    </row>
    <row r="419" spans="1:22" ht="9.75" customHeight="1">
      <c r="A419" s="14" t="s">
        <v>4724</v>
      </c>
      <c r="B419" s="14" t="s">
        <v>190</v>
      </c>
      <c r="C419" s="13" t="str">
        <f t="shared" si="1"/>
        <v>11973B3</v>
      </c>
      <c r="D419" s="14" t="s">
        <v>27</v>
      </c>
      <c r="E419" s="14" t="s">
        <v>4845</v>
      </c>
      <c r="F419" s="14" t="s">
        <v>4846</v>
      </c>
      <c r="G419" s="14" t="s">
        <v>4847</v>
      </c>
      <c r="H419" s="14" t="s">
        <v>4848</v>
      </c>
      <c r="I419" s="14" t="s">
        <v>4849</v>
      </c>
      <c r="J419" s="14" t="s">
        <v>4850</v>
      </c>
      <c r="K419" s="14" t="s">
        <v>33</v>
      </c>
      <c r="L419" s="14" t="s">
        <v>4851</v>
      </c>
      <c r="M419" s="14" t="s">
        <v>4852</v>
      </c>
      <c r="N419" s="14" t="s">
        <v>4853</v>
      </c>
      <c r="O419" s="14" t="s">
        <v>4854</v>
      </c>
      <c r="P419" s="14" t="s">
        <v>38</v>
      </c>
      <c r="Q419" s="14" t="s">
        <v>4855</v>
      </c>
      <c r="R419" s="14" t="s">
        <v>40</v>
      </c>
      <c r="S419" s="14" t="s">
        <v>4856</v>
      </c>
      <c r="T419" s="14" t="s">
        <v>4857</v>
      </c>
      <c r="U419" s="14" t="s">
        <v>119</v>
      </c>
      <c r="V419" s="14" t="s">
        <v>44</v>
      </c>
    </row>
    <row r="420" spans="1:22" ht="9.75" customHeight="1">
      <c r="A420" s="14" t="s">
        <v>4724</v>
      </c>
      <c r="B420" s="14" t="s">
        <v>203</v>
      </c>
      <c r="C420" s="13" t="str">
        <f t="shared" si="1"/>
        <v>11973B4</v>
      </c>
      <c r="D420" s="14" t="s">
        <v>27</v>
      </c>
      <c r="E420" s="14" t="s">
        <v>4858</v>
      </c>
      <c r="F420" s="14" t="s">
        <v>4859</v>
      </c>
      <c r="G420" s="13"/>
      <c r="H420" s="14" t="s">
        <v>4860</v>
      </c>
      <c r="I420" s="14" t="s">
        <v>4861</v>
      </c>
      <c r="J420" s="14" t="s">
        <v>230</v>
      </c>
      <c r="K420" s="13"/>
      <c r="L420" s="14" t="s">
        <v>4862</v>
      </c>
      <c r="M420" s="14" t="s">
        <v>4863</v>
      </c>
      <c r="N420" s="14" t="s">
        <v>4864</v>
      </c>
      <c r="O420" s="14" t="s">
        <v>4865</v>
      </c>
      <c r="P420" s="14" t="s">
        <v>38</v>
      </c>
      <c r="Q420" s="14" t="s">
        <v>4866</v>
      </c>
      <c r="R420" s="14" t="s">
        <v>40</v>
      </c>
      <c r="S420" s="14" t="s">
        <v>4867</v>
      </c>
      <c r="T420" s="14" t="s">
        <v>230</v>
      </c>
      <c r="U420" s="14" t="s">
        <v>4868</v>
      </c>
      <c r="V420" s="14" t="s">
        <v>44</v>
      </c>
    </row>
    <row r="421" spans="1:22" ht="9.75" customHeight="1">
      <c r="A421" s="14" t="s">
        <v>4724</v>
      </c>
      <c r="B421" s="14" t="s">
        <v>216</v>
      </c>
      <c r="C421" s="13" t="str">
        <f t="shared" si="1"/>
        <v>11973B5</v>
      </c>
      <c r="D421" s="14" t="s">
        <v>27</v>
      </c>
      <c r="E421" s="14" t="s">
        <v>4869</v>
      </c>
      <c r="F421" s="14" t="s">
        <v>4870</v>
      </c>
      <c r="G421" s="13"/>
      <c r="H421" s="14" t="s">
        <v>4871</v>
      </c>
      <c r="I421" s="14" t="s">
        <v>4872</v>
      </c>
      <c r="J421" s="14" t="s">
        <v>111</v>
      </c>
      <c r="K421" s="13"/>
      <c r="L421" s="14" t="s">
        <v>4873</v>
      </c>
      <c r="M421" s="14" t="s">
        <v>4874</v>
      </c>
      <c r="N421" s="14" t="s">
        <v>4875</v>
      </c>
      <c r="O421" s="14" t="s">
        <v>4876</v>
      </c>
      <c r="P421" s="14" t="s">
        <v>38</v>
      </c>
      <c r="Q421" s="14" t="s">
        <v>4877</v>
      </c>
      <c r="R421" s="14" t="s">
        <v>40</v>
      </c>
      <c r="S421" s="14" t="s">
        <v>4878</v>
      </c>
      <c r="T421" s="14" t="s">
        <v>118</v>
      </c>
      <c r="U421" s="14" t="s">
        <v>3797</v>
      </c>
      <c r="V421" s="14" t="s">
        <v>148</v>
      </c>
    </row>
    <row r="422" spans="1:22" ht="9.75" customHeight="1">
      <c r="A422" s="14" t="s">
        <v>4724</v>
      </c>
      <c r="B422" s="14" t="s">
        <v>231</v>
      </c>
      <c r="C422" s="13" t="str">
        <f t="shared" si="1"/>
        <v>11973B6</v>
      </c>
      <c r="D422" s="14" t="s">
        <v>27</v>
      </c>
      <c r="E422" s="14" t="s">
        <v>4879</v>
      </c>
      <c r="F422" s="14" t="s">
        <v>4880</v>
      </c>
      <c r="G422" s="13"/>
      <c r="H422" s="14" t="s">
        <v>4881</v>
      </c>
      <c r="I422" s="14" t="s">
        <v>4882</v>
      </c>
      <c r="J422" s="14" t="s">
        <v>344</v>
      </c>
      <c r="K422" s="14" t="s">
        <v>52</v>
      </c>
      <c r="L422" s="14" t="s">
        <v>4883</v>
      </c>
      <c r="M422" s="14" t="s">
        <v>4884</v>
      </c>
      <c r="N422" s="14" t="s">
        <v>4885</v>
      </c>
      <c r="O422" s="14" t="s">
        <v>4886</v>
      </c>
      <c r="P422" s="14" t="s">
        <v>38</v>
      </c>
      <c r="Q422" s="14" t="s">
        <v>4887</v>
      </c>
      <c r="R422" s="14" t="s">
        <v>40</v>
      </c>
      <c r="S422" s="14" t="s">
        <v>4888</v>
      </c>
      <c r="T422" s="14" t="s">
        <v>75</v>
      </c>
      <c r="U422" s="14" t="s">
        <v>243</v>
      </c>
      <c r="V422" s="14" t="s">
        <v>44</v>
      </c>
    </row>
    <row r="423" spans="1:22" ht="9.75" customHeight="1">
      <c r="A423" s="14" t="s">
        <v>4724</v>
      </c>
      <c r="B423" s="14" t="s">
        <v>244</v>
      </c>
      <c r="C423" s="13" t="str">
        <f t="shared" si="1"/>
        <v>11973B7</v>
      </c>
      <c r="D423" s="14" t="s">
        <v>27</v>
      </c>
      <c r="E423" s="14" t="s">
        <v>4889</v>
      </c>
      <c r="F423" s="14" t="s">
        <v>4890</v>
      </c>
      <c r="G423" s="14" t="s">
        <v>4891</v>
      </c>
      <c r="H423" s="14" t="s">
        <v>4892</v>
      </c>
      <c r="I423" s="14" t="s">
        <v>3905</v>
      </c>
      <c r="J423" s="14" t="s">
        <v>788</v>
      </c>
      <c r="K423" s="14" t="s">
        <v>52</v>
      </c>
      <c r="L423" s="14" t="s">
        <v>4893</v>
      </c>
      <c r="M423" s="14" t="s">
        <v>4894</v>
      </c>
      <c r="N423" s="14" t="s">
        <v>4895</v>
      </c>
      <c r="O423" s="14" t="s">
        <v>4896</v>
      </c>
      <c r="P423" s="14" t="s">
        <v>38</v>
      </c>
      <c r="Q423" s="14" t="s">
        <v>4897</v>
      </c>
      <c r="R423" s="14" t="s">
        <v>40</v>
      </c>
      <c r="S423" s="14" t="s">
        <v>4898</v>
      </c>
      <c r="T423" s="14" t="s">
        <v>103</v>
      </c>
      <c r="U423" s="14" t="s">
        <v>1414</v>
      </c>
      <c r="V423" s="14" t="s">
        <v>44</v>
      </c>
    </row>
    <row r="424" spans="1:22" ht="9.75" customHeight="1">
      <c r="A424" s="14" t="s">
        <v>4724</v>
      </c>
      <c r="B424" s="14" t="s">
        <v>257</v>
      </c>
      <c r="C424" s="13" t="str">
        <f t="shared" si="1"/>
        <v>11973B8</v>
      </c>
      <c r="D424" s="14" t="s">
        <v>27</v>
      </c>
      <c r="E424" s="14" t="s">
        <v>4899</v>
      </c>
      <c r="F424" s="14" t="s">
        <v>4900</v>
      </c>
      <c r="G424" s="14" t="s">
        <v>4901</v>
      </c>
      <c r="H424" s="14" t="s">
        <v>4902</v>
      </c>
      <c r="I424" s="14" t="s">
        <v>4903</v>
      </c>
      <c r="J424" s="14" t="s">
        <v>2067</v>
      </c>
      <c r="K424" s="14" t="s">
        <v>33</v>
      </c>
      <c r="L424" s="14" t="s">
        <v>4904</v>
      </c>
      <c r="M424" s="14" t="s">
        <v>4905</v>
      </c>
      <c r="N424" s="14" t="s">
        <v>4906</v>
      </c>
      <c r="O424" s="14" t="s">
        <v>4907</v>
      </c>
      <c r="P424" s="14" t="s">
        <v>38</v>
      </c>
      <c r="Q424" s="14" t="s">
        <v>4908</v>
      </c>
      <c r="R424" s="14" t="s">
        <v>40</v>
      </c>
      <c r="S424" s="14" t="s">
        <v>4909</v>
      </c>
      <c r="T424" s="14" t="s">
        <v>1370</v>
      </c>
      <c r="U424" s="14" t="s">
        <v>243</v>
      </c>
      <c r="V424" s="14" t="s">
        <v>44</v>
      </c>
    </row>
    <row r="425" spans="1:22" ht="9.75" customHeight="1">
      <c r="A425" s="14" t="s">
        <v>4724</v>
      </c>
      <c r="B425" s="14" t="s">
        <v>270</v>
      </c>
      <c r="C425" s="13" t="str">
        <f t="shared" si="1"/>
        <v>11973B9</v>
      </c>
      <c r="D425" s="14" t="s">
        <v>27</v>
      </c>
      <c r="E425" s="14" t="s">
        <v>4910</v>
      </c>
      <c r="F425" s="14" t="s">
        <v>4911</v>
      </c>
      <c r="G425" s="14" t="s">
        <v>4912</v>
      </c>
      <c r="H425" s="14" t="s">
        <v>4913</v>
      </c>
      <c r="I425" s="14" t="s">
        <v>4914</v>
      </c>
      <c r="J425" s="14" t="s">
        <v>82</v>
      </c>
      <c r="K425" s="14" t="s">
        <v>33</v>
      </c>
      <c r="L425" s="14" t="s">
        <v>4915</v>
      </c>
      <c r="M425" s="14" t="s">
        <v>4916</v>
      </c>
      <c r="N425" s="14" t="s">
        <v>4917</v>
      </c>
      <c r="O425" s="14" t="s">
        <v>4918</v>
      </c>
      <c r="P425" s="14" t="s">
        <v>38</v>
      </c>
      <c r="Q425" s="14" t="s">
        <v>4919</v>
      </c>
      <c r="R425" s="14" t="s">
        <v>40</v>
      </c>
      <c r="S425" s="14" t="s">
        <v>4920</v>
      </c>
      <c r="T425" s="14" t="s">
        <v>90</v>
      </c>
      <c r="U425" s="14" t="s">
        <v>283</v>
      </c>
      <c r="V425" s="14" t="s">
        <v>44</v>
      </c>
    </row>
    <row r="426" spans="1:22" ht="9.75" customHeight="1">
      <c r="A426" s="14" t="s">
        <v>4724</v>
      </c>
      <c r="B426" s="14" t="s">
        <v>284</v>
      </c>
      <c r="C426" s="13" t="str">
        <f t="shared" si="1"/>
        <v>11973B10</v>
      </c>
      <c r="D426" s="14" t="s">
        <v>27</v>
      </c>
      <c r="E426" s="14" t="s">
        <v>4921</v>
      </c>
      <c r="F426" s="14" t="s">
        <v>4922</v>
      </c>
      <c r="G426" s="14" t="s">
        <v>4923</v>
      </c>
      <c r="H426" s="14" t="s">
        <v>4924</v>
      </c>
      <c r="I426" s="14" t="s">
        <v>4925</v>
      </c>
      <c r="J426" s="14" t="s">
        <v>230</v>
      </c>
      <c r="K426" s="14" t="s">
        <v>68</v>
      </c>
      <c r="L426" s="14" t="s">
        <v>4926</v>
      </c>
      <c r="M426" s="14" t="s">
        <v>4927</v>
      </c>
      <c r="N426" s="14" t="s">
        <v>4928</v>
      </c>
      <c r="O426" s="14" t="s">
        <v>4929</v>
      </c>
      <c r="P426" s="14" t="s">
        <v>38</v>
      </c>
      <c r="Q426" s="14" t="s">
        <v>4930</v>
      </c>
      <c r="R426" s="14" t="s">
        <v>40</v>
      </c>
      <c r="S426" s="14" t="s">
        <v>4931</v>
      </c>
      <c r="T426" s="14" t="s">
        <v>230</v>
      </c>
      <c r="U426" s="14" t="s">
        <v>134</v>
      </c>
      <c r="V426" s="14" t="s">
        <v>44</v>
      </c>
    </row>
    <row r="427" spans="1:22" ht="9.75" customHeight="1">
      <c r="A427" s="14" t="s">
        <v>4724</v>
      </c>
      <c r="B427" s="14" t="s">
        <v>298</v>
      </c>
      <c r="C427" s="13" t="str">
        <f t="shared" si="1"/>
        <v>11973B11</v>
      </c>
      <c r="D427" s="14" t="s">
        <v>27</v>
      </c>
      <c r="E427" s="14" t="s">
        <v>4932</v>
      </c>
      <c r="F427" s="14" t="s">
        <v>4933</v>
      </c>
      <c r="G427" s="13"/>
      <c r="H427" s="14" t="s">
        <v>4934</v>
      </c>
      <c r="I427" s="14" t="s">
        <v>2229</v>
      </c>
      <c r="J427" s="14" t="s">
        <v>111</v>
      </c>
      <c r="K427" s="14" t="s">
        <v>33</v>
      </c>
      <c r="L427" s="14" t="s">
        <v>4935</v>
      </c>
      <c r="M427" s="14" t="s">
        <v>4936</v>
      </c>
      <c r="N427" s="14" t="s">
        <v>4937</v>
      </c>
      <c r="O427" s="14" t="s">
        <v>4938</v>
      </c>
      <c r="P427" s="14" t="s">
        <v>38</v>
      </c>
      <c r="Q427" s="14" t="s">
        <v>4939</v>
      </c>
      <c r="R427" s="14" t="s">
        <v>40</v>
      </c>
      <c r="S427" s="14" t="s">
        <v>4940</v>
      </c>
      <c r="T427" s="14" t="s">
        <v>118</v>
      </c>
      <c r="U427" s="14" t="s">
        <v>230</v>
      </c>
      <c r="V427" s="14" t="s">
        <v>148</v>
      </c>
    </row>
    <row r="428" spans="1:22" ht="9.75" customHeight="1">
      <c r="A428" s="14" t="s">
        <v>4724</v>
      </c>
      <c r="B428" s="14" t="s">
        <v>311</v>
      </c>
      <c r="C428" s="13" t="str">
        <f t="shared" si="1"/>
        <v>11973C2</v>
      </c>
      <c r="D428" s="14" t="s">
        <v>27</v>
      </c>
      <c r="E428" s="14" t="s">
        <v>4941</v>
      </c>
      <c r="F428" s="14" t="s">
        <v>4942</v>
      </c>
      <c r="G428" s="14" t="s">
        <v>4943</v>
      </c>
      <c r="H428" s="14" t="s">
        <v>4944</v>
      </c>
      <c r="I428" s="14" t="s">
        <v>4945</v>
      </c>
      <c r="J428" s="14" t="s">
        <v>4946</v>
      </c>
      <c r="K428" s="14" t="s">
        <v>83</v>
      </c>
      <c r="L428" s="14" t="s">
        <v>4947</v>
      </c>
      <c r="M428" s="14" t="s">
        <v>4948</v>
      </c>
      <c r="N428" s="14" t="s">
        <v>4949</v>
      </c>
      <c r="O428" s="14" t="s">
        <v>4950</v>
      </c>
      <c r="P428" s="14" t="s">
        <v>38</v>
      </c>
      <c r="Q428" s="14" t="s">
        <v>4951</v>
      </c>
      <c r="R428" s="14" t="s">
        <v>40</v>
      </c>
      <c r="S428" s="14" t="s">
        <v>4952</v>
      </c>
      <c r="T428" s="14" t="s">
        <v>2119</v>
      </c>
      <c r="U428" s="14" t="s">
        <v>243</v>
      </c>
      <c r="V428" s="14" t="s">
        <v>44</v>
      </c>
    </row>
    <row r="429" spans="1:22" ht="9.75" customHeight="1">
      <c r="A429" s="14" t="s">
        <v>4724</v>
      </c>
      <c r="B429" s="14" t="s">
        <v>325</v>
      </c>
      <c r="C429" s="13" t="str">
        <f t="shared" si="1"/>
        <v>11973C3</v>
      </c>
      <c r="D429" s="14" t="s">
        <v>27</v>
      </c>
      <c r="E429" s="14" t="s">
        <v>4953</v>
      </c>
      <c r="F429" s="14" t="s">
        <v>4954</v>
      </c>
      <c r="G429" s="13"/>
      <c r="H429" s="14" t="s">
        <v>4955</v>
      </c>
      <c r="I429" s="14" t="s">
        <v>4392</v>
      </c>
      <c r="J429" s="14" t="s">
        <v>230</v>
      </c>
      <c r="K429" s="13"/>
      <c r="L429" s="14" t="s">
        <v>4956</v>
      </c>
      <c r="M429" s="14" t="s">
        <v>4394</v>
      </c>
      <c r="N429" s="14" t="s">
        <v>4957</v>
      </c>
      <c r="O429" s="14" t="s">
        <v>280</v>
      </c>
      <c r="P429" s="14" t="s">
        <v>38</v>
      </c>
      <c r="Q429" s="14" t="s">
        <v>4958</v>
      </c>
      <c r="R429" s="14" t="s">
        <v>40</v>
      </c>
      <c r="S429" s="14" t="s">
        <v>4959</v>
      </c>
      <c r="T429" s="14" t="s">
        <v>230</v>
      </c>
      <c r="U429" s="14" t="s">
        <v>243</v>
      </c>
      <c r="V429" s="14" t="s">
        <v>148</v>
      </c>
    </row>
    <row r="430" spans="1:22" ht="9.75" customHeight="1">
      <c r="A430" s="14" t="s">
        <v>4724</v>
      </c>
      <c r="B430" s="14" t="s">
        <v>339</v>
      </c>
      <c r="C430" s="13" t="str">
        <f t="shared" si="1"/>
        <v>11973C4</v>
      </c>
      <c r="D430" s="14" t="s">
        <v>27</v>
      </c>
      <c r="E430" s="14" t="s">
        <v>4960</v>
      </c>
      <c r="F430" s="14" t="s">
        <v>4961</v>
      </c>
      <c r="G430" s="14" t="s">
        <v>4962</v>
      </c>
      <c r="H430" s="14" t="s">
        <v>4963</v>
      </c>
      <c r="I430" s="14" t="s">
        <v>4964</v>
      </c>
      <c r="J430" s="14" t="s">
        <v>4965</v>
      </c>
      <c r="K430" s="14" t="s">
        <v>33</v>
      </c>
      <c r="L430" s="14" t="s">
        <v>4966</v>
      </c>
      <c r="M430" s="14" t="s">
        <v>4967</v>
      </c>
      <c r="N430" s="14" t="s">
        <v>4968</v>
      </c>
      <c r="O430" s="14" t="s">
        <v>4969</v>
      </c>
      <c r="P430" s="14" t="s">
        <v>38</v>
      </c>
      <c r="Q430" s="14" t="s">
        <v>4970</v>
      </c>
      <c r="R430" s="14" t="s">
        <v>40</v>
      </c>
      <c r="S430" s="14" t="s">
        <v>4971</v>
      </c>
      <c r="T430" s="14" t="s">
        <v>781</v>
      </c>
      <c r="U430" s="14" t="s">
        <v>134</v>
      </c>
      <c r="V430" s="14" t="s">
        <v>148</v>
      </c>
    </row>
    <row r="431" spans="1:22" ht="9.75" customHeight="1">
      <c r="A431" s="14" t="s">
        <v>4724</v>
      </c>
      <c r="B431" s="14" t="s">
        <v>351</v>
      </c>
      <c r="C431" s="13" t="str">
        <f t="shared" si="1"/>
        <v>11973C5</v>
      </c>
      <c r="D431" s="14" t="s">
        <v>27</v>
      </c>
      <c r="E431" s="14" t="s">
        <v>4972</v>
      </c>
      <c r="F431" s="14" t="s">
        <v>4973</v>
      </c>
      <c r="G431" s="14" t="s">
        <v>4974</v>
      </c>
      <c r="H431" s="14" t="s">
        <v>4975</v>
      </c>
      <c r="I431" s="14" t="s">
        <v>4976</v>
      </c>
      <c r="J431" s="14" t="s">
        <v>4977</v>
      </c>
      <c r="K431" s="14" t="s">
        <v>83</v>
      </c>
      <c r="L431" s="14" t="s">
        <v>4978</v>
      </c>
      <c r="M431" s="14" t="s">
        <v>4979</v>
      </c>
      <c r="N431" s="14" t="s">
        <v>4980</v>
      </c>
      <c r="O431" s="14" t="s">
        <v>4981</v>
      </c>
      <c r="P431" s="14" t="s">
        <v>38</v>
      </c>
      <c r="Q431" s="14" t="s">
        <v>4982</v>
      </c>
      <c r="R431" s="14" t="s">
        <v>40</v>
      </c>
      <c r="S431" s="14" t="s">
        <v>4983</v>
      </c>
      <c r="T431" s="14" t="s">
        <v>4984</v>
      </c>
      <c r="U431" s="14" t="s">
        <v>2829</v>
      </c>
      <c r="V431" s="14" t="s">
        <v>44</v>
      </c>
    </row>
    <row r="432" spans="1:22" ht="9.75" customHeight="1">
      <c r="A432" s="14" t="s">
        <v>4724</v>
      </c>
      <c r="B432" s="14" t="s">
        <v>365</v>
      </c>
      <c r="C432" s="13" t="str">
        <f t="shared" si="1"/>
        <v>11973C6</v>
      </c>
      <c r="D432" s="14" t="s">
        <v>27</v>
      </c>
      <c r="E432" s="14" t="s">
        <v>4985</v>
      </c>
      <c r="F432" s="14" t="s">
        <v>4986</v>
      </c>
      <c r="G432" s="14" t="s">
        <v>4987</v>
      </c>
      <c r="H432" s="14" t="s">
        <v>4988</v>
      </c>
      <c r="I432" s="14" t="s">
        <v>4989</v>
      </c>
      <c r="J432" s="14" t="s">
        <v>2391</v>
      </c>
      <c r="K432" s="14" t="s">
        <v>83</v>
      </c>
      <c r="L432" s="14" t="s">
        <v>4990</v>
      </c>
      <c r="M432" s="14" t="s">
        <v>4991</v>
      </c>
      <c r="N432" s="14" t="s">
        <v>4992</v>
      </c>
      <c r="O432" s="14" t="s">
        <v>4993</v>
      </c>
      <c r="P432" s="14" t="s">
        <v>38</v>
      </c>
      <c r="Q432" s="14" t="s">
        <v>4994</v>
      </c>
      <c r="R432" s="14" t="s">
        <v>40</v>
      </c>
      <c r="S432" s="14" t="s">
        <v>4995</v>
      </c>
      <c r="T432" s="14" t="s">
        <v>2399</v>
      </c>
      <c r="U432" s="14" t="s">
        <v>1414</v>
      </c>
      <c r="V432" s="14" t="s">
        <v>44</v>
      </c>
    </row>
    <row r="433" spans="1:22" ht="9.75" customHeight="1">
      <c r="A433" s="14" t="s">
        <v>4724</v>
      </c>
      <c r="B433" s="14" t="s">
        <v>378</v>
      </c>
      <c r="C433" s="13" t="str">
        <f t="shared" si="1"/>
        <v>11973C7</v>
      </c>
      <c r="D433" s="14" t="s">
        <v>27</v>
      </c>
      <c r="E433" s="14" t="s">
        <v>4996</v>
      </c>
      <c r="F433" s="14" t="s">
        <v>4997</v>
      </c>
      <c r="G433" s="14" t="s">
        <v>4998</v>
      </c>
      <c r="H433" s="14" t="s">
        <v>4999</v>
      </c>
      <c r="I433" s="14" t="s">
        <v>5000</v>
      </c>
      <c r="J433" s="14" t="s">
        <v>67</v>
      </c>
      <c r="K433" s="14" t="s">
        <v>52</v>
      </c>
      <c r="L433" s="14" t="s">
        <v>5001</v>
      </c>
      <c r="M433" s="14" t="s">
        <v>5002</v>
      </c>
      <c r="N433" s="14" t="s">
        <v>5003</v>
      </c>
      <c r="O433" s="14" t="s">
        <v>5004</v>
      </c>
      <c r="P433" s="14" t="s">
        <v>38</v>
      </c>
      <c r="Q433" s="14" t="s">
        <v>5005</v>
      </c>
      <c r="R433" s="14" t="s">
        <v>40</v>
      </c>
      <c r="S433" s="14" t="s">
        <v>5006</v>
      </c>
      <c r="T433" s="14" t="s">
        <v>75</v>
      </c>
      <c r="U433" s="14" t="s">
        <v>243</v>
      </c>
      <c r="V433" s="14" t="s">
        <v>44</v>
      </c>
    </row>
    <row r="434" spans="1:22" ht="9.75" customHeight="1">
      <c r="A434" s="14" t="s">
        <v>4724</v>
      </c>
      <c r="B434" s="14" t="s">
        <v>392</v>
      </c>
      <c r="C434" s="13" t="str">
        <f t="shared" si="1"/>
        <v>11973C8</v>
      </c>
      <c r="D434" s="14" t="s">
        <v>27</v>
      </c>
      <c r="E434" s="14" t="s">
        <v>5007</v>
      </c>
      <c r="F434" s="14" t="s">
        <v>5008</v>
      </c>
      <c r="G434" s="13"/>
      <c r="H434" s="14" t="s">
        <v>5009</v>
      </c>
      <c r="I434" s="14" t="s">
        <v>5010</v>
      </c>
      <c r="J434" s="14" t="s">
        <v>410</v>
      </c>
      <c r="K434" s="14" t="s">
        <v>83</v>
      </c>
      <c r="L434" s="14" t="s">
        <v>5011</v>
      </c>
      <c r="M434" s="14" t="s">
        <v>5012</v>
      </c>
      <c r="N434" s="14" t="s">
        <v>5013</v>
      </c>
      <c r="O434" s="14" t="s">
        <v>5014</v>
      </c>
      <c r="P434" s="14" t="s">
        <v>38</v>
      </c>
      <c r="Q434" s="14" t="s">
        <v>5015</v>
      </c>
      <c r="R434" s="14" t="s">
        <v>40</v>
      </c>
      <c r="S434" s="14" t="s">
        <v>5016</v>
      </c>
      <c r="T434" s="14" t="s">
        <v>118</v>
      </c>
      <c r="U434" s="14" t="s">
        <v>43</v>
      </c>
      <c r="V434" s="14" t="s">
        <v>44</v>
      </c>
    </row>
    <row r="435" spans="1:22" ht="9.75" customHeight="1">
      <c r="A435" s="14" t="s">
        <v>4724</v>
      </c>
      <c r="B435" s="14" t="s">
        <v>404</v>
      </c>
      <c r="C435" s="13" t="str">
        <f t="shared" si="1"/>
        <v>11973C9</v>
      </c>
      <c r="D435" s="14" t="s">
        <v>27</v>
      </c>
      <c r="E435" s="14" t="s">
        <v>5017</v>
      </c>
      <c r="F435" s="14" t="s">
        <v>5018</v>
      </c>
      <c r="G435" s="13"/>
      <c r="H435" s="14" t="s">
        <v>5019</v>
      </c>
      <c r="I435" s="14" t="s">
        <v>5020</v>
      </c>
      <c r="J435" s="14" t="s">
        <v>5021</v>
      </c>
      <c r="K435" s="14" t="s">
        <v>33</v>
      </c>
      <c r="L435" s="14" t="s">
        <v>5022</v>
      </c>
      <c r="M435" s="14" t="s">
        <v>5023</v>
      </c>
      <c r="N435" s="14" t="s">
        <v>5024</v>
      </c>
      <c r="O435" s="14" t="s">
        <v>5025</v>
      </c>
      <c r="P435" s="14" t="s">
        <v>38</v>
      </c>
      <c r="Q435" s="14" t="s">
        <v>5026</v>
      </c>
      <c r="R435" s="14" t="s">
        <v>40</v>
      </c>
      <c r="S435" s="14" t="s">
        <v>5027</v>
      </c>
      <c r="T435" s="14" t="s">
        <v>90</v>
      </c>
      <c r="U435" s="14" t="s">
        <v>202</v>
      </c>
      <c r="V435" s="14" t="s">
        <v>44</v>
      </c>
    </row>
    <row r="436" spans="1:22" ht="9.75" customHeight="1">
      <c r="A436" s="14" t="s">
        <v>4724</v>
      </c>
      <c r="B436" s="14" t="s">
        <v>417</v>
      </c>
      <c r="C436" s="13" t="str">
        <f t="shared" si="1"/>
        <v>11973C10</v>
      </c>
      <c r="D436" s="14" t="s">
        <v>27</v>
      </c>
      <c r="E436" s="14" t="s">
        <v>5028</v>
      </c>
      <c r="F436" s="14" t="s">
        <v>5029</v>
      </c>
      <c r="G436" s="14" t="s">
        <v>5030</v>
      </c>
      <c r="H436" s="14" t="s">
        <v>5031</v>
      </c>
      <c r="I436" s="14" t="s">
        <v>5032</v>
      </c>
      <c r="J436" s="14" t="s">
        <v>230</v>
      </c>
      <c r="K436" s="14" t="s">
        <v>83</v>
      </c>
      <c r="L436" s="14" t="s">
        <v>5033</v>
      </c>
      <c r="M436" s="14" t="s">
        <v>5034</v>
      </c>
      <c r="N436" s="14" t="s">
        <v>5035</v>
      </c>
      <c r="O436" s="14" t="s">
        <v>5036</v>
      </c>
      <c r="P436" s="14" t="s">
        <v>38</v>
      </c>
      <c r="Q436" s="14" t="s">
        <v>5037</v>
      </c>
      <c r="R436" s="14" t="s">
        <v>40</v>
      </c>
      <c r="S436" s="14" t="s">
        <v>5038</v>
      </c>
      <c r="T436" s="14" t="s">
        <v>230</v>
      </c>
      <c r="U436" s="14" t="s">
        <v>230</v>
      </c>
      <c r="V436" s="14" t="s">
        <v>44</v>
      </c>
    </row>
    <row r="437" spans="1:22" ht="9.75" customHeight="1">
      <c r="A437" s="14" t="s">
        <v>4724</v>
      </c>
      <c r="B437" s="14" t="s">
        <v>430</v>
      </c>
      <c r="C437" s="13" t="str">
        <f t="shared" si="1"/>
        <v>11973C11</v>
      </c>
      <c r="D437" s="14" t="s">
        <v>27</v>
      </c>
      <c r="E437" s="14" t="s">
        <v>5039</v>
      </c>
      <c r="F437" s="14" t="s">
        <v>5040</v>
      </c>
      <c r="G437" s="14" t="s">
        <v>5041</v>
      </c>
      <c r="H437" s="14" t="s">
        <v>5042</v>
      </c>
      <c r="I437" s="14" t="s">
        <v>5043</v>
      </c>
      <c r="J437" s="14" t="s">
        <v>344</v>
      </c>
      <c r="K437" s="14" t="s">
        <v>33</v>
      </c>
      <c r="L437" s="14" t="s">
        <v>5044</v>
      </c>
      <c r="M437" s="14" t="s">
        <v>5045</v>
      </c>
      <c r="N437" s="14" t="s">
        <v>5046</v>
      </c>
      <c r="O437" s="14" t="s">
        <v>5047</v>
      </c>
      <c r="P437" s="14" t="s">
        <v>38</v>
      </c>
      <c r="Q437" s="14" t="s">
        <v>5048</v>
      </c>
      <c r="R437" s="14" t="s">
        <v>40</v>
      </c>
      <c r="S437" s="14" t="s">
        <v>5049</v>
      </c>
      <c r="T437" s="14" t="s">
        <v>75</v>
      </c>
      <c r="U437" s="14" t="s">
        <v>243</v>
      </c>
      <c r="V437" s="14" t="s">
        <v>44</v>
      </c>
    </row>
    <row r="438" spans="1:22" ht="9.75" customHeight="1">
      <c r="A438" s="14" t="s">
        <v>4724</v>
      </c>
      <c r="B438" s="14" t="s">
        <v>444</v>
      </c>
      <c r="C438" s="13" t="str">
        <f t="shared" si="1"/>
        <v>11973D2</v>
      </c>
      <c r="D438" s="14" t="s">
        <v>27</v>
      </c>
      <c r="E438" s="14" t="s">
        <v>5050</v>
      </c>
      <c r="F438" s="14" t="s">
        <v>5051</v>
      </c>
      <c r="G438" s="13"/>
      <c r="H438" s="14" t="s">
        <v>5052</v>
      </c>
      <c r="I438" s="14" t="s">
        <v>5053</v>
      </c>
      <c r="J438" s="14" t="s">
        <v>5054</v>
      </c>
      <c r="K438" s="14" t="s">
        <v>33</v>
      </c>
      <c r="L438" s="14" t="s">
        <v>5055</v>
      </c>
      <c r="M438" s="14" t="s">
        <v>5056</v>
      </c>
      <c r="N438" s="14" t="s">
        <v>5057</v>
      </c>
      <c r="O438" s="14" t="s">
        <v>5058</v>
      </c>
      <c r="P438" s="14" t="s">
        <v>38</v>
      </c>
      <c r="Q438" s="14" t="s">
        <v>5059</v>
      </c>
      <c r="R438" s="14" t="s">
        <v>40</v>
      </c>
      <c r="S438" s="14" t="s">
        <v>5060</v>
      </c>
      <c r="T438" s="14" t="s">
        <v>118</v>
      </c>
      <c r="U438" s="14" t="s">
        <v>60</v>
      </c>
      <c r="V438" s="14" t="s">
        <v>44</v>
      </c>
    </row>
    <row r="439" spans="1:22" ht="9.75" customHeight="1">
      <c r="A439" s="14" t="s">
        <v>4724</v>
      </c>
      <c r="B439" s="14" t="s">
        <v>457</v>
      </c>
      <c r="C439" s="13" t="str">
        <f t="shared" si="1"/>
        <v>11973D3</v>
      </c>
      <c r="D439" s="14" t="s">
        <v>27</v>
      </c>
      <c r="E439" s="14" t="s">
        <v>5061</v>
      </c>
      <c r="F439" s="14" t="s">
        <v>5062</v>
      </c>
      <c r="G439" s="14" t="s">
        <v>5063</v>
      </c>
      <c r="H439" s="14" t="s">
        <v>5064</v>
      </c>
      <c r="I439" s="14" t="s">
        <v>5065</v>
      </c>
      <c r="J439" s="14" t="s">
        <v>5066</v>
      </c>
      <c r="K439" s="14" t="s">
        <v>5067</v>
      </c>
      <c r="L439" s="14" t="s">
        <v>5068</v>
      </c>
      <c r="M439" s="14" t="s">
        <v>5069</v>
      </c>
      <c r="N439" s="14" t="s">
        <v>5070</v>
      </c>
      <c r="O439" s="14" t="s">
        <v>5071</v>
      </c>
      <c r="P439" s="14" t="s">
        <v>38</v>
      </c>
      <c r="Q439" s="14" t="s">
        <v>5072</v>
      </c>
      <c r="R439" s="14" t="s">
        <v>40</v>
      </c>
      <c r="S439" s="14" t="s">
        <v>5073</v>
      </c>
      <c r="T439" s="14" t="s">
        <v>5074</v>
      </c>
      <c r="U439" s="14" t="s">
        <v>147</v>
      </c>
      <c r="V439" s="14" t="s">
        <v>44</v>
      </c>
    </row>
    <row r="440" spans="1:22" ht="9.75" customHeight="1">
      <c r="A440" s="14" t="s">
        <v>4724</v>
      </c>
      <c r="B440" s="14" t="s">
        <v>470</v>
      </c>
      <c r="C440" s="13" t="str">
        <f t="shared" si="1"/>
        <v>11973D4</v>
      </c>
      <c r="D440" s="14" t="s">
        <v>27</v>
      </c>
      <c r="E440" s="14" t="s">
        <v>5075</v>
      </c>
      <c r="F440" s="14" t="s">
        <v>5076</v>
      </c>
      <c r="G440" s="14" t="s">
        <v>5077</v>
      </c>
      <c r="H440" s="14" t="s">
        <v>5078</v>
      </c>
      <c r="I440" s="14" t="s">
        <v>5079</v>
      </c>
      <c r="J440" s="14" t="s">
        <v>5080</v>
      </c>
      <c r="K440" s="14" t="s">
        <v>52</v>
      </c>
      <c r="L440" s="14" t="s">
        <v>5081</v>
      </c>
      <c r="M440" s="14" t="s">
        <v>5082</v>
      </c>
      <c r="N440" s="14" t="s">
        <v>5083</v>
      </c>
      <c r="O440" s="14" t="s">
        <v>5084</v>
      </c>
      <c r="P440" s="14" t="s">
        <v>38</v>
      </c>
      <c r="Q440" s="14" t="s">
        <v>5085</v>
      </c>
      <c r="R440" s="14" t="s">
        <v>40</v>
      </c>
      <c r="S440" s="14" t="s">
        <v>5086</v>
      </c>
      <c r="T440" s="14" t="s">
        <v>391</v>
      </c>
      <c r="U440" s="14" t="s">
        <v>338</v>
      </c>
      <c r="V440" s="14" t="s">
        <v>44</v>
      </c>
    </row>
    <row r="441" spans="1:22" ht="9.75" customHeight="1">
      <c r="A441" s="14" t="s">
        <v>4724</v>
      </c>
      <c r="B441" s="14" t="s">
        <v>485</v>
      </c>
      <c r="C441" s="13" t="str">
        <f t="shared" si="1"/>
        <v>11973D5</v>
      </c>
      <c r="D441" s="14" t="s">
        <v>27</v>
      </c>
      <c r="E441" s="14" t="s">
        <v>5087</v>
      </c>
      <c r="F441" s="14" t="s">
        <v>5088</v>
      </c>
      <c r="G441" s="13"/>
      <c r="H441" s="14" t="s">
        <v>5089</v>
      </c>
      <c r="I441" s="14" t="s">
        <v>5090</v>
      </c>
      <c r="J441" s="14" t="s">
        <v>2595</v>
      </c>
      <c r="K441" s="14" t="s">
        <v>83</v>
      </c>
      <c r="L441" s="14" t="s">
        <v>5091</v>
      </c>
      <c r="M441" s="14" t="s">
        <v>5092</v>
      </c>
      <c r="N441" s="14" t="s">
        <v>5093</v>
      </c>
      <c r="O441" s="14" t="s">
        <v>5094</v>
      </c>
      <c r="P441" s="14" t="s">
        <v>38</v>
      </c>
      <c r="Q441" s="14" t="s">
        <v>5095</v>
      </c>
      <c r="R441" s="14" t="s">
        <v>40</v>
      </c>
      <c r="S441" s="14" t="s">
        <v>5096</v>
      </c>
      <c r="T441" s="14" t="s">
        <v>1060</v>
      </c>
      <c r="U441" s="14" t="s">
        <v>283</v>
      </c>
      <c r="V441" s="14" t="s">
        <v>44</v>
      </c>
    </row>
    <row r="442" spans="1:22" ht="9.75" customHeight="1">
      <c r="A442" s="14" t="s">
        <v>4724</v>
      </c>
      <c r="B442" s="14" t="s">
        <v>497</v>
      </c>
      <c r="C442" s="13" t="str">
        <f t="shared" si="1"/>
        <v>11973D6</v>
      </c>
      <c r="D442" s="14" t="s">
        <v>27</v>
      </c>
      <c r="E442" s="14" t="s">
        <v>5097</v>
      </c>
      <c r="F442" s="14" t="s">
        <v>5098</v>
      </c>
      <c r="G442" s="14" t="s">
        <v>5099</v>
      </c>
      <c r="H442" s="14" t="s">
        <v>5100</v>
      </c>
      <c r="I442" s="14" t="s">
        <v>5101</v>
      </c>
      <c r="J442" s="14" t="s">
        <v>230</v>
      </c>
      <c r="K442" s="14" t="s">
        <v>33</v>
      </c>
      <c r="L442" s="14" t="s">
        <v>5102</v>
      </c>
      <c r="M442" s="14" t="s">
        <v>5103</v>
      </c>
      <c r="N442" s="14" t="s">
        <v>5104</v>
      </c>
      <c r="O442" s="14" t="s">
        <v>5105</v>
      </c>
      <c r="P442" s="14" t="s">
        <v>38</v>
      </c>
      <c r="Q442" s="14" t="s">
        <v>5106</v>
      </c>
      <c r="R442" s="14" t="s">
        <v>40</v>
      </c>
      <c r="S442" s="14" t="s">
        <v>5107</v>
      </c>
      <c r="T442" s="14" t="s">
        <v>230</v>
      </c>
      <c r="U442" s="14" t="s">
        <v>230</v>
      </c>
      <c r="V442" s="14" t="s">
        <v>44</v>
      </c>
    </row>
    <row r="443" spans="1:22" ht="9.75" customHeight="1">
      <c r="A443" s="14" t="s">
        <v>4724</v>
      </c>
      <c r="B443" s="14" t="s">
        <v>507</v>
      </c>
      <c r="C443" s="13" t="str">
        <f t="shared" si="1"/>
        <v>11973D7</v>
      </c>
      <c r="D443" s="14" t="s">
        <v>27</v>
      </c>
      <c r="E443" s="14" t="s">
        <v>5108</v>
      </c>
      <c r="F443" s="14" t="s">
        <v>5109</v>
      </c>
      <c r="G443" s="13"/>
      <c r="H443" s="14" t="s">
        <v>5110</v>
      </c>
      <c r="I443" s="14" t="s">
        <v>5111</v>
      </c>
      <c r="J443" s="14" t="s">
        <v>82</v>
      </c>
      <c r="K443" s="14" t="s">
        <v>33</v>
      </c>
      <c r="L443" s="14" t="s">
        <v>5112</v>
      </c>
      <c r="M443" s="14" t="s">
        <v>5113</v>
      </c>
      <c r="N443" s="14" t="s">
        <v>5114</v>
      </c>
      <c r="O443" s="14" t="s">
        <v>5115</v>
      </c>
      <c r="P443" s="14" t="s">
        <v>38</v>
      </c>
      <c r="Q443" s="14" t="s">
        <v>5116</v>
      </c>
      <c r="R443" s="14" t="s">
        <v>40</v>
      </c>
      <c r="S443" s="14" t="s">
        <v>5117</v>
      </c>
      <c r="T443" s="14" t="s">
        <v>90</v>
      </c>
      <c r="U443" s="14" t="s">
        <v>283</v>
      </c>
      <c r="V443" s="14" t="s">
        <v>44</v>
      </c>
    </row>
    <row r="444" spans="1:22" ht="9.75" customHeight="1">
      <c r="A444" s="14" t="s">
        <v>4724</v>
      </c>
      <c r="B444" s="14" t="s">
        <v>521</v>
      </c>
      <c r="C444" s="13" t="str">
        <f t="shared" si="1"/>
        <v>11973D8</v>
      </c>
      <c r="D444" s="14" t="s">
        <v>27</v>
      </c>
      <c r="E444" s="14" t="s">
        <v>5118</v>
      </c>
      <c r="F444" s="14" t="s">
        <v>5119</v>
      </c>
      <c r="G444" s="13"/>
      <c r="H444" s="14" t="s">
        <v>5120</v>
      </c>
      <c r="I444" s="14" t="s">
        <v>5121</v>
      </c>
      <c r="J444" s="14" t="s">
        <v>4599</v>
      </c>
      <c r="K444" s="13"/>
      <c r="L444" s="14" t="s">
        <v>5122</v>
      </c>
      <c r="M444" s="14" t="s">
        <v>5123</v>
      </c>
      <c r="N444" s="14" t="s">
        <v>5124</v>
      </c>
      <c r="O444" s="14" t="s">
        <v>280</v>
      </c>
      <c r="P444" s="14" t="s">
        <v>38</v>
      </c>
      <c r="Q444" s="14" t="s">
        <v>5125</v>
      </c>
      <c r="R444" s="14" t="s">
        <v>40</v>
      </c>
      <c r="S444" s="14" t="s">
        <v>5126</v>
      </c>
      <c r="T444" s="14" t="s">
        <v>103</v>
      </c>
      <c r="U444" s="14" t="s">
        <v>60</v>
      </c>
      <c r="V444" s="14" t="s">
        <v>44</v>
      </c>
    </row>
    <row r="445" spans="1:22" ht="9.75" customHeight="1">
      <c r="A445" s="14" t="s">
        <v>4724</v>
      </c>
      <c r="B445" s="14" t="s">
        <v>535</v>
      </c>
      <c r="C445" s="13" t="str">
        <f t="shared" si="1"/>
        <v>11973D9</v>
      </c>
      <c r="D445" s="14" t="s">
        <v>27</v>
      </c>
      <c r="E445" s="14" t="s">
        <v>5127</v>
      </c>
      <c r="F445" s="14" t="s">
        <v>5128</v>
      </c>
      <c r="G445" s="13"/>
      <c r="H445" s="14" t="s">
        <v>5129</v>
      </c>
      <c r="I445" s="14" t="s">
        <v>5130</v>
      </c>
      <c r="J445" s="14" t="s">
        <v>2391</v>
      </c>
      <c r="K445" s="14" t="s">
        <v>5131</v>
      </c>
      <c r="L445" s="14" t="s">
        <v>5132</v>
      </c>
      <c r="M445" s="14" t="s">
        <v>5133</v>
      </c>
      <c r="N445" s="14" t="s">
        <v>5134</v>
      </c>
      <c r="O445" s="14" t="s">
        <v>5135</v>
      </c>
      <c r="P445" s="14" t="s">
        <v>38</v>
      </c>
      <c r="Q445" s="14" t="s">
        <v>5136</v>
      </c>
      <c r="R445" s="14" t="s">
        <v>40</v>
      </c>
      <c r="S445" s="14" t="s">
        <v>5137</v>
      </c>
      <c r="T445" s="14" t="s">
        <v>2399</v>
      </c>
      <c r="U445" s="14" t="s">
        <v>1414</v>
      </c>
      <c r="V445" s="14" t="s">
        <v>44</v>
      </c>
    </row>
    <row r="446" spans="1:22" ht="9.75" customHeight="1">
      <c r="A446" s="14" t="s">
        <v>4724</v>
      </c>
      <c r="B446" s="14" t="s">
        <v>548</v>
      </c>
      <c r="C446" s="13" t="str">
        <f t="shared" si="1"/>
        <v>11973D10</v>
      </c>
      <c r="D446" s="14" t="s">
        <v>27</v>
      </c>
      <c r="E446" s="14" t="s">
        <v>5138</v>
      </c>
      <c r="F446" s="14" t="s">
        <v>5139</v>
      </c>
      <c r="G446" s="14" t="s">
        <v>5140</v>
      </c>
      <c r="H446" s="14" t="s">
        <v>5141</v>
      </c>
      <c r="I446" s="14" t="s">
        <v>5142</v>
      </c>
      <c r="J446" s="14" t="s">
        <v>5143</v>
      </c>
      <c r="K446" s="14" t="s">
        <v>33</v>
      </c>
      <c r="L446" s="14" t="s">
        <v>5144</v>
      </c>
      <c r="M446" s="14" t="s">
        <v>5145</v>
      </c>
      <c r="N446" s="14" t="s">
        <v>5146</v>
      </c>
      <c r="O446" s="14" t="s">
        <v>5147</v>
      </c>
      <c r="P446" s="14" t="s">
        <v>38</v>
      </c>
      <c r="Q446" s="14" t="s">
        <v>5148</v>
      </c>
      <c r="R446" s="14" t="s">
        <v>40</v>
      </c>
      <c r="S446" s="14" t="s">
        <v>5149</v>
      </c>
      <c r="T446" s="14" t="s">
        <v>5150</v>
      </c>
      <c r="U446" s="14" t="s">
        <v>324</v>
      </c>
      <c r="V446" s="14" t="s">
        <v>44</v>
      </c>
    </row>
    <row r="447" spans="1:22" ht="9.75" customHeight="1">
      <c r="A447" s="14" t="s">
        <v>4724</v>
      </c>
      <c r="B447" s="14" t="s">
        <v>560</v>
      </c>
      <c r="C447" s="13" t="str">
        <f t="shared" si="1"/>
        <v>11973D11</v>
      </c>
      <c r="D447" s="14" t="s">
        <v>27</v>
      </c>
      <c r="E447" s="14" t="s">
        <v>5151</v>
      </c>
      <c r="F447" s="14" t="s">
        <v>5152</v>
      </c>
      <c r="G447" s="14" t="s">
        <v>5153</v>
      </c>
      <c r="H447" s="14" t="s">
        <v>5154</v>
      </c>
      <c r="I447" s="14" t="s">
        <v>5155</v>
      </c>
      <c r="J447" s="14" t="s">
        <v>1962</v>
      </c>
      <c r="K447" s="14" t="s">
        <v>33</v>
      </c>
      <c r="L447" s="14" t="s">
        <v>5156</v>
      </c>
      <c r="M447" s="14" t="s">
        <v>5157</v>
      </c>
      <c r="N447" s="14" t="s">
        <v>5158</v>
      </c>
      <c r="O447" s="14" t="s">
        <v>5159</v>
      </c>
      <c r="P447" s="14" t="s">
        <v>38</v>
      </c>
      <c r="Q447" s="14" t="s">
        <v>5160</v>
      </c>
      <c r="R447" s="14" t="s">
        <v>40</v>
      </c>
      <c r="S447" s="14" t="s">
        <v>5161</v>
      </c>
      <c r="T447" s="14" t="s">
        <v>75</v>
      </c>
      <c r="U447" s="14" t="s">
        <v>243</v>
      </c>
      <c r="V447" s="14" t="s">
        <v>44</v>
      </c>
    </row>
    <row r="448" spans="1:22" ht="9.75" customHeight="1">
      <c r="A448" s="14" t="s">
        <v>4724</v>
      </c>
      <c r="B448" s="14" t="s">
        <v>571</v>
      </c>
      <c r="C448" s="13" t="str">
        <f t="shared" si="1"/>
        <v>11973E2</v>
      </c>
      <c r="D448" s="14" t="s">
        <v>27</v>
      </c>
      <c r="E448" s="14" t="s">
        <v>5162</v>
      </c>
      <c r="F448" s="14" t="s">
        <v>5163</v>
      </c>
      <c r="G448" s="13"/>
      <c r="H448" s="14" t="s">
        <v>5164</v>
      </c>
      <c r="I448" s="14" t="s">
        <v>5165</v>
      </c>
      <c r="J448" s="14" t="s">
        <v>1441</v>
      </c>
      <c r="K448" s="14" t="s">
        <v>83</v>
      </c>
      <c r="L448" s="14" t="s">
        <v>5166</v>
      </c>
      <c r="M448" s="14" t="s">
        <v>5167</v>
      </c>
      <c r="N448" s="14" t="s">
        <v>5168</v>
      </c>
      <c r="O448" s="14" t="s">
        <v>5169</v>
      </c>
      <c r="P448" s="14" t="s">
        <v>38</v>
      </c>
      <c r="Q448" s="14" t="s">
        <v>5170</v>
      </c>
      <c r="R448" s="14" t="s">
        <v>40</v>
      </c>
      <c r="S448" s="14" t="s">
        <v>5171</v>
      </c>
      <c r="T448" s="14" t="s">
        <v>229</v>
      </c>
      <c r="U448" s="14" t="s">
        <v>283</v>
      </c>
      <c r="V448" s="14" t="s">
        <v>44</v>
      </c>
    </row>
    <row r="449" spans="1:22" ht="9.75" customHeight="1">
      <c r="A449" s="14" t="s">
        <v>4724</v>
      </c>
      <c r="B449" s="14" t="s">
        <v>583</v>
      </c>
      <c r="C449" s="13" t="str">
        <f t="shared" si="1"/>
        <v>11973E3</v>
      </c>
      <c r="D449" s="14" t="s">
        <v>27</v>
      </c>
      <c r="E449" s="14" t="s">
        <v>5172</v>
      </c>
      <c r="F449" s="14" t="s">
        <v>5173</v>
      </c>
      <c r="G449" s="14" t="s">
        <v>5174</v>
      </c>
      <c r="H449" s="14" t="s">
        <v>5175</v>
      </c>
      <c r="I449" s="14" t="s">
        <v>5176</v>
      </c>
      <c r="J449" s="14" t="s">
        <v>344</v>
      </c>
      <c r="K449" s="14" t="s">
        <v>83</v>
      </c>
      <c r="L449" s="14" t="s">
        <v>5177</v>
      </c>
      <c r="M449" s="14" t="s">
        <v>5178</v>
      </c>
      <c r="N449" s="14" t="s">
        <v>5179</v>
      </c>
      <c r="O449" s="14" t="s">
        <v>5180</v>
      </c>
      <c r="P449" s="14" t="s">
        <v>38</v>
      </c>
      <c r="Q449" s="14" t="s">
        <v>5181</v>
      </c>
      <c r="R449" s="14" t="s">
        <v>40</v>
      </c>
      <c r="S449" s="14" t="s">
        <v>5182</v>
      </c>
      <c r="T449" s="14" t="s">
        <v>75</v>
      </c>
      <c r="U449" s="14" t="s">
        <v>243</v>
      </c>
      <c r="V449" s="14" t="s">
        <v>44</v>
      </c>
    </row>
    <row r="450" spans="1:22" ht="9.75" customHeight="1">
      <c r="A450" s="14" t="s">
        <v>4724</v>
      </c>
      <c r="B450" s="14" t="s">
        <v>595</v>
      </c>
      <c r="C450" s="13" t="str">
        <f t="shared" si="1"/>
        <v>11973E4</v>
      </c>
      <c r="D450" s="14" t="s">
        <v>27</v>
      </c>
      <c r="E450" s="14" t="s">
        <v>5183</v>
      </c>
      <c r="F450" s="14" t="s">
        <v>5184</v>
      </c>
      <c r="G450" s="13"/>
      <c r="H450" s="14" t="s">
        <v>5185</v>
      </c>
      <c r="I450" s="14" t="s">
        <v>5186</v>
      </c>
      <c r="J450" s="14" t="s">
        <v>5187</v>
      </c>
      <c r="K450" s="14" t="s">
        <v>33</v>
      </c>
      <c r="L450" s="14" t="s">
        <v>5188</v>
      </c>
      <c r="M450" s="14" t="s">
        <v>5189</v>
      </c>
      <c r="N450" s="14" t="s">
        <v>5190</v>
      </c>
      <c r="O450" s="14" t="s">
        <v>5191</v>
      </c>
      <c r="P450" s="14" t="s">
        <v>38</v>
      </c>
      <c r="Q450" s="14" t="s">
        <v>5192</v>
      </c>
      <c r="R450" s="14" t="s">
        <v>40</v>
      </c>
      <c r="S450" s="14" t="s">
        <v>5193</v>
      </c>
      <c r="T450" s="14" t="s">
        <v>1496</v>
      </c>
      <c r="U450" s="14" t="s">
        <v>147</v>
      </c>
      <c r="V450" s="14" t="s">
        <v>44</v>
      </c>
    </row>
    <row r="451" spans="1:22" ht="9.75" customHeight="1">
      <c r="A451" s="14" t="s">
        <v>4724</v>
      </c>
      <c r="B451" s="14" t="s">
        <v>606</v>
      </c>
      <c r="C451" s="13" t="str">
        <f t="shared" si="1"/>
        <v>11973E5</v>
      </c>
      <c r="D451" s="14" t="s">
        <v>27</v>
      </c>
      <c r="E451" s="14" t="s">
        <v>5194</v>
      </c>
      <c r="F451" s="14" t="s">
        <v>5195</v>
      </c>
      <c r="G451" s="14" t="s">
        <v>5196</v>
      </c>
      <c r="H451" s="14" t="s">
        <v>5197</v>
      </c>
      <c r="I451" s="14" t="s">
        <v>5198</v>
      </c>
      <c r="J451" s="14" t="s">
        <v>230</v>
      </c>
      <c r="K451" s="14" t="s">
        <v>33</v>
      </c>
      <c r="L451" s="14" t="s">
        <v>5199</v>
      </c>
      <c r="M451" s="14" t="s">
        <v>5200</v>
      </c>
      <c r="N451" s="14" t="s">
        <v>5201</v>
      </c>
      <c r="O451" s="14" t="s">
        <v>5202</v>
      </c>
      <c r="P451" s="14" t="s">
        <v>38</v>
      </c>
      <c r="Q451" s="14" t="s">
        <v>5203</v>
      </c>
      <c r="R451" s="14" t="s">
        <v>40</v>
      </c>
      <c r="S451" s="14" t="s">
        <v>5204</v>
      </c>
      <c r="T451" s="14" t="s">
        <v>230</v>
      </c>
      <c r="U451" s="14" t="s">
        <v>338</v>
      </c>
      <c r="V451" s="14" t="s">
        <v>148</v>
      </c>
    </row>
    <row r="452" spans="1:22" ht="9.75" customHeight="1">
      <c r="A452" s="14" t="s">
        <v>4724</v>
      </c>
      <c r="B452" s="14" t="s">
        <v>617</v>
      </c>
      <c r="C452" s="13" t="str">
        <f t="shared" si="1"/>
        <v>11973E6</v>
      </c>
      <c r="D452" s="14" t="s">
        <v>27</v>
      </c>
      <c r="E452" s="14" t="s">
        <v>5205</v>
      </c>
      <c r="F452" s="14" t="s">
        <v>5206</v>
      </c>
      <c r="G452" s="14" t="s">
        <v>5207</v>
      </c>
      <c r="H452" s="14" t="s">
        <v>5208</v>
      </c>
      <c r="I452" s="14" t="s">
        <v>5209</v>
      </c>
      <c r="J452" s="14" t="s">
        <v>5210</v>
      </c>
      <c r="K452" s="14" t="s">
        <v>33</v>
      </c>
      <c r="L452" s="14" t="s">
        <v>5211</v>
      </c>
      <c r="M452" s="14" t="s">
        <v>5212</v>
      </c>
      <c r="N452" s="14" t="s">
        <v>5213</v>
      </c>
      <c r="O452" s="14" t="s">
        <v>5214</v>
      </c>
      <c r="P452" s="14" t="s">
        <v>38</v>
      </c>
      <c r="Q452" s="14" t="s">
        <v>5215</v>
      </c>
      <c r="R452" s="14" t="s">
        <v>40</v>
      </c>
      <c r="S452" s="14" t="s">
        <v>5216</v>
      </c>
      <c r="T452" s="14" t="s">
        <v>5217</v>
      </c>
      <c r="U452" s="14" t="s">
        <v>5218</v>
      </c>
      <c r="V452" s="14" t="s">
        <v>44</v>
      </c>
    </row>
    <row r="453" spans="1:22" ht="9.75" customHeight="1">
      <c r="A453" s="14" t="s">
        <v>4724</v>
      </c>
      <c r="B453" s="14" t="s">
        <v>631</v>
      </c>
      <c r="C453" s="13" t="str">
        <f t="shared" si="1"/>
        <v>11973E7</v>
      </c>
      <c r="D453" s="14" t="s">
        <v>27</v>
      </c>
      <c r="E453" s="14" t="s">
        <v>5219</v>
      </c>
      <c r="F453" s="14" t="s">
        <v>5220</v>
      </c>
      <c r="G453" s="14" t="s">
        <v>5221</v>
      </c>
      <c r="H453" s="14" t="s">
        <v>5222</v>
      </c>
      <c r="I453" s="14" t="s">
        <v>5223</v>
      </c>
      <c r="J453" s="14" t="s">
        <v>344</v>
      </c>
      <c r="K453" s="14" t="s">
        <v>33</v>
      </c>
      <c r="L453" s="14" t="s">
        <v>5224</v>
      </c>
      <c r="M453" s="14" t="s">
        <v>5225</v>
      </c>
      <c r="N453" s="14" t="s">
        <v>5226</v>
      </c>
      <c r="O453" s="14" t="s">
        <v>5227</v>
      </c>
      <c r="P453" s="14" t="s">
        <v>38</v>
      </c>
      <c r="Q453" s="14" t="s">
        <v>5228</v>
      </c>
      <c r="R453" s="14" t="s">
        <v>40</v>
      </c>
      <c r="S453" s="14" t="s">
        <v>5229</v>
      </c>
      <c r="T453" s="14" t="s">
        <v>75</v>
      </c>
      <c r="U453" s="14" t="s">
        <v>243</v>
      </c>
      <c r="V453" s="14" t="s">
        <v>44</v>
      </c>
    </row>
    <row r="454" spans="1:22" ht="9.75" customHeight="1">
      <c r="A454" s="14" t="s">
        <v>4724</v>
      </c>
      <c r="B454" s="14" t="s">
        <v>644</v>
      </c>
      <c r="C454" s="13" t="str">
        <f t="shared" si="1"/>
        <v>11973E8</v>
      </c>
      <c r="D454" s="14" t="s">
        <v>27</v>
      </c>
      <c r="E454" s="14" t="s">
        <v>5230</v>
      </c>
      <c r="F454" s="14" t="s">
        <v>5231</v>
      </c>
      <c r="G454" s="14" t="s">
        <v>5232</v>
      </c>
      <c r="H454" s="14" t="s">
        <v>5233</v>
      </c>
      <c r="I454" s="14" t="s">
        <v>5234</v>
      </c>
      <c r="J454" s="14" t="s">
        <v>344</v>
      </c>
      <c r="K454" s="14" t="s">
        <v>83</v>
      </c>
      <c r="L454" s="14" t="s">
        <v>5235</v>
      </c>
      <c r="M454" s="14" t="s">
        <v>5236</v>
      </c>
      <c r="N454" s="14" t="s">
        <v>5237</v>
      </c>
      <c r="O454" s="14" t="s">
        <v>5238</v>
      </c>
      <c r="P454" s="14" t="s">
        <v>38</v>
      </c>
      <c r="Q454" s="14" t="s">
        <v>5239</v>
      </c>
      <c r="R454" s="14" t="s">
        <v>40</v>
      </c>
      <c r="S454" s="14" t="s">
        <v>5240</v>
      </c>
      <c r="T454" s="14" t="s">
        <v>75</v>
      </c>
      <c r="U454" s="14" t="s">
        <v>243</v>
      </c>
      <c r="V454" s="14" t="s">
        <v>44</v>
      </c>
    </row>
    <row r="455" spans="1:22" ht="9.75" customHeight="1">
      <c r="A455" s="14" t="s">
        <v>4724</v>
      </c>
      <c r="B455" s="14" t="s">
        <v>656</v>
      </c>
      <c r="C455" s="13" t="str">
        <f t="shared" si="1"/>
        <v>11973E9</v>
      </c>
      <c r="D455" s="14" t="s">
        <v>27</v>
      </c>
      <c r="E455" s="14" t="s">
        <v>5241</v>
      </c>
      <c r="F455" s="14" t="s">
        <v>5242</v>
      </c>
      <c r="G455" s="14" t="s">
        <v>5243</v>
      </c>
      <c r="H455" s="14" t="s">
        <v>5244</v>
      </c>
      <c r="I455" s="14" t="s">
        <v>5245</v>
      </c>
      <c r="J455" s="14" t="s">
        <v>344</v>
      </c>
      <c r="K455" s="14" t="s">
        <v>52</v>
      </c>
      <c r="L455" s="14" t="s">
        <v>5246</v>
      </c>
      <c r="M455" s="14" t="s">
        <v>5247</v>
      </c>
      <c r="N455" s="14" t="s">
        <v>5248</v>
      </c>
      <c r="O455" s="14" t="s">
        <v>5249</v>
      </c>
      <c r="P455" s="14" t="s">
        <v>38</v>
      </c>
      <c r="Q455" s="14" t="s">
        <v>5250</v>
      </c>
      <c r="R455" s="14" t="s">
        <v>40</v>
      </c>
      <c r="S455" s="14" t="s">
        <v>5251</v>
      </c>
      <c r="T455" s="14" t="s">
        <v>75</v>
      </c>
      <c r="U455" s="14" t="s">
        <v>243</v>
      </c>
      <c r="V455" s="14" t="s">
        <v>44</v>
      </c>
    </row>
    <row r="456" spans="1:22" ht="9.75" customHeight="1">
      <c r="A456" s="14" t="s">
        <v>4724</v>
      </c>
      <c r="B456" s="14" t="s">
        <v>668</v>
      </c>
      <c r="C456" s="13" t="str">
        <f t="shared" si="1"/>
        <v>11973E10</v>
      </c>
      <c r="D456" s="14" t="s">
        <v>27</v>
      </c>
      <c r="E456" s="14" t="s">
        <v>5252</v>
      </c>
      <c r="F456" s="14" t="s">
        <v>5253</v>
      </c>
      <c r="G456" s="14" t="s">
        <v>5254</v>
      </c>
      <c r="H456" s="14" t="s">
        <v>5255</v>
      </c>
      <c r="I456" s="14" t="s">
        <v>5256</v>
      </c>
      <c r="J456" s="14" t="s">
        <v>2276</v>
      </c>
      <c r="K456" s="13"/>
      <c r="L456" s="14" t="s">
        <v>5257</v>
      </c>
      <c r="M456" s="14" t="s">
        <v>5258</v>
      </c>
      <c r="N456" s="14" t="s">
        <v>5259</v>
      </c>
      <c r="O456" s="14" t="s">
        <v>5260</v>
      </c>
      <c r="P456" s="14" t="s">
        <v>38</v>
      </c>
      <c r="Q456" s="14" t="s">
        <v>5261</v>
      </c>
      <c r="R456" s="14" t="s">
        <v>40</v>
      </c>
      <c r="S456" s="14" t="s">
        <v>5262</v>
      </c>
      <c r="T456" s="14" t="s">
        <v>75</v>
      </c>
      <c r="U456" s="14" t="s">
        <v>243</v>
      </c>
      <c r="V456" s="14" t="s">
        <v>44</v>
      </c>
    </row>
    <row r="457" spans="1:22" ht="9.75" customHeight="1">
      <c r="A457" s="14" t="s">
        <v>4724</v>
      </c>
      <c r="B457" s="14" t="s">
        <v>679</v>
      </c>
      <c r="C457" s="13" t="str">
        <f t="shared" si="1"/>
        <v>11973E11</v>
      </c>
      <c r="D457" s="14" t="s">
        <v>27</v>
      </c>
      <c r="E457" s="14" t="s">
        <v>5263</v>
      </c>
      <c r="F457" s="14" t="s">
        <v>5264</v>
      </c>
      <c r="G457" s="14" t="s">
        <v>5265</v>
      </c>
      <c r="H457" s="14" t="s">
        <v>5266</v>
      </c>
      <c r="I457" s="14" t="s">
        <v>5267</v>
      </c>
      <c r="J457" s="14" t="s">
        <v>2067</v>
      </c>
      <c r="K457" s="14" t="s">
        <v>33</v>
      </c>
      <c r="L457" s="14" t="s">
        <v>5268</v>
      </c>
      <c r="M457" s="14" t="s">
        <v>5269</v>
      </c>
      <c r="N457" s="14" t="s">
        <v>5270</v>
      </c>
      <c r="O457" s="14" t="s">
        <v>5271</v>
      </c>
      <c r="P457" s="14" t="s">
        <v>38</v>
      </c>
      <c r="Q457" s="14" t="s">
        <v>5272</v>
      </c>
      <c r="R457" s="14" t="s">
        <v>40</v>
      </c>
      <c r="S457" s="14" t="s">
        <v>5273</v>
      </c>
      <c r="T457" s="14" t="s">
        <v>1370</v>
      </c>
      <c r="U457" s="14" t="s">
        <v>243</v>
      </c>
      <c r="V457" s="14" t="s">
        <v>44</v>
      </c>
    </row>
    <row r="458" spans="1:22" ht="9.75" customHeight="1">
      <c r="A458" s="14" t="s">
        <v>4724</v>
      </c>
      <c r="B458" s="14" t="s">
        <v>694</v>
      </c>
      <c r="C458" s="13" t="str">
        <f t="shared" si="1"/>
        <v>11973F2</v>
      </c>
      <c r="D458" s="14" t="s">
        <v>27</v>
      </c>
      <c r="E458" s="14" t="s">
        <v>5274</v>
      </c>
      <c r="F458" s="14" t="s">
        <v>5275</v>
      </c>
      <c r="G458" s="14" t="s">
        <v>5276</v>
      </c>
      <c r="H458" s="14" t="s">
        <v>5277</v>
      </c>
      <c r="I458" s="14" t="s">
        <v>5278</v>
      </c>
      <c r="J458" s="14" t="s">
        <v>5279</v>
      </c>
      <c r="K458" s="14" t="s">
        <v>83</v>
      </c>
      <c r="L458" s="14" t="s">
        <v>5280</v>
      </c>
      <c r="M458" s="14" t="s">
        <v>5281</v>
      </c>
      <c r="N458" s="14" t="s">
        <v>5282</v>
      </c>
      <c r="O458" s="14" t="s">
        <v>5283</v>
      </c>
      <c r="P458" s="14" t="s">
        <v>38</v>
      </c>
      <c r="Q458" s="14" t="s">
        <v>5284</v>
      </c>
      <c r="R458" s="14" t="s">
        <v>40</v>
      </c>
      <c r="S458" s="14" t="s">
        <v>5285</v>
      </c>
      <c r="T458" s="14" t="s">
        <v>1295</v>
      </c>
      <c r="U458" s="14" t="s">
        <v>283</v>
      </c>
      <c r="V458" s="14" t="s">
        <v>44</v>
      </c>
    </row>
    <row r="459" spans="1:22" ht="9.75" customHeight="1">
      <c r="A459" s="14" t="s">
        <v>4724</v>
      </c>
      <c r="B459" s="14" t="s">
        <v>707</v>
      </c>
      <c r="C459" s="13" t="str">
        <f t="shared" si="1"/>
        <v>11973F3</v>
      </c>
      <c r="D459" s="14" t="s">
        <v>27</v>
      </c>
      <c r="E459" s="14" t="s">
        <v>5286</v>
      </c>
      <c r="F459" s="14" t="s">
        <v>5287</v>
      </c>
      <c r="G459" s="14" t="s">
        <v>5288</v>
      </c>
      <c r="H459" s="14" t="s">
        <v>5289</v>
      </c>
      <c r="I459" s="14" t="s">
        <v>5290</v>
      </c>
      <c r="J459" s="14" t="s">
        <v>230</v>
      </c>
      <c r="K459" s="14" t="s">
        <v>83</v>
      </c>
      <c r="L459" s="14" t="s">
        <v>5291</v>
      </c>
      <c r="M459" s="14" t="s">
        <v>5292</v>
      </c>
      <c r="N459" s="14" t="s">
        <v>5293</v>
      </c>
      <c r="O459" s="14" t="s">
        <v>5294</v>
      </c>
      <c r="P459" s="14" t="s">
        <v>38</v>
      </c>
      <c r="Q459" s="14" t="s">
        <v>5295</v>
      </c>
      <c r="R459" s="14" t="s">
        <v>40</v>
      </c>
      <c r="S459" s="14" t="s">
        <v>5296</v>
      </c>
      <c r="T459" s="14" t="s">
        <v>230</v>
      </c>
      <c r="U459" s="14" t="s">
        <v>283</v>
      </c>
      <c r="V459" s="14" t="s">
        <v>44</v>
      </c>
    </row>
    <row r="460" spans="1:22" ht="9.75" customHeight="1">
      <c r="A460" s="14" t="s">
        <v>4724</v>
      </c>
      <c r="B460" s="14" t="s">
        <v>721</v>
      </c>
      <c r="C460" s="13" t="str">
        <f t="shared" si="1"/>
        <v>11973F4</v>
      </c>
      <c r="D460" s="14" t="s">
        <v>27</v>
      </c>
      <c r="E460" s="14" t="s">
        <v>5297</v>
      </c>
      <c r="F460" s="14" t="s">
        <v>5298</v>
      </c>
      <c r="G460" s="14" t="s">
        <v>5299</v>
      </c>
      <c r="H460" s="14" t="s">
        <v>5300</v>
      </c>
      <c r="I460" s="14" t="s">
        <v>5301</v>
      </c>
      <c r="J460" s="14" t="s">
        <v>230</v>
      </c>
      <c r="K460" s="14" t="s">
        <v>33</v>
      </c>
      <c r="L460" s="14" t="s">
        <v>5302</v>
      </c>
      <c r="M460" s="14" t="s">
        <v>5303</v>
      </c>
      <c r="N460" s="14" t="s">
        <v>5304</v>
      </c>
      <c r="O460" s="14" t="s">
        <v>5305</v>
      </c>
      <c r="P460" s="14" t="s">
        <v>38</v>
      </c>
      <c r="Q460" s="14" t="s">
        <v>5306</v>
      </c>
      <c r="R460" s="14" t="s">
        <v>40</v>
      </c>
      <c r="S460" s="14" t="s">
        <v>5307</v>
      </c>
      <c r="T460" s="14" t="s">
        <v>230</v>
      </c>
      <c r="U460" s="14" t="s">
        <v>230</v>
      </c>
      <c r="V460" s="14" t="s">
        <v>148</v>
      </c>
    </row>
    <row r="461" spans="1:22" ht="9.75" customHeight="1">
      <c r="A461" s="14" t="s">
        <v>4724</v>
      </c>
      <c r="B461" s="14" t="s">
        <v>731</v>
      </c>
      <c r="C461" s="13" t="str">
        <f t="shared" si="1"/>
        <v>11973F5</v>
      </c>
      <c r="D461" s="14" t="s">
        <v>27</v>
      </c>
      <c r="E461" s="14" t="s">
        <v>5308</v>
      </c>
      <c r="F461" s="14" t="s">
        <v>5309</v>
      </c>
      <c r="G461" s="14" t="s">
        <v>5310</v>
      </c>
      <c r="H461" s="14" t="s">
        <v>5311</v>
      </c>
      <c r="I461" s="14" t="s">
        <v>5312</v>
      </c>
      <c r="J461" s="14" t="s">
        <v>2391</v>
      </c>
      <c r="K461" s="14" t="s">
        <v>83</v>
      </c>
      <c r="L461" s="14" t="s">
        <v>5313</v>
      </c>
      <c r="M461" s="14" t="s">
        <v>5314</v>
      </c>
      <c r="N461" s="14" t="s">
        <v>5315</v>
      </c>
      <c r="O461" s="14" t="s">
        <v>5316</v>
      </c>
      <c r="P461" s="14" t="s">
        <v>38</v>
      </c>
      <c r="Q461" s="14" t="s">
        <v>5317</v>
      </c>
      <c r="R461" s="14" t="s">
        <v>40</v>
      </c>
      <c r="S461" s="14" t="s">
        <v>5318</v>
      </c>
      <c r="T461" s="14" t="s">
        <v>2399</v>
      </c>
      <c r="U461" s="14" t="s">
        <v>1414</v>
      </c>
      <c r="V461" s="14" t="s">
        <v>44</v>
      </c>
    </row>
    <row r="462" spans="1:22" ht="9.75" customHeight="1">
      <c r="A462" s="14" t="s">
        <v>4724</v>
      </c>
      <c r="B462" s="14" t="s">
        <v>744</v>
      </c>
      <c r="C462" s="13" t="str">
        <f t="shared" si="1"/>
        <v>11973F6</v>
      </c>
      <c r="D462" s="14" t="s">
        <v>27</v>
      </c>
      <c r="E462" s="14" t="s">
        <v>5319</v>
      </c>
      <c r="F462" s="14" t="s">
        <v>5320</v>
      </c>
      <c r="G462" s="14" t="s">
        <v>5321</v>
      </c>
      <c r="H462" s="14" t="s">
        <v>5322</v>
      </c>
      <c r="I462" s="14" t="s">
        <v>5323</v>
      </c>
      <c r="J462" s="14" t="s">
        <v>5324</v>
      </c>
      <c r="K462" s="14" t="s">
        <v>83</v>
      </c>
      <c r="L462" s="14" t="s">
        <v>5325</v>
      </c>
      <c r="M462" s="14" t="s">
        <v>5326</v>
      </c>
      <c r="N462" s="14" t="s">
        <v>5327</v>
      </c>
      <c r="O462" s="14" t="s">
        <v>5328</v>
      </c>
      <c r="P462" s="14" t="s">
        <v>38</v>
      </c>
      <c r="Q462" s="14" t="s">
        <v>5329</v>
      </c>
      <c r="R462" s="14" t="s">
        <v>40</v>
      </c>
      <c r="S462" s="14" t="s">
        <v>5330</v>
      </c>
      <c r="T462" s="14" t="s">
        <v>5331</v>
      </c>
      <c r="U462" s="14" t="s">
        <v>134</v>
      </c>
      <c r="V462" s="14" t="s">
        <v>44</v>
      </c>
    </row>
    <row r="463" spans="1:22" ht="9.75" customHeight="1">
      <c r="A463" s="14" t="s">
        <v>4724</v>
      </c>
      <c r="B463" s="14" t="s">
        <v>757</v>
      </c>
      <c r="C463" s="13" t="str">
        <f t="shared" si="1"/>
        <v>11973F7</v>
      </c>
      <c r="D463" s="14" t="s">
        <v>27</v>
      </c>
      <c r="E463" s="14" t="s">
        <v>5332</v>
      </c>
      <c r="F463" s="14" t="s">
        <v>5333</v>
      </c>
      <c r="G463" s="14" t="s">
        <v>5334</v>
      </c>
      <c r="H463" s="14" t="s">
        <v>5335</v>
      </c>
      <c r="I463" s="14" t="s">
        <v>3191</v>
      </c>
      <c r="J463" s="14" t="s">
        <v>5336</v>
      </c>
      <c r="K463" s="14" t="s">
        <v>33</v>
      </c>
      <c r="L463" s="14" t="s">
        <v>5337</v>
      </c>
      <c r="M463" s="14" t="s">
        <v>5338</v>
      </c>
      <c r="N463" s="14" t="s">
        <v>5339</v>
      </c>
      <c r="O463" s="14" t="s">
        <v>5340</v>
      </c>
      <c r="P463" s="14" t="s">
        <v>38</v>
      </c>
      <c r="Q463" s="14" t="s">
        <v>5341</v>
      </c>
      <c r="R463" s="14" t="s">
        <v>40</v>
      </c>
      <c r="S463" s="14" t="s">
        <v>5342</v>
      </c>
      <c r="T463" s="14" t="s">
        <v>5343</v>
      </c>
      <c r="U463" s="14" t="s">
        <v>1334</v>
      </c>
      <c r="V463" s="14" t="s">
        <v>44</v>
      </c>
    </row>
    <row r="464" spans="1:22" ht="9.75" customHeight="1">
      <c r="A464" s="14" t="s">
        <v>4724</v>
      </c>
      <c r="B464" s="14" t="s">
        <v>768</v>
      </c>
      <c r="C464" s="13" t="str">
        <f t="shared" si="1"/>
        <v>11973F8</v>
      </c>
      <c r="D464" s="14" t="s">
        <v>27</v>
      </c>
      <c r="E464" s="14" t="s">
        <v>5344</v>
      </c>
      <c r="F464" s="14" t="s">
        <v>5345</v>
      </c>
      <c r="G464" s="14" t="s">
        <v>5346</v>
      </c>
      <c r="H464" s="14" t="s">
        <v>5347</v>
      </c>
      <c r="I464" s="14" t="s">
        <v>3237</v>
      </c>
      <c r="J464" s="14" t="s">
        <v>276</v>
      </c>
      <c r="K464" s="14" t="s">
        <v>83</v>
      </c>
      <c r="L464" s="14" t="s">
        <v>5348</v>
      </c>
      <c r="M464" s="14" t="s">
        <v>3239</v>
      </c>
      <c r="N464" s="14" t="s">
        <v>5349</v>
      </c>
      <c r="O464" s="14" t="s">
        <v>5350</v>
      </c>
      <c r="P464" s="14" t="s">
        <v>38</v>
      </c>
      <c r="Q464" s="14" t="s">
        <v>5351</v>
      </c>
      <c r="R464" s="14" t="s">
        <v>40</v>
      </c>
      <c r="S464" s="14" t="s">
        <v>5352</v>
      </c>
      <c r="T464" s="14" t="s">
        <v>90</v>
      </c>
      <c r="U464" s="14" t="s">
        <v>283</v>
      </c>
      <c r="V464" s="14" t="s">
        <v>44</v>
      </c>
    </row>
    <row r="465" spans="1:22" ht="9.75" customHeight="1">
      <c r="A465" s="14" t="s">
        <v>4724</v>
      </c>
      <c r="B465" s="14" t="s">
        <v>782</v>
      </c>
      <c r="C465" s="13" t="str">
        <f t="shared" si="1"/>
        <v>11973F9</v>
      </c>
      <c r="D465" s="14" t="s">
        <v>27</v>
      </c>
      <c r="E465" s="14" t="s">
        <v>5353</v>
      </c>
      <c r="F465" s="14" t="s">
        <v>5354</v>
      </c>
      <c r="G465" s="14" t="s">
        <v>5355</v>
      </c>
      <c r="H465" s="14" t="s">
        <v>5356</v>
      </c>
      <c r="I465" s="14" t="s">
        <v>5357</v>
      </c>
      <c r="J465" s="14" t="s">
        <v>5358</v>
      </c>
      <c r="K465" s="14" t="s">
        <v>52</v>
      </c>
      <c r="L465" s="14" t="s">
        <v>5359</v>
      </c>
      <c r="M465" s="14" t="s">
        <v>5360</v>
      </c>
      <c r="N465" s="14" t="s">
        <v>5361</v>
      </c>
      <c r="O465" s="14" t="s">
        <v>5362</v>
      </c>
      <c r="P465" s="14" t="s">
        <v>38</v>
      </c>
      <c r="Q465" s="14" t="s">
        <v>5363</v>
      </c>
      <c r="R465" s="14" t="s">
        <v>40</v>
      </c>
      <c r="S465" s="14" t="s">
        <v>5364</v>
      </c>
      <c r="T465" s="14" t="s">
        <v>5365</v>
      </c>
      <c r="U465" s="14" t="s">
        <v>43</v>
      </c>
      <c r="V465" s="14" t="s">
        <v>44</v>
      </c>
    </row>
    <row r="466" spans="1:22" ht="9.75" customHeight="1">
      <c r="A466" s="14" t="s">
        <v>4724</v>
      </c>
      <c r="B466" s="14" t="s">
        <v>796</v>
      </c>
      <c r="C466" s="13" t="str">
        <f t="shared" si="1"/>
        <v>11973F10</v>
      </c>
      <c r="D466" s="14" t="s">
        <v>27</v>
      </c>
      <c r="E466" s="14" t="s">
        <v>5366</v>
      </c>
      <c r="F466" s="14" t="s">
        <v>5367</v>
      </c>
      <c r="G466" s="14" t="s">
        <v>5368</v>
      </c>
      <c r="H466" s="14" t="s">
        <v>5369</v>
      </c>
      <c r="I466" s="14" t="s">
        <v>5370</v>
      </c>
      <c r="J466" s="14" t="s">
        <v>5371</v>
      </c>
      <c r="K466" s="14" t="s">
        <v>33</v>
      </c>
      <c r="L466" s="14" t="s">
        <v>5372</v>
      </c>
      <c r="M466" s="14" t="s">
        <v>5373</v>
      </c>
      <c r="N466" s="14" t="s">
        <v>5374</v>
      </c>
      <c r="O466" s="14" t="s">
        <v>5375</v>
      </c>
      <c r="P466" s="14" t="s">
        <v>38</v>
      </c>
      <c r="Q466" s="14" t="s">
        <v>5376</v>
      </c>
      <c r="R466" s="14" t="s">
        <v>40</v>
      </c>
      <c r="S466" s="14" t="s">
        <v>5377</v>
      </c>
      <c r="T466" s="14" t="s">
        <v>456</v>
      </c>
      <c r="U466" s="14" t="s">
        <v>60</v>
      </c>
      <c r="V466" s="14" t="s">
        <v>44</v>
      </c>
    </row>
    <row r="467" spans="1:22" ht="9.75" customHeight="1">
      <c r="A467" s="14" t="s">
        <v>4724</v>
      </c>
      <c r="B467" s="14" t="s">
        <v>810</v>
      </c>
      <c r="C467" s="13" t="str">
        <f t="shared" si="1"/>
        <v>11973F11</v>
      </c>
      <c r="D467" s="14" t="s">
        <v>27</v>
      </c>
      <c r="E467" s="14" t="s">
        <v>5378</v>
      </c>
      <c r="F467" s="14" t="s">
        <v>5379</v>
      </c>
      <c r="G467" s="14" t="s">
        <v>5380</v>
      </c>
      <c r="H467" s="14" t="s">
        <v>5381</v>
      </c>
      <c r="I467" s="14" t="s">
        <v>5382</v>
      </c>
      <c r="J467" s="14" t="s">
        <v>5383</v>
      </c>
      <c r="K467" s="14" t="s">
        <v>33</v>
      </c>
      <c r="L467" s="14" t="s">
        <v>5384</v>
      </c>
      <c r="M467" s="14" t="s">
        <v>5385</v>
      </c>
      <c r="N467" s="14" t="s">
        <v>5386</v>
      </c>
      <c r="O467" s="14" t="s">
        <v>5387</v>
      </c>
      <c r="P467" s="14" t="s">
        <v>38</v>
      </c>
      <c r="Q467" s="14" t="s">
        <v>5388</v>
      </c>
      <c r="R467" s="14" t="s">
        <v>40</v>
      </c>
      <c r="S467" s="14" t="s">
        <v>5389</v>
      </c>
      <c r="T467" s="14" t="s">
        <v>4252</v>
      </c>
      <c r="U467" s="14" t="s">
        <v>5390</v>
      </c>
      <c r="V467" s="14" t="s">
        <v>547</v>
      </c>
    </row>
    <row r="468" spans="1:22" ht="9.75" customHeight="1">
      <c r="A468" s="14" t="s">
        <v>4724</v>
      </c>
      <c r="B468" s="14" t="s">
        <v>819</v>
      </c>
      <c r="C468" s="13" t="str">
        <f t="shared" si="1"/>
        <v>11973G2</v>
      </c>
      <c r="D468" s="14" t="s">
        <v>27</v>
      </c>
      <c r="E468" s="14" t="s">
        <v>5391</v>
      </c>
      <c r="F468" s="14" t="s">
        <v>5392</v>
      </c>
      <c r="G468" s="14" t="s">
        <v>5393</v>
      </c>
      <c r="H468" s="14" t="s">
        <v>5394</v>
      </c>
      <c r="I468" s="14" t="s">
        <v>5395</v>
      </c>
      <c r="J468" s="14" t="s">
        <v>788</v>
      </c>
      <c r="K468" s="14" t="s">
        <v>52</v>
      </c>
      <c r="L468" s="14" t="s">
        <v>5396</v>
      </c>
      <c r="M468" s="14" t="s">
        <v>5397</v>
      </c>
      <c r="N468" s="14" t="s">
        <v>5398</v>
      </c>
      <c r="O468" s="14" t="s">
        <v>5399</v>
      </c>
      <c r="P468" s="14" t="s">
        <v>38</v>
      </c>
      <c r="Q468" s="14" t="s">
        <v>5400</v>
      </c>
      <c r="R468" s="14" t="s">
        <v>40</v>
      </c>
      <c r="S468" s="14" t="s">
        <v>5401</v>
      </c>
      <c r="T468" s="14" t="s">
        <v>103</v>
      </c>
      <c r="U468" s="14" t="s">
        <v>1414</v>
      </c>
      <c r="V468" s="14" t="s">
        <v>44</v>
      </c>
    </row>
    <row r="469" spans="1:22" ht="9.75" customHeight="1">
      <c r="A469" s="14" t="s">
        <v>4724</v>
      </c>
      <c r="B469" s="14" t="s">
        <v>831</v>
      </c>
      <c r="C469" s="13" t="str">
        <f t="shared" si="1"/>
        <v>11973G3</v>
      </c>
      <c r="D469" s="14" t="s">
        <v>27</v>
      </c>
      <c r="E469" s="14" t="s">
        <v>5402</v>
      </c>
      <c r="F469" s="14" t="s">
        <v>5403</v>
      </c>
      <c r="G469" s="14" t="s">
        <v>5404</v>
      </c>
      <c r="H469" s="14" t="s">
        <v>5405</v>
      </c>
      <c r="I469" s="14" t="s">
        <v>5406</v>
      </c>
      <c r="J469" s="14" t="s">
        <v>5407</v>
      </c>
      <c r="K469" s="14" t="s">
        <v>33</v>
      </c>
      <c r="L469" s="14" t="s">
        <v>5408</v>
      </c>
      <c r="M469" s="14" t="s">
        <v>5409</v>
      </c>
      <c r="N469" s="14" t="s">
        <v>5410</v>
      </c>
      <c r="O469" s="14" t="s">
        <v>5411</v>
      </c>
      <c r="P469" s="14" t="s">
        <v>38</v>
      </c>
      <c r="Q469" s="14" t="s">
        <v>5412</v>
      </c>
      <c r="R469" s="14" t="s">
        <v>40</v>
      </c>
      <c r="S469" s="14" t="s">
        <v>5413</v>
      </c>
      <c r="T469" s="14" t="s">
        <v>2119</v>
      </c>
      <c r="U469" s="14" t="s">
        <v>243</v>
      </c>
      <c r="V469" s="14" t="s">
        <v>148</v>
      </c>
    </row>
    <row r="470" spans="1:22" ht="9.75" customHeight="1">
      <c r="A470" s="14" t="s">
        <v>4724</v>
      </c>
      <c r="B470" s="14" t="s">
        <v>844</v>
      </c>
      <c r="C470" s="13" t="str">
        <f t="shared" si="1"/>
        <v>11973G4</v>
      </c>
      <c r="D470" s="14" t="s">
        <v>27</v>
      </c>
      <c r="E470" s="14" t="s">
        <v>5414</v>
      </c>
      <c r="F470" s="14" t="s">
        <v>5415</v>
      </c>
      <c r="G470" s="14" t="s">
        <v>5416</v>
      </c>
      <c r="H470" s="14" t="s">
        <v>5417</v>
      </c>
      <c r="I470" s="14" t="s">
        <v>5418</v>
      </c>
      <c r="J470" s="14" t="s">
        <v>5419</v>
      </c>
      <c r="K470" s="14" t="s">
        <v>52</v>
      </c>
      <c r="L470" s="14" t="s">
        <v>5420</v>
      </c>
      <c r="M470" s="14" t="s">
        <v>5421</v>
      </c>
      <c r="N470" s="14" t="s">
        <v>5422</v>
      </c>
      <c r="O470" s="14" t="s">
        <v>5423</v>
      </c>
      <c r="P470" s="14" t="s">
        <v>38</v>
      </c>
      <c r="Q470" s="14" t="s">
        <v>5424</v>
      </c>
      <c r="R470" s="14" t="s">
        <v>40</v>
      </c>
      <c r="S470" s="14" t="s">
        <v>5425</v>
      </c>
      <c r="T470" s="14" t="s">
        <v>5426</v>
      </c>
      <c r="U470" s="14" t="s">
        <v>3785</v>
      </c>
      <c r="V470" s="14" t="s">
        <v>44</v>
      </c>
    </row>
    <row r="471" spans="1:22" ht="9.75" customHeight="1">
      <c r="A471" s="14" t="s">
        <v>4724</v>
      </c>
      <c r="B471" s="14" t="s">
        <v>856</v>
      </c>
      <c r="C471" s="13" t="str">
        <f t="shared" si="1"/>
        <v>11973G5</v>
      </c>
      <c r="D471" s="14" t="s">
        <v>27</v>
      </c>
      <c r="E471" s="14" t="s">
        <v>5427</v>
      </c>
      <c r="F471" s="14" t="s">
        <v>5428</v>
      </c>
      <c r="G471" s="14" t="s">
        <v>5429</v>
      </c>
      <c r="H471" s="14" t="s">
        <v>5430</v>
      </c>
      <c r="I471" s="14" t="s">
        <v>5431</v>
      </c>
      <c r="J471" s="14" t="s">
        <v>5432</v>
      </c>
      <c r="K471" s="14" t="s">
        <v>33</v>
      </c>
      <c r="L471" s="14" t="s">
        <v>5433</v>
      </c>
      <c r="M471" s="14" t="s">
        <v>5434</v>
      </c>
      <c r="N471" s="14" t="s">
        <v>5435</v>
      </c>
      <c r="O471" s="14" t="s">
        <v>5436</v>
      </c>
      <c r="P471" s="14" t="s">
        <v>38</v>
      </c>
      <c r="Q471" s="14" t="s">
        <v>5437</v>
      </c>
      <c r="R471" s="14" t="s">
        <v>40</v>
      </c>
      <c r="S471" s="14" t="s">
        <v>5438</v>
      </c>
      <c r="T471" s="14" t="s">
        <v>391</v>
      </c>
      <c r="U471" s="14" t="s">
        <v>5439</v>
      </c>
      <c r="V471" s="14" t="s">
        <v>44</v>
      </c>
    </row>
    <row r="472" spans="1:22" ht="9.75" customHeight="1">
      <c r="A472" s="14" t="s">
        <v>4724</v>
      </c>
      <c r="B472" s="14" t="s">
        <v>868</v>
      </c>
      <c r="C472" s="13" t="str">
        <f t="shared" si="1"/>
        <v>11973G6</v>
      </c>
      <c r="D472" s="14" t="s">
        <v>27</v>
      </c>
      <c r="E472" s="14" t="s">
        <v>5440</v>
      </c>
      <c r="F472" s="14" t="s">
        <v>5441</v>
      </c>
      <c r="G472" s="13"/>
      <c r="H472" s="14" t="s">
        <v>5442</v>
      </c>
      <c r="I472" s="14" t="s">
        <v>5443</v>
      </c>
      <c r="J472" s="14" t="s">
        <v>344</v>
      </c>
      <c r="K472" s="14" t="s">
        <v>52</v>
      </c>
      <c r="L472" s="14" t="s">
        <v>5444</v>
      </c>
      <c r="M472" s="14" t="s">
        <v>5445</v>
      </c>
      <c r="N472" s="14" t="s">
        <v>5446</v>
      </c>
      <c r="O472" s="14" t="s">
        <v>5447</v>
      </c>
      <c r="P472" s="14" t="s">
        <v>38</v>
      </c>
      <c r="Q472" s="14" t="s">
        <v>5448</v>
      </c>
      <c r="R472" s="14" t="s">
        <v>40</v>
      </c>
      <c r="S472" s="14" t="s">
        <v>5449</v>
      </c>
      <c r="T472" s="14" t="s">
        <v>75</v>
      </c>
      <c r="U472" s="14" t="s">
        <v>243</v>
      </c>
      <c r="V472" s="14" t="s">
        <v>44</v>
      </c>
    </row>
    <row r="473" spans="1:22" ht="9.75" customHeight="1">
      <c r="A473" s="14" t="s">
        <v>4724</v>
      </c>
      <c r="B473" s="14" t="s">
        <v>879</v>
      </c>
      <c r="C473" s="13" t="str">
        <f t="shared" si="1"/>
        <v>11973G7</v>
      </c>
      <c r="D473" s="14" t="s">
        <v>27</v>
      </c>
      <c r="E473" s="14" t="s">
        <v>5450</v>
      </c>
      <c r="F473" s="14" t="s">
        <v>5451</v>
      </c>
      <c r="G473" s="14" t="s">
        <v>5452</v>
      </c>
      <c r="H473" s="14" t="s">
        <v>5453</v>
      </c>
      <c r="I473" s="14" t="s">
        <v>5454</v>
      </c>
      <c r="J473" s="14" t="s">
        <v>1962</v>
      </c>
      <c r="K473" s="14" t="s">
        <v>33</v>
      </c>
      <c r="L473" s="14" t="s">
        <v>5455</v>
      </c>
      <c r="M473" s="14" t="s">
        <v>5456</v>
      </c>
      <c r="N473" s="14" t="s">
        <v>5457</v>
      </c>
      <c r="O473" s="14" t="s">
        <v>5458</v>
      </c>
      <c r="P473" s="14" t="s">
        <v>38</v>
      </c>
      <c r="Q473" s="14" t="s">
        <v>5459</v>
      </c>
      <c r="R473" s="14" t="s">
        <v>40</v>
      </c>
      <c r="S473" s="14" t="s">
        <v>5460</v>
      </c>
      <c r="T473" s="14" t="s">
        <v>75</v>
      </c>
      <c r="U473" s="14" t="s">
        <v>243</v>
      </c>
      <c r="V473" s="14" t="s">
        <v>44</v>
      </c>
    </row>
    <row r="474" spans="1:22" ht="9.75" customHeight="1">
      <c r="A474" s="14" t="s">
        <v>4724</v>
      </c>
      <c r="B474" s="14" t="s">
        <v>892</v>
      </c>
      <c r="C474" s="13" t="str">
        <f t="shared" si="1"/>
        <v>11973G8</v>
      </c>
      <c r="D474" s="14" t="s">
        <v>27</v>
      </c>
      <c r="E474" s="14" t="s">
        <v>5461</v>
      </c>
      <c r="F474" s="14" t="s">
        <v>5462</v>
      </c>
      <c r="G474" s="14" t="s">
        <v>5463</v>
      </c>
      <c r="H474" s="14" t="s">
        <v>5464</v>
      </c>
      <c r="I474" s="14" t="s">
        <v>5465</v>
      </c>
      <c r="J474" s="14" t="s">
        <v>5466</v>
      </c>
      <c r="K474" s="14" t="s">
        <v>169</v>
      </c>
      <c r="L474" s="14" t="s">
        <v>5467</v>
      </c>
      <c r="M474" s="14" t="s">
        <v>5468</v>
      </c>
      <c r="N474" s="14" t="s">
        <v>5469</v>
      </c>
      <c r="O474" s="14" t="s">
        <v>5470</v>
      </c>
      <c r="P474" s="14" t="s">
        <v>38</v>
      </c>
      <c r="Q474" s="14" t="s">
        <v>5471</v>
      </c>
      <c r="R474" s="14" t="s">
        <v>40</v>
      </c>
      <c r="S474" s="14" t="s">
        <v>5472</v>
      </c>
      <c r="T474" s="14" t="s">
        <v>1531</v>
      </c>
      <c r="U474" s="14" t="s">
        <v>1034</v>
      </c>
      <c r="V474" s="14" t="s">
        <v>44</v>
      </c>
    </row>
    <row r="475" spans="1:22" ht="9.75" customHeight="1">
      <c r="A475" s="14" t="s">
        <v>4724</v>
      </c>
      <c r="B475" s="14" t="s">
        <v>905</v>
      </c>
      <c r="C475" s="13" t="str">
        <f t="shared" si="1"/>
        <v>11973G9</v>
      </c>
      <c r="D475" s="14" t="s">
        <v>27</v>
      </c>
      <c r="E475" s="14" t="s">
        <v>5473</v>
      </c>
      <c r="F475" s="14" t="s">
        <v>5474</v>
      </c>
      <c r="G475" s="14" t="s">
        <v>5475</v>
      </c>
      <c r="H475" s="14" t="s">
        <v>5476</v>
      </c>
      <c r="I475" s="14" t="s">
        <v>5477</v>
      </c>
      <c r="J475" s="14" t="s">
        <v>5478</v>
      </c>
      <c r="K475" s="14" t="s">
        <v>33</v>
      </c>
      <c r="L475" s="14" t="s">
        <v>5479</v>
      </c>
      <c r="M475" s="14" t="s">
        <v>5480</v>
      </c>
      <c r="N475" s="14" t="s">
        <v>5481</v>
      </c>
      <c r="O475" s="14" t="s">
        <v>5482</v>
      </c>
      <c r="P475" s="14" t="s">
        <v>38</v>
      </c>
      <c r="Q475" s="14" t="s">
        <v>5483</v>
      </c>
      <c r="R475" s="14" t="s">
        <v>40</v>
      </c>
      <c r="S475" s="14" t="s">
        <v>5484</v>
      </c>
      <c r="T475" s="14" t="s">
        <v>5485</v>
      </c>
      <c r="U475" s="14" t="s">
        <v>134</v>
      </c>
      <c r="V475" s="14" t="s">
        <v>547</v>
      </c>
    </row>
    <row r="476" spans="1:22" ht="9.75" customHeight="1">
      <c r="A476" s="14" t="s">
        <v>4724</v>
      </c>
      <c r="B476" s="14" t="s">
        <v>919</v>
      </c>
      <c r="C476" s="13" t="str">
        <f t="shared" si="1"/>
        <v>11973G10</v>
      </c>
      <c r="D476" s="14" t="s">
        <v>27</v>
      </c>
      <c r="E476" s="14" t="s">
        <v>5486</v>
      </c>
      <c r="F476" s="14" t="s">
        <v>5487</v>
      </c>
      <c r="G476" s="14" t="s">
        <v>5488</v>
      </c>
      <c r="H476" s="14" t="s">
        <v>5489</v>
      </c>
      <c r="I476" s="14" t="s">
        <v>5490</v>
      </c>
      <c r="J476" s="14" t="s">
        <v>5491</v>
      </c>
      <c r="K476" s="14" t="s">
        <v>33</v>
      </c>
      <c r="L476" s="14" t="s">
        <v>5492</v>
      </c>
      <c r="M476" s="14" t="s">
        <v>5493</v>
      </c>
      <c r="N476" s="14" t="s">
        <v>5494</v>
      </c>
      <c r="O476" s="14" t="s">
        <v>5495</v>
      </c>
      <c r="P476" s="14" t="s">
        <v>38</v>
      </c>
      <c r="Q476" s="14" t="s">
        <v>5496</v>
      </c>
      <c r="R476" s="14" t="s">
        <v>40</v>
      </c>
      <c r="S476" s="14" t="s">
        <v>5497</v>
      </c>
      <c r="T476" s="14" t="s">
        <v>5498</v>
      </c>
      <c r="U476" s="14" t="s">
        <v>134</v>
      </c>
      <c r="V476" s="14" t="s">
        <v>44</v>
      </c>
    </row>
    <row r="477" spans="1:22" ht="9.75" customHeight="1">
      <c r="A477" s="14" t="s">
        <v>4724</v>
      </c>
      <c r="B477" s="14" t="s">
        <v>934</v>
      </c>
      <c r="C477" s="13" t="str">
        <f t="shared" si="1"/>
        <v>11973G11</v>
      </c>
      <c r="D477" s="14" t="s">
        <v>27</v>
      </c>
      <c r="E477" s="14" t="s">
        <v>5499</v>
      </c>
      <c r="F477" s="14" t="s">
        <v>5500</v>
      </c>
      <c r="G477" s="13"/>
      <c r="H477" s="14" t="s">
        <v>5501</v>
      </c>
      <c r="I477" s="14" t="s">
        <v>2032</v>
      </c>
      <c r="J477" s="14" t="s">
        <v>1962</v>
      </c>
      <c r="K477" s="14" t="s">
        <v>1302</v>
      </c>
      <c r="L477" s="14" t="s">
        <v>5502</v>
      </c>
      <c r="M477" s="14" t="s">
        <v>5503</v>
      </c>
      <c r="N477" s="14" t="s">
        <v>5504</v>
      </c>
      <c r="O477" s="14" t="s">
        <v>5505</v>
      </c>
      <c r="P477" s="14" t="s">
        <v>38</v>
      </c>
      <c r="Q477" s="14" t="s">
        <v>5506</v>
      </c>
      <c r="R477" s="14" t="s">
        <v>40</v>
      </c>
      <c r="S477" s="14" t="s">
        <v>5507</v>
      </c>
      <c r="T477" s="14" t="s">
        <v>75</v>
      </c>
      <c r="U477" s="14" t="s">
        <v>243</v>
      </c>
      <c r="V477" s="14" t="s">
        <v>44</v>
      </c>
    </row>
    <row r="478" spans="1:22" ht="9.75" customHeight="1">
      <c r="A478" s="14" t="s">
        <v>4724</v>
      </c>
      <c r="B478" s="14" t="s">
        <v>945</v>
      </c>
      <c r="C478" s="13" t="str">
        <f t="shared" si="1"/>
        <v>11973H2</v>
      </c>
      <c r="D478" s="14" t="s">
        <v>27</v>
      </c>
      <c r="E478" s="14" t="s">
        <v>5508</v>
      </c>
      <c r="F478" s="14" t="s">
        <v>5509</v>
      </c>
      <c r="G478" s="14" t="s">
        <v>5510</v>
      </c>
      <c r="H478" s="14" t="s">
        <v>5511</v>
      </c>
      <c r="I478" s="14" t="s">
        <v>5512</v>
      </c>
      <c r="J478" s="14" t="s">
        <v>650</v>
      </c>
      <c r="K478" s="14" t="s">
        <v>83</v>
      </c>
      <c r="L478" s="14" t="s">
        <v>5513</v>
      </c>
      <c r="M478" s="14" t="s">
        <v>5514</v>
      </c>
      <c r="N478" s="14" t="s">
        <v>5515</v>
      </c>
      <c r="O478" s="14" t="s">
        <v>5516</v>
      </c>
      <c r="P478" s="14" t="s">
        <v>38</v>
      </c>
      <c r="Q478" s="14" t="s">
        <v>5517</v>
      </c>
      <c r="R478" s="14" t="s">
        <v>40</v>
      </c>
      <c r="S478" s="14" t="s">
        <v>5518</v>
      </c>
      <c r="T478" s="14" t="s">
        <v>90</v>
      </c>
      <c r="U478" s="14" t="s">
        <v>283</v>
      </c>
      <c r="V478" s="14" t="s">
        <v>44</v>
      </c>
    </row>
    <row r="479" spans="1:22" ht="9.75" customHeight="1">
      <c r="A479" s="14" t="s">
        <v>4724</v>
      </c>
      <c r="B479" s="14" t="s">
        <v>956</v>
      </c>
      <c r="C479" s="13" t="str">
        <f t="shared" si="1"/>
        <v>11973H3</v>
      </c>
      <c r="D479" s="14" t="s">
        <v>27</v>
      </c>
      <c r="E479" s="14" t="s">
        <v>5519</v>
      </c>
      <c r="F479" s="14" t="s">
        <v>5520</v>
      </c>
      <c r="G479" s="14" t="s">
        <v>5521</v>
      </c>
      <c r="H479" s="14" t="s">
        <v>5522</v>
      </c>
      <c r="I479" s="14" t="s">
        <v>4188</v>
      </c>
      <c r="J479" s="14" t="s">
        <v>5523</v>
      </c>
      <c r="K479" s="14" t="s">
        <v>33</v>
      </c>
      <c r="L479" s="14" t="s">
        <v>5524</v>
      </c>
      <c r="M479" s="14" t="s">
        <v>4190</v>
      </c>
      <c r="N479" s="14" t="s">
        <v>5525</v>
      </c>
      <c r="O479" s="14" t="s">
        <v>5526</v>
      </c>
      <c r="P479" s="14" t="s">
        <v>38</v>
      </c>
      <c r="Q479" s="14" t="s">
        <v>5527</v>
      </c>
      <c r="R479" s="14" t="s">
        <v>40</v>
      </c>
      <c r="S479" s="14" t="s">
        <v>5528</v>
      </c>
      <c r="T479" s="14" t="s">
        <v>189</v>
      </c>
      <c r="U479" s="14" t="s">
        <v>283</v>
      </c>
      <c r="V479" s="14" t="s">
        <v>44</v>
      </c>
    </row>
    <row r="480" spans="1:22" ht="9.75" customHeight="1">
      <c r="A480" s="14" t="s">
        <v>4724</v>
      </c>
      <c r="B480" s="14" t="s">
        <v>971</v>
      </c>
      <c r="C480" s="13" t="str">
        <f t="shared" si="1"/>
        <v>11973H4</v>
      </c>
      <c r="D480" s="14" t="s">
        <v>27</v>
      </c>
      <c r="E480" s="14" t="s">
        <v>5529</v>
      </c>
      <c r="F480" s="14" t="s">
        <v>5530</v>
      </c>
      <c r="G480" s="14" t="s">
        <v>5531</v>
      </c>
      <c r="H480" s="14" t="s">
        <v>5532</v>
      </c>
      <c r="I480" s="14" t="s">
        <v>5533</v>
      </c>
      <c r="J480" s="14" t="s">
        <v>5534</v>
      </c>
      <c r="K480" s="14" t="s">
        <v>83</v>
      </c>
      <c r="L480" s="14" t="s">
        <v>5535</v>
      </c>
      <c r="M480" s="14" t="s">
        <v>5536</v>
      </c>
      <c r="N480" s="14" t="s">
        <v>5537</v>
      </c>
      <c r="O480" s="14" t="s">
        <v>5538</v>
      </c>
      <c r="P480" s="14" t="s">
        <v>38</v>
      </c>
      <c r="Q480" s="14" t="s">
        <v>5539</v>
      </c>
      <c r="R480" s="14" t="s">
        <v>40</v>
      </c>
      <c r="S480" s="14" t="s">
        <v>5540</v>
      </c>
      <c r="T480" s="14" t="s">
        <v>5541</v>
      </c>
      <c r="U480" s="14" t="s">
        <v>3925</v>
      </c>
      <c r="V480" s="14" t="s">
        <v>44</v>
      </c>
    </row>
    <row r="481" spans="1:22" ht="9.75" customHeight="1">
      <c r="A481" s="14" t="s">
        <v>4724</v>
      </c>
      <c r="B481" s="14" t="s">
        <v>985</v>
      </c>
      <c r="C481" s="13" t="str">
        <f t="shared" si="1"/>
        <v>11973H5</v>
      </c>
      <c r="D481" s="14" t="s">
        <v>27</v>
      </c>
      <c r="E481" s="14" t="s">
        <v>5542</v>
      </c>
      <c r="F481" s="14" t="s">
        <v>5543</v>
      </c>
      <c r="G481" s="13"/>
      <c r="H481" s="14" t="s">
        <v>5544</v>
      </c>
      <c r="I481" s="14" t="s">
        <v>5545</v>
      </c>
      <c r="J481" s="14" t="s">
        <v>5546</v>
      </c>
      <c r="K481" s="14" t="s">
        <v>33</v>
      </c>
      <c r="L481" s="14" t="s">
        <v>5547</v>
      </c>
      <c r="M481" s="14" t="s">
        <v>5548</v>
      </c>
      <c r="N481" s="14" t="s">
        <v>5549</v>
      </c>
      <c r="O481" s="14" t="s">
        <v>5550</v>
      </c>
      <c r="P481" s="14" t="s">
        <v>38</v>
      </c>
      <c r="Q481" s="14" t="s">
        <v>5551</v>
      </c>
      <c r="R481" s="14" t="s">
        <v>40</v>
      </c>
      <c r="S481" s="14" t="s">
        <v>5552</v>
      </c>
      <c r="T481" s="14" t="s">
        <v>4699</v>
      </c>
      <c r="U481" s="14" t="s">
        <v>283</v>
      </c>
      <c r="V481" s="14" t="s">
        <v>44</v>
      </c>
    </row>
    <row r="482" spans="1:22" ht="9.75" customHeight="1">
      <c r="A482" s="14" t="s">
        <v>4724</v>
      </c>
      <c r="B482" s="14" t="s">
        <v>999</v>
      </c>
      <c r="C482" s="13" t="str">
        <f t="shared" si="1"/>
        <v>11973H6</v>
      </c>
      <c r="D482" s="14" t="s">
        <v>27</v>
      </c>
      <c r="E482" s="14" t="s">
        <v>5553</v>
      </c>
      <c r="F482" s="14" t="s">
        <v>5554</v>
      </c>
      <c r="G482" s="14" t="s">
        <v>5555</v>
      </c>
      <c r="H482" s="14" t="s">
        <v>5556</v>
      </c>
      <c r="I482" s="14" t="s">
        <v>5557</v>
      </c>
      <c r="J482" s="14" t="s">
        <v>2391</v>
      </c>
      <c r="K482" s="14" t="s">
        <v>2392</v>
      </c>
      <c r="L482" s="14" t="s">
        <v>5558</v>
      </c>
      <c r="M482" s="14" t="s">
        <v>5559</v>
      </c>
      <c r="N482" s="14" t="s">
        <v>5560</v>
      </c>
      <c r="O482" s="14" t="s">
        <v>5561</v>
      </c>
      <c r="P482" s="14" t="s">
        <v>38</v>
      </c>
      <c r="Q482" s="14" t="s">
        <v>5562</v>
      </c>
      <c r="R482" s="14" t="s">
        <v>40</v>
      </c>
      <c r="S482" s="14" t="s">
        <v>5563</v>
      </c>
      <c r="T482" s="14" t="s">
        <v>2399</v>
      </c>
      <c r="U482" s="14" t="s">
        <v>1414</v>
      </c>
      <c r="V482" s="14" t="s">
        <v>44</v>
      </c>
    </row>
    <row r="483" spans="1:22" ht="9.75" customHeight="1">
      <c r="A483" s="14" t="s">
        <v>4724</v>
      </c>
      <c r="B483" s="14" t="s">
        <v>1010</v>
      </c>
      <c r="C483" s="13" t="str">
        <f t="shared" si="1"/>
        <v>11973H7</v>
      </c>
      <c r="D483" s="14" t="s">
        <v>27</v>
      </c>
      <c r="E483" s="14" t="s">
        <v>5564</v>
      </c>
      <c r="F483" s="14" t="s">
        <v>5565</v>
      </c>
      <c r="G483" s="14" t="s">
        <v>5566</v>
      </c>
      <c r="H483" s="14" t="s">
        <v>5567</v>
      </c>
      <c r="I483" s="14" t="s">
        <v>5568</v>
      </c>
      <c r="J483" s="14" t="s">
        <v>82</v>
      </c>
      <c r="K483" s="14" t="s">
        <v>5569</v>
      </c>
      <c r="L483" s="14" t="s">
        <v>5570</v>
      </c>
      <c r="M483" s="14" t="s">
        <v>5571</v>
      </c>
      <c r="N483" s="14" t="s">
        <v>5572</v>
      </c>
      <c r="O483" s="14" t="s">
        <v>5573</v>
      </c>
      <c r="P483" s="14" t="s">
        <v>38</v>
      </c>
      <c r="Q483" s="14" t="s">
        <v>5574</v>
      </c>
      <c r="R483" s="14" t="s">
        <v>40</v>
      </c>
      <c r="S483" s="14" t="s">
        <v>5575</v>
      </c>
      <c r="T483" s="14" t="s">
        <v>90</v>
      </c>
      <c r="U483" s="14" t="s">
        <v>230</v>
      </c>
      <c r="V483" s="14" t="s">
        <v>44</v>
      </c>
    </row>
    <row r="484" spans="1:22" ht="9.75" customHeight="1">
      <c r="A484" s="14" t="s">
        <v>4724</v>
      </c>
      <c r="B484" s="14" t="s">
        <v>1022</v>
      </c>
      <c r="C484" s="13" t="str">
        <f t="shared" si="1"/>
        <v>11973H8</v>
      </c>
      <c r="D484" s="14" t="s">
        <v>27</v>
      </c>
      <c r="E484" s="14" t="s">
        <v>5576</v>
      </c>
      <c r="F484" s="14" t="s">
        <v>5577</v>
      </c>
      <c r="G484" s="14" t="s">
        <v>5578</v>
      </c>
      <c r="H484" s="14" t="s">
        <v>5579</v>
      </c>
      <c r="I484" s="14" t="s">
        <v>5580</v>
      </c>
      <c r="J484" s="14" t="s">
        <v>230</v>
      </c>
      <c r="K484" s="14" t="s">
        <v>33</v>
      </c>
      <c r="L484" s="14" t="s">
        <v>5581</v>
      </c>
      <c r="M484" s="14" t="s">
        <v>5582</v>
      </c>
      <c r="N484" s="14" t="s">
        <v>5583</v>
      </c>
      <c r="O484" s="14" t="s">
        <v>5584</v>
      </c>
      <c r="P484" s="14" t="s">
        <v>38</v>
      </c>
      <c r="Q484" s="14" t="s">
        <v>5585</v>
      </c>
      <c r="R484" s="14" t="s">
        <v>40</v>
      </c>
      <c r="S484" s="14" t="s">
        <v>5586</v>
      </c>
      <c r="T484" s="14" t="s">
        <v>230</v>
      </c>
      <c r="U484" s="14" t="s">
        <v>3925</v>
      </c>
      <c r="V484" s="14" t="s">
        <v>44</v>
      </c>
    </row>
    <row r="485" spans="1:22" ht="9.75" customHeight="1">
      <c r="A485" s="14" t="s">
        <v>4724</v>
      </c>
      <c r="B485" s="14" t="s">
        <v>1035</v>
      </c>
      <c r="C485" s="13" t="str">
        <f t="shared" si="1"/>
        <v>11973H9</v>
      </c>
      <c r="D485" s="14" t="s">
        <v>27</v>
      </c>
      <c r="E485" s="14" t="s">
        <v>5587</v>
      </c>
      <c r="F485" s="14" t="s">
        <v>5588</v>
      </c>
      <c r="G485" s="13"/>
      <c r="H485" s="14" t="s">
        <v>5589</v>
      </c>
      <c r="I485" s="14" t="s">
        <v>5590</v>
      </c>
      <c r="J485" s="14" t="s">
        <v>5591</v>
      </c>
      <c r="K485" s="14" t="s">
        <v>83</v>
      </c>
      <c r="L485" s="14" t="s">
        <v>5592</v>
      </c>
      <c r="M485" s="14" t="s">
        <v>5593</v>
      </c>
      <c r="N485" s="14" t="s">
        <v>5594</v>
      </c>
      <c r="O485" s="14" t="s">
        <v>5595</v>
      </c>
      <c r="P485" s="14" t="s">
        <v>38</v>
      </c>
      <c r="Q485" s="14" t="s">
        <v>5596</v>
      </c>
      <c r="R485" s="14" t="s">
        <v>40</v>
      </c>
      <c r="S485" s="14" t="s">
        <v>5597</v>
      </c>
      <c r="T485" s="14" t="s">
        <v>1531</v>
      </c>
      <c r="U485" s="14" t="s">
        <v>104</v>
      </c>
      <c r="V485" s="14" t="s">
        <v>44</v>
      </c>
    </row>
    <row r="486" spans="1:22" ht="9.75" customHeight="1">
      <c r="A486" s="14" t="s">
        <v>4724</v>
      </c>
      <c r="B486" s="14" t="s">
        <v>1048</v>
      </c>
      <c r="C486" s="13" t="str">
        <f t="shared" si="1"/>
        <v>11973H10</v>
      </c>
      <c r="D486" s="14" t="s">
        <v>27</v>
      </c>
      <c r="E486" s="14" t="s">
        <v>5598</v>
      </c>
      <c r="F486" s="14" t="s">
        <v>5599</v>
      </c>
      <c r="G486" s="14" t="s">
        <v>5600</v>
      </c>
      <c r="H486" s="14" t="s">
        <v>5601</v>
      </c>
      <c r="I486" s="14" t="s">
        <v>5602</v>
      </c>
      <c r="J486" s="14" t="s">
        <v>263</v>
      </c>
      <c r="K486" s="14" t="s">
        <v>5603</v>
      </c>
      <c r="L486" s="14" t="s">
        <v>5604</v>
      </c>
      <c r="M486" s="14" t="s">
        <v>5605</v>
      </c>
      <c r="N486" s="14" t="s">
        <v>5606</v>
      </c>
      <c r="O486" s="14" t="s">
        <v>5607</v>
      </c>
      <c r="P486" s="14" t="s">
        <v>38</v>
      </c>
      <c r="Q486" s="14" t="s">
        <v>5608</v>
      </c>
      <c r="R486" s="14" t="s">
        <v>40</v>
      </c>
      <c r="S486" s="14" t="s">
        <v>5609</v>
      </c>
      <c r="T486" s="14" t="s">
        <v>75</v>
      </c>
      <c r="U486" s="14" t="s">
        <v>243</v>
      </c>
      <c r="V486" s="14" t="s">
        <v>44</v>
      </c>
    </row>
    <row r="487" spans="1:22" ht="9.75" customHeight="1">
      <c r="A487" s="14" t="s">
        <v>4724</v>
      </c>
      <c r="B487" s="14" t="s">
        <v>1061</v>
      </c>
      <c r="C487" s="13" t="str">
        <f t="shared" si="1"/>
        <v>11973H11</v>
      </c>
      <c r="D487" s="14" t="s">
        <v>27</v>
      </c>
      <c r="E487" s="14" t="s">
        <v>5610</v>
      </c>
      <c r="F487" s="14" t="s">
        <v>5611</v>
      </c>
      <c r="G487" s="14" t="s">
        <v>5612</v>
      </c>
      <c r="H487" s="14" t="s">
        <v>5613</v>
      </c>
      <c r="I487" s="14" t="s">
        <v>5614</v>
      </c>
      <c r="J487" s="14" t="s">
        <v>5615</v>
      </c>
      <c r="K487" s="14" t="s">
        <v>33</v>
      </c>
      <c r="L487" s="14" t="s">
        <v>5616</v>
      </c>
      <c r="M487" s="14" t="s">
        <v>5617</v>
      </c>
      <c r="N487" s="14" t="s">
        <v>5618</v>
      </c>
      <c r="O487" s="14" t="s">
        <v>5619</v>
      </c>
      <c r="P487" s="14" t="s">
        <v>38</v>
      </c>
      <c r="Q487" s="14" t="s">
        <v>5620</v>
      </c>
      <c r="R487" s="14" t="s">
        <v>40</v>
      </c>
      <c r="S487" s="14" t="s">
        <v>5621</v>
      </c>
      <c r="T487" s="14" t="s">
        <v>5622</v>
      </c>
      <c r="U487" s="14" t="s">
        <v>230</v>
      </c>
      <c r="V487" s="14" t="s">
        <v>148</v>
      </c>
    </row>
    <row r="488" spans="1:22" ht="9.75" customHeight="1">
      <c r="A488" s="14" t="s">
        <v>5623</v>
      </c>
      <c r="B488" s="14" t="s">
        <v>26</v>
      </c>
      <c r="C488" s="13" t="str">
        <f t="shared" si="1"/>
        <v>11974A2</v>
      </c>
      <c r="D488" s="14" t="s">
        <v>27</v>
      </c>
      <c r="E488" s="14" t="s">
        <v>5624</v>
      </c>
      <c r="F488" s="14" t="s">
        <v>5625</v>
      </c>
      <c r="G488" s="14" t="s">
        <v>5626</v>
      </c>
      <c r="H488" s="14" t="s">
        <v>5627</v>
      </c>
      <c r="I488" s="14" t="s">
        <v>5628</v>
      </c>
      <c r="J488" s="14" t="s">
        <v>5629</v>
      </c>
      <c r="K488" s="14" t="s">
        <v>52</v>
      </c>
      <c r="L488" s="14" t="s">
        <v>5630</v>
      </c>
      <c r="M488" s="14" t="s">
        <v>5631</v>
      </c>
      <c r="N488" s="14" t="s">
        <v>5632</v>
      </c>
      <c r="O488" s="14" t="s">
        <v>5633</v>
      </c>
      <c r="P488" s="14" t="s">
        <v>38</v>
      </c>
      <c r="Q488" s="14" t="s">
        <v>5634</v>
      </c>
      <c r="R488" s="14" t="s">
        <v>40</v>
      </c>
      <c r="S488" s="14" t="s">
        <v>5635</v>
      </c>
      <c r="T488" s="14" t="s">
        <v>103</v>
      </c>
      <c r="U488" s="14" t="s">
        <v>60</v>
      </c>
      <c r="V488" s="14" t="s">
        <v>547</v>
      </c>
    </row>
    <row r="489" spans="1:22" ht="9.75" customHeight="1">
      <c r="A489" s="14" t="s">
        <v>5623</v>
      </c>
      <c r="B489" s="14" t="s">
        <v>45</v>
      </c>
      <c r="C489" s="13" t="str">
        <f t="shared" si="1"/>
        <v>11974A3</v>
      </c>
      <c r="D489" s="14" t="s">
        <v>27</v>
      </c>
      <c r="E489" s="14" t="s">
        <v>5636</v>
      </c>
      <c r="F489" s="14" t="s">
        <v>5637</v>
      </c>
      <c r="G489" s="13"/>
      <c r="H489" s="14" t="s">
        <v>5638</v>
      </c>
      <c r="I489" s="14" t="s">
        <v>5639</v>
      </c>
      <c r="J489" s="14" t="s">
        <v>230</v>
      </c>
      <c r="K489" s="14" t="s">
        <v>68</v>
      </c>
      <c r="L489" s="14" t="s">
        <v>5640</v>
      </c>
      <c r="M489" s="14" t="s">
        <v>5641</v>
      </c>
      <c r="N489" s="14" t="s">
        <v>5642</v>
      </c>
      <c r="O489" s="14" t="s">
        <v>5643</v>
      </c>
      <c r="P489" s="14" t="s">
        <v>38</v>
      </c>
      <c r="Q489" s="14" t="s">
        <v>5644</v>
      </c>
      <c r="R489" s="14" t="s">
        <v>40</v>
      </c>
      <c r="S489" s="14" t="s">
        <v>5645</v>
      </c>
      <c r="T489" s="14" t="s">
        <v>230</v>
      </c>
      <c r="U489" s="14" t="s">
        <v>230</v>
      </c>
      <c r="V489" s="14" t="s">
        <v>148</v>
      </c>
    </row>
    <row r="490" spans="1:22" ht="9.75" customHeight="1">
      <c r="A490" s="14" t="s">
        <v>5623</v>
      </c>
      <c r="B490" s="14" t="s">
        <v>61</v>
      </c>
      <c r="C490" s="13" t="str">
        <f t="shared" si="1"/>
        <v>11974A4</v>
      </c>
      <c r="D490" s="14" t="s">
        <v>27</v>
      </c>
      <c r="E490" s="14" t="s">
        <v>5646</v>
      </c>
      <c r="F490" s="14" t="s">
        <v>5647</v>
      </c>
      <c r="G490" s="14" t="s">
        <v>5648</v>
      </c>
      <c r="H490" s="14" t="s">
        <v>5649</v>
      </c>
      <c r="I490" s="14" t="s">
        <v>5650</v>
      </c>
      <c r="J490" s="14" t="s">
        <v>5651</v>
      </c>
      <c r="K490" s="14" t="s">
        <v>33</v>
      </c>
      <c r="L490" s="14" t="s">
        <v>5652</v>
      </c>
      <c r="M490" s="14" t="s">
        <v>5653</v>
      </c>
      <c r="N490" s="14" t="s">
        <v>5654</v>
      </c>
      <c r="O490" s="14" t="s">
        <v>5655</v>
      </c>
      <c r="P490" s="14" t="s">
        <v>38</v>
      </c>
      <c r="Q490" s="14" t="s">
        <v>5656</v>
      </c>
      <c r="R490" s="14" t="s">
        <v>40</v>
      </c>
      <c r="S490" s="14" t="s">
        <v>5657</v>
      </c>
      <c r="T490" s="14" t="s">
        <v>5658</v>
      </c>
      <c r="U490" s="14" t="s">
        <v>693</v>
      </c>
      <c r="V490" s="14" t="s">
        <v>44</v>
      </c>
    </row>
    <row r="491" spans="1:22" ht="9.75" customHeight="1">
      <c r="A491" s="14" t="s">
        <v>5623</v>
      </c>
      <c r="B491" s="14" t="s">
        <v>77</v>
      </c>
      <c r="C491" s="13" t="str">
        <f t="shared" si="1"/>
        <v>11974A5</v>
      </c>
      <c r="D491" s="14" t="s">
        <v>27</v>
      </c>
      <c r="E491" s="14" t="s">
        <v>5659</v>
      </c>
      <c r="F491" s="14" t="s">
        <v>5660</v>
      </c>
      <c r="G491" s="14" t="s">
        <v>5661</v>
      </c>
      <c r="H491" s="14" t="s">
        <v>5662</v>
      </c>
      <c r="I491" s="14" t="s">
        <v>5663</v>
      </c>
      <c r="J491" s="14" t="s">
        <v>4667</v>
      </c>
      <c r="K491" s="14" t="s">
        <v>33</v>
      </c>
      <c r="L491" s="14" t="s">
        <v>5664</v>
      </c>
      <c r="M491" s="14" t="s">
        <v>5665</v>
      </c>
      <c r="N491" s="14" t="s">
        <v>5666</v>
      </c>
      <c r="O491" s="14" t="s">
        <v>5667</v>
      </c>
      <c r="P491" s="14" t="s">
        <v>38</v>
      </c>
      <c r="Q491" s="14" t="s">
        <v>5668</v>
      </c>
      <c r="R491" s="14" t="s">
        <v>40</v>
      </c>
      <c r="S491" s="14" t="s">
        <v>5669</v>
      </c>
      <c r="T491" s="14" t="s">
        <v>582</v>
      </c>
      <c r="U491" s="14" t="s">
        <v>134</v>
      </c>
      <c r="V491" s="14" t="s">
        <v>44</v>
      </c>
    </row>
    <row r="492" spans="1:22" ht="9.75" customHeight="1">
      <c r="A492" s="14" t="s">
        <v>5623</v>
      </c>
      <c r="B492" s="14" t="s">
        <v>91</v>
      </c>
      <c r="C492" s="13" t="str">
        <f t="shared" si="1"/>
        <v>11974A6</v>
      </c>
      <c r="D492" s="14" t="s">
        <v>27</v>
      </c>
      <c r="E492" s="14" t="s">
        <v>5670</v>
      </c>
      <c r="F492" s="14" t="s">
        <v>5671</v>
      </c>
      <c r="G492" s="14" t="s">
        <v>5672</v>
      </c>
      <c r="H492" s="14" t="s">
        <v>5673</v>
      </c>
      <c r="I492" s="14" t="s">
        <v>5674</v>
      </c>
      <c r="J492" s="14" t="s">
        <v>222</v>
      </c>
      <c r="K492" s="14" t="s">
        <v>5067</v>
      </c>
      <c r="L492" s="14" t="s">
        <v>5675</v>
      </c>
      <c r="M492" s="14" t="s">
        <v>5676</v>
      </c>
      <c r="N492" s="14" t="s">
        <v>5677</v>
      </c>
      <c r="O492" s="14" t="s">
        <v>5678</v>
      </c>
      <c r="P492" s="14" t="s">
        <v>38</v>
      </c>
      <c r="Q492" s="14" t="s">
        <v>5679</v>
      </c>
      <c r="R492" s="14" t="s">
        <v>40</v>
      </c>
      <c r="S492" s="14" t="s">
        <v>5680</v>
      </c>
      <c r="T492" s="14" t="s">
        <v>229</v>
      </c>
      <c r="U492" s="14" t="s">
        <v>283</v>
      </c>
      <c r="V492" s="14" t="s">
        <v>44</v>
      </c>
    </row>
    <row r="493" spans="1:22" ht="9.75" customHeight="1">
      <c r="A493" s="14" t="s">
        <v>5623</v>
      </c>
      <c r="B493" s="14" t="s">
        <v>105</v>
      </c>
      <c r="C493" s="13" t="str">
        <f t="shared" si="1"/>
        <v>11974A7</v>
      </c>
      <c r="D493" s="14" t="s">
        <v>27</v>
      </c>
      <c r="E493" s="14" t="s">
        <v>5681</v>
      </c>
      <c r="F493" s="14" t="s">
        <v>5682</v>
      </c>
      <c r="G493" s="14" t="s">
        <v>5683</v>
      </c>
      <c r="H493" s="14" t="s">
        <v>5684</v>
      </c>
      <c r="I493" s="14" t="s">
        <v>5685</v>
      </c>
      <c r="J493" s="14" t="s">
        <v>230</v>
      </c>
      <c r="K493" s="14" t="s">
        <v>68</v>
      </c>
      <c r="L493" s="14" t="s">
        <v>5686</v>
      </c>
      <c r="M493" s="14" t="s">
        <v>5687</v>
      </c>
      <c r="N493" s="14" t="s">
        <v>5688</v>
      </c>
      <c r="O493" s="14" t="s">
        <v>5689</v>
      </c>
      <c r="P493" s="14" t="s">
        <v>38</v>
      </c>
      <c r="Q493" s="14" t="s">
        <v>5690</v>
      </c>
      <c r="R493" s="14" t="s">
        <v>40</v>
      </c>
      <c r="S493" s="14" t="s">
        <v>5691</v>
      </c>
      <c r="T493" s="14" t="s">
        <v>230</v>
      </c>
      <c r="U493" s="14" t="s">
        <v>230</v>
      </c>
      <c r="V493" s="14" t="s">
        <v>148</v>
      </c>
    </row>
    <row r="494" spans="1:22" ht="9.75" customHeight="1">
      <c r="A494" s="14" t="s">
        <v>5623</v>
      </c>
      <c r="B494" s="14" t="s">
        <v>120</v>
      </c>
      <c r="C494" s="13" t="str">
        <f t="shared" si="1"/>
        <v>11974A8</v>
      </c>
      <c r="D494" s="14" t="s">
        <v>27</v>
      </c>
      <c r="E494" s="14" t="s">
        <v>5692</v>
      </c>
      <c r="F494" s="14" t="s">
        <v>5693</v>
      </c>
      <c r="G494" s="14" t="s">
        <v>5694</v>
      </c>
      <c r="H494" s="14" t="s">
        <v>5695</v>
      </c>
      <c r="I494" s="14" t="s">
        <v>5696</v>
      </c>
      <c r="J494" s="14" t="s">
        <v>67</v>
      </c>
      <c r="K494" s="14" t="s">
        <v>33</v>
      </c>
      <c r="L494" s="14" t="s">
        <v>5697</v>
      </c>
      <c r="M494" s="14" t="s">
        <v>5698</v>
      </c>
      <c r="N494" s="14" t="s">
        <v>5699</v>
      </c>
      <c r="O494" s="14" t="s">
        <v>5700</v>
      </c>
      <c r="P494" s="14" t="s">
        <v>38</v>
      </c>
      <c r="Q494" s="14" t="s">
        <v>5701</v>
      </c>
      <c r="R494" s="14" t="s">
        <v>40</v>
      </c>
      <c r="S494" s="14" t="s">
        <v>5702</v>
      </c>
      <c r="T494" s="14" t="s">
        <v>75</v>
      </c>
      <c r="U494" s="14" t="s">
        <v>243</v>
      </c>
      <c r="V494" s="14" t="s">
        <v>44</v>
      </c>
    </row>
    <row r="495" spans="1:22" ht="9.75" customHeight="1">
      <c r="A495" s="14" t="s">
        <v>5623</v>
      </c>
      <c r="B495" s="14" t="s">
        <v>136</v>
      </c>
      <c r="C495" s="13" t="str">
        <f t="shared" si="1"/>
        <v>11974A9</v>
      </c>
      <c r="D495" s="14" t="s">
        <v>27</v>
      </c>
      <c r="E495" s="14" t="s">
        <v>5703</v>
      </c>
      <c r="F495" s="14" t="s">
        <v>5704</v>
      </c>
      <c r="G495" s="14" t="s">
        <v>5705</v>
      </c>
      <c r="H495" s="14" t="s">
        <v>5706</v>
      </c>
      <c r="I495" s="14" t="s">
        <v>5707</v>
      </c>
      <c r="J495" s="14" t="s">
        <v>5708</v>
      </c>
      <c r="K495" s="14" t="s">
        <v>68</v>
      </c>
      <c r="L495" s="14" t="s">
        <v>5709</v>
      </c>
      <c r="M495" s="14" t="s">
        <v>5710</v>
      </c>
      <c r="N495" s="14" t="s">
        <v>5711</v>
      </c>
      <c r="O495" s="14" t="s">
        <v>5712</v>
      </c>
      <c r="P495" s="14" t="s">
        <v>38</v>
      </c>
      <c r="Q495" s="14" t="s">
        <v>5713</v>
      </c>
      <c r="R495" s="14" t="s">
        <v>40</v>
      </c>
      <c r="S495" s="14" t="s">
        <v>5714</v>
      </c>
      <c r="T495" s="14" t="s">
        <v>5074</v>
      </c>
      <c r="U495" s="14" t="s">
        <v>1084</v>
      </c>
      <c r="V495" s="14" t="s">
        <v>44</v>
      </c>
    </row>
    <row r="496" spans="1:22" ht="9.75" customHeight="1">
      <c r="A496" s="14" t="s">
        <v>5623</v>
      </c>
      <c r="B496" s="14" t="s">
        <v>149</v>
      </c>
      <c r="C496" s="13" t="str">
        <f t="shared" si="1"/>
        <v>11974A10</v>
      </c>
      <c r="D496" s="14" t="s">
        <v>27</v>
      </c>
      <c r="E496" s="14" t="s">
        <v>5715</v>
      </c>
      <c r="F496" s="14" t="s">
        <v>5716</v>
      </c>
      <c r="G496" s="14" t="s">
        <v>5717</v>
      </c>
      <c r="H496" s="14" t="s">
        <v>5718</v>
      </c>
      <c r="I496" s="14" t="s">
        <v>5719</v>
      </c>
      <c r="J496" s="14" t="s">
        <v>5720</v>
      </c>
      <c r="K496" s="14" t="s">
        <v>68</v>
      </c>
      <c r="L496" s="14" t="s">
        <v>5721</v>
      </c>
      <c r="M496" s="14" t="s">
        <v>5722</v>
      </c>
      <c r="N496" s="14" t="s">
        <v>5723</v>
      </c>
      <c r="O496" s="14" t="s">
        <v>5724</v>
      </c>
      <c r="P496" s="14" t="s">
        <v>38</v>
      </c>
      <c r="Q496" s="14" t="s">
        <v>5725</v>
      </c>
      <c r="R496" s="14" t="s">
        <v>40</v>
      </c>
      <c r="S496" s="14" t="s">
        <v>5726</v>
      </c>
      <c r="T496" s="14" t="s">
        <v>5727</v>
      </c>
      <c r="U496" s="14" t="s">
        <v>5728</v>
      </c>
      <c r="V496" s="14" t="s">
        <v>44</v>
      </c>
    </row>
    <row r="497" spans="1:22" ht="9.75" customHeight="1">
      <c r="A497" s="14" t="s">
        <v>5623</v>
      </c>
      <c r="B497" s="14" t="s">
        <v>162</v>
      </c>
      <c r="C497" s="13" t="str">
        <f t="shared" si="1"/>
        <v>11974A11</v>
      </c>
      <c r="D497" s="14" t="s">
        <v>27</v>
      </c>
      <c r="E497" s="14" t="s">
        <v>5729</v>
      </c>
      <c r="F497" s="14" t="s">
        <v>5730</v>
      </c>
      <c r="G497" s="13"/>
      <c r="H497" s="14" t="s">
        <v>5731</v>
      </c>
      <c r="I497" s="14" t="s">
        <v>5732</v>
      </c>
      <c r="J497" s="14" t="s">
        <v>5733</v>
      </c>
      <c r="K497" s="14" t="s">
        <v>33</v>
      </c>
      <c r="L497" s="14" t="s">
        <v>5734</v>
      </c>
      <c r="M497" s="14" t="s">
        <v>5735</v>
      </c>
      <c r="N497" s="14" t="s">
        <v>5736</v>
      </c>
      <c r="O497" s="14" t="s">
        <v>5737</v>
      </c>
      <c r="P497" s="14" t="s">
        <v>38</v>
      </c>
      <c r="Q497" s="14" t="s">
        <v>5738</v>
      </c>
      <c r="R497" s="14" t="s">
        <v>40</v>
      </c>
      <c r="S497" s="14" t="s">
        <v>5739</v>
      </c>
      <c r="T497" s="14" t="s">
        <v>103</v>
      </c>
      <c r="U497" s="14" t="s">
        <v>43</v>
      </c>
      <c r="V497" s="14" t="s">
        <v>44</v>
      </c>
    </row>
    <row r="498" spans="1:22" ht="9.75" customHeight="1">
      <c r="A498" s="14" t="s">
        <v>5623</v>
      </c>
      <c r="B498" s="14" t="s">
        <v>176</v>
      </c>
      <c r="C498" s="13" t="str">
        <f t="shared" si="1"/>
        <v>11974B2</v>
      </c>
      <c r="D498" s="14" t="s">
        <v>27</v>
      </c>
      <c r="E498" s="14" t="s">
        <v>5740</v>
      </c>
      <c r="F498" s="14" t="s">
        <v>5741</v>
      </c>
      <c r="G498" s="14" t="s">
        <v>5742</v>
      </c>
      <c r="H498" s="13"/>
      <c r="I498" s="14" t="s">
        <v>5743</v>
      </c>
      <c r="J498" s="14" t="s">
        <v>1580</v>
      </c>
      <c r="K498" s="14" t="s">
        <v>169</v>
      </c>
      <c r="L498" s="14" t="s">
        <v>5744</v>
      </c>
      <c r="M498" s="14" t="s">
        <v>5745</v>
      </c>
      <c r="N498" s="14" t="s">
        <v>5746</v>
      </c>
      <c r="O498" s="14" t="s">
        <v>5747</v>
      </c>
      <c r="P498" s="14" t="s">
        <v>38</v>
      </c>
      <c r="Q498" s="14" t="s">
        <v>5748</v>
      </c>
      <c r="R498" s="14" t="s">
        <v>40</v>
      </c>
      <c r="S498" s="14" t="s">
        <v>5749</v>
      </c>
      <c r="T498" s="14" t="s">
        <v>483</v>
      </c>
      <c r="U498" s="14" t="s">
        <v>484</v>
      </c>
      <c r="V498" s="14" t="s">
        <v>44</v>
      </c>
    </row>
    <row r="499" spans="1:22" ht="9.75" customHeight="1">
      <c r="A499" s="14" t="s">
        <v>5623</v>
      </c>
      <c r="B499" s="14" t="s">
        <v>190</v>
      </c>
      <c r="C499" s="13" t="str">
        <f t="shared" si="1"/>
        <v>11974B3</v>
      </c>
      <c r="D499" s="14" t="s">
        <v>27</v>
      </c>
      <c r="E499" s="14" t="s">
        <v>5750</v>
      </c>
      <c r="F499" s="14" t="s">
        <v>5751</v>
      </c>
      <c r="G499" s="14" t="s">
        <v>5752</v>
      </c>
      <c r="H499" s="14" t="s">
        <v>5753</v>
      </c>
      <c r="I499" s="14" t="s">
        <v>5754</v>
      </c>
      <c r="J499" s="14" t="s">
        <v>1501</v>
      </c>
      <c r="K499" s="14" t="s">
        <v>33</v>
      </c>
      <c r="L499" s="14" t="s">
        <v>5755</v>
      </c>
      <c r="M499" s="14" t="s">
        <v>5756</v>
      </c>
      <c r="N499" s="14" t="s">
        <v>5757</v>
      </c>
      <c r="O499" s="14" t="s">
        <v>5758</v>
      </c>
      <c r="P499" s="14" t="s">
        <v>38</v>
      </c>
      <c r="Q499" s="14" t="s">
        <v>5759</v>
      </c>
      <c r="R499" s="14" t="s">
        <v>40</v>
      </c>
      <c r="S499" s="14" t="s">
        <v>5760</v>
      </c>
      <c r="T499" s="14" t="s">
        <v>230</v>
      </c>
      <c r="U499" s="14" t="s">
        <v>215</v>
      </c>
      <c r="V499" s="14" t="s">
        <v>148</v>
      </c>
    </row>
    <row r="500" spans="1:22" ht="9.75" customHeight="1">
      <c r="A500" s="14" t="s">
        <v>5623</v>
      </c>
      <c r="B500" s="14" t="s">
        <v>203</v>
      </c>
      <c r="C500" s="13" t="str">
        <f t="shared" si="1"/>
        <v>11974B4</v>
      </c>
      <c r="D500" s="14" t="s">
        <v>27</v>
      </c>
      <c r="E500" s="14" t="s">
        <v>5761</v>
      </c>
      <c r="F500" s="14" t="s">
        <v>5762</v>
      </c>
      <c r="G500" s="14" t="s">
        <v>5763</v>
      </c>
      <c r="H500" s="14" t="s">
        <v>5764</v>
      </c>
      <c r="I500" s="14" t="s">
        <v>5765</v>
      </c>
      <c r="J500" s="14" t="s">
        <v>344</v>
      </c>
      <c r="K500" s="14" t="s">
        <v>83</v>
      </c>
      <c r="L500" s="14" t="s">
        <v>5766</v>
      </c>
      <c r="M500" s="14" t="s">
        <v>5767</v>
      </c>
      <c r="N500" s="14" t="s">
        <v>5768</v>
      </c>
      <c r="O500" s="14" t="s">
        <v>5769</v>
      </c>
      <c r="P500" s="14" t="s">
        <v>38</v>
      </c>
      <c r="Q500" s="14" t="s">
        <v>5770</v>
      </c>
      <c r="R500" s="14" t="s">
        <v>40</v>
      </c>
      <c r="S500" s="14" t="s">
        <v>5771</v>
      </c>
      <c r="T500" s="14" t="s">
        <v>75</v>
      </c>
      <c r="U500" s="14" t="s">
        <v>243</v>
      </c>
      <c r="V500" s="14" t="s">
        <v>44</v>
      </c>
    </row>
    <row r="501" spans="1:22" ht="9.75" customHeight="1">
      <c r="A501" s="14" t="s">
        <v>5623</v>
      </c>
      <c r="B501" s="14" t="s">
        <v>216</v>
      </c>
      <c r="C501" s="13" t="str">
        <f t="shared" si="1"/>
        <v>11974B5</v>
      </c>
      <c r="D501" s="14" t="s">
        <v>27</v>
      </c>
      <c r="E501" s="14" t="s">
        <v>5772</v>
      </c>
      <c r="F501" s="14" t="s">
        <v>5773</v>
      </c>
      <c r="G501" s="13"/>
      <c r="H501" s="14" t="s">
        <v>5774</v>
      </c>
      <c r="I501" s="14" t="s">
        <v>5775</v>
      </c>
      <c r="J501" s="14" t="s">
        <v>230</v>
      </c>
      <c r="K501" s="14" t="s">
        <v>33</v>
      </c>
      <c r="L501" s="14" t="s">
        <v>5776</v>
      </c>
      <c r="M501" s="14" t="s">
        <v>5777</v>
      </c>
      <c r="N501" s="14" t="s">
        <v>5778</v>
      </c>
      <c r="O501" s="14" t="s">
        <v>5779</v>
      </c>
      <c r="P501" s="14" t="s">
        <v>38</v>
      </c>
      <c r="Q501" s="14" t="s">
        <v>5780</v>
      </c>
      <c r="R501" s="14" t="s">
        <v>40</v>
      </c>
      <c r="S501" s="14" t="s">
        <v>5781</v>
      </c>
      <c r="T501" s="14" t="s">
        <v>230</v>
      </c>
      <c r="U501" s="14" t="s">
        <v>230</v>
      </c>
      <c r="V501" s="14" t="s">
        <v>148</v>
      </c>
    </row>
    <row r="502" spans="1:22" ht="9.75" customHeight="1">
      <c r="A502" s="14" t="s">
        <v>5623</v>
      </c>
      <c r="B502" s="14" t="s">
        <v>231</v>
      </c>
      <c r="C502" s="13" t="str">
        <f t="shared" si="1"/>
        <v>11974B6</v>
      </c>
      <c r="D502" s="14" t="s">
        <v>27</v>
      </c>
      <c r="E502" s="14" t="s">
        <v>5782</v>
      </c>
      <c r="F502" s="14" t="s">
        <v>5783</v>
      </c>
      <c r="G502" s="14" t="s">
        <v>5784</v>
      </c>
      <c r="H502" s="14" t="s">
        <v>5785</v>
      </c>
      <c r="I502" s="14" t="s">
        <v>5786</v>
      </c>
      <c r="J502" s="14" t="s">
        <v>1780</v>
      </c>
      <c r="K502" s="14" t="s">
        <v>33</v>
      </c>
      <c r="L502" s="14" t="s">
        <v>5787</v>
      </c>
      <c r="M502" s="14" t="s">
        <v>5788</v>
      </c>
      <c r="N502" s="14" t="s">
        <v>5789</v>
      </c>
      <c r="O502" s="14" t="s">
        <v>5790</v>
      </c>
      <c r="P502" s="14" t="s">
        <v>38</v>
      </c>
      <c r="Q502" s="14" t="s">
        <v>5791</v>
      </c>
      <c r="R502" s="14" t="s">
        <v>40</v>
      </c>
      <c r="S502" s="14" t="s">
        <v>5792</v>
      </c>
      <c r="T502" s="14" t="s">
        <v>1370</v>
      </c>
      <c r="U502" s="14" t="s">
        <v>243</v>
      </c>
      <c r="V502" s="14" t="s">
        <v>44</v>
      </c>
    </row>
    <row r="503" spans="1:22" ht="9.75" customHeight="1">
      <c r="A503" s="14" t="s">
        <v>5623</v>
      </c>
      <c r="B503" s="14" t="s">
        <v>244</v>
      </c>
      <c r="C503" s="13" t="str">
        <f t="shared" si="1"/>
        <v>11974B7</v>
      </c>
      <c r="D503" s="14" t="s">
        <v>27</v>
      </c>
      <c r="E503" s="14" t="s">
        <v>5793</v>
      </c>
      <c r="F503" s="14" t="s">
        <v>5794</v>
      </c>
      <c r="G503" s="14" t="s">
        <v>5795</v>
      </c>
      <c r="H503" s="14" t="s">
        <v>5796</v>
      </c>
      <c r="I503" s="14" t="s">
        <v>5797</v>
      </c>
      <c r="J503" s="14" t="s">
        <v>5798</v>
      </c>
      <c r="K503" s="14" t="s">
        <v>33</v>
      </c>
      <c r="L503" s="14" t="s">
        <v>5799</v>
      </c>
      <c r="M503" s="14" t="s">
        <v>5800</v>
      </c>
      <c r="N503" s="14" t="s">
        <v>5801</v>
      </c>
      <c r="O503" s="14" t="s">
        <v>5802</v>
      </c>
      <c r="P503" s="14" t="s">
        <v>38</v>
      </c>
      <c r="Q503" s="14" t="s">
        <v>5803</v>
      </c>
      <c r="R503" s="14" t="s">
        <v>40</v>
      </c>
      <c r="S503" s="14" t="s">
        <v>5804</v>
      </c>
      <c r="T503" s="14" t="s">
        <v>3105</v>
      </c>
      <c r="U503" s="14" t="s">
        <v>134</v>
      </c>
      <c r="V503" s="14" t="s">
        <v>547</v>
      </c>
    </row>
    <row r="504" spans="1:22" ht="9.75" customHeight="1">
      <c r="A504" s="14" t="s">
        <v>5623</v>
      </c>
      <c r="B504" s="14" t="s">
        <v>257</v>
      </c>
      <c r="C504" s="13" t="str">
        <f t="shared" si="1"/>
        <v>11974B8</v>
      </c>
      <c r="D504" s="14" t="s">
        <v>27</v>
      </c>
      <c r="E504" s="14" t="s">
        <v>5805</v>
      </c>
      <c r="F504" s="14" t="s">
        <v>5806</v>
      </c>
      <c r="G504" s="14" t="s">
        <v>5807</v>
      </c>
      <c r="H504" s="14" t="s">
        <v>5808</v>
      </c>
      <c r="I504" s="14" t="s">
        <v>5809</v>
      </c>
      <c r="J504" s="14" t="s">
        <v>5810</v>
      </c>
      <c r="K504" s="14" t="s">
        <v>33</v>
      </c>
      <c r="L504" s="14" t="s">
        <v>5811</v>
      </c>
      <c r="M504" s="14" t="s">
        <v>5812</v>
      </c>
      <c r="N504" s="14" t="s">
        <v>5813</v>
      </c>
      <c r="O504" s="14" t="s">
        <v>5814</v>
      </c>
      <c r="P504" s="14" t="s">
        <v>38</v>
      </c>
      <c r="Q504" s="14" t="s">
        <v>5815</v>
      </c>
      <c r="R504" s="14" t="s">
        <v>40</v>
      </c>
      <c r="S504" s="14" t="s">
        <v>5816</v>
      </c>
      <c r="T504" s="14" t="s">
        <v>5817</v>
      </c>
      <c r="U504" s="14" t="s">
        <v>5818</v>
      </c>
      <c r="V504" s="14" t="s">
        <v>44</v>
      </c>
    </row>
    <row r="505" spans="1:22" ht="9.75" customHeight="1">
      <c r="A505" s="14" t="s">
        <v>5623</v>
      </c>
      <c r="B505" s="14" t="s">
        <v>270</v>
      </c>
      <c r="C505" s="13" t="str">
        <f t="shared" si="1"/>
        <v>11974B9</v>
      </c>
      <c r="D505" s="14" t="s">
        <v>27</v>
      </c>
      <c r="E505" s="14" t="s">
        <v>5819</v>
      </c>
      <c r="F505" s="14" t="s">
        <v>5820</v>
      </c>
      <c r="G505" s="13"/>
      <c r="H505" s="14" t="s">
        <v>5821</v>
      </c>
      <c r="I505" s="14" t="s">
        <v>5822</v>
      </c>
      <c r="J505" s="14" t="s">
        <v>5823</v>
      </c>
      <c r="K505" s="14" t="s">
        <v>83</v>
      </c>
      <c r="L505" s="14" t="s">
        <v>5824</v>
      </c>
      <c r="M505" s="14" t="s">
        <v>5825</v>
      </c>
      <c r="N505" s="14" t="s">
        <v>5826</v>
      </c>
      <c r="O505" s="14" t="s">
        <v>5827</v>
      </c>
      <c r="P505" s="14" t="s">
        <v>38</v>
      </c>
      <c r="Q505" s="14" t="s">
        <v>5828</v>
      </c>
      <c r="R505" s="14" t="s">
        <v>40</v>
      </c>
      <c r="S505" s="14" t="s">
        <v>5829</v>
      </c>
      <c r="T505" s="14" t="s">
        <v>1370</v>
      </c>
      <c r="U505" s="14" t="s">
        <v>243</v>
      </c>
      <c r="V505" s="14" t="s">
        <v>44</v>
      </c>
    </row>
    <row r="506" spans="1:22" ht="9.75" customHeight="1">
      <c r="A506" s="14" t="s">
        <v>5623</v>
      </c>
      <c r="B506" s="14" t="s">
        <v>284</v>
      </c>
      <c r="C506" s="13" t="str">
        <f t="shared" si="1"/>
        <v>11974B10</v>
      </c>
      <c r="D506" s="14" t="s">
        <v>27</v>
      </c>
      <c r="E506" s="14" t="s">
        <v>5830</v>
      </c>
      <c r="F506" s="14" t="s">
        <v>5831</v>
      </c>
      <c r="G506" s="14" t="s">
        <v>5832</v>
      </c>
      <c r="H506" s="14" t="s">
        <v>5833</v>
      </c>
      <c r="I506" s="14" t="s">
        <v>5834</v>
      </c>
      <c r="J506" s="14" t="s">
        <v>5835</v>
      </c>
      <c r="K506" s="14" t="s">
        <v>68</v>
      </c>
      <c r="L506" s="14" t="s">
        <v>5836</v>
      </c>
      <c r="M506" s="14" t="s">
        <v>5837</v>
      </c>
      <c r="N506" s="14" t="s">
        <v>5838</v>
      </c>
      <c r="O506" s="14" t="s">
        <v>5839</v>
      </c>
      <c r="P506" s="14" t="s">
        <v>38</v>
      </c>
      <c r="Q506" s="14" t="s">
        <v>5840</v>
      </c>
      <c r="R506" s="14" t="s">
        <v>40</v>
      </c>
      <c r="S506" s="14" t="s">
        <v>5841</v>
      </c>
      <c r="T506" s="14" t="s">
        <v>2119</v>
      </c>
      <c r="U506" s="14" t="s">
        <v>243</v>
      </c>
      <c r="V506" s="14" t="s">
        <v>44</v>
      </c>
    </row>
    <row r="507" spans="1:22" ht="9.75" customHeight="1">
      <c r="A507" s="14" t="s">
        <v>5623</v>
      </c>
      <c r="B507" s="14" t="s">
        <v>298</v>
      </c>
      <c r="C507" s="13" t="str">
        <f t="shared" si="1"/>
        <v>11974B11</v>
      </c>
      <c r="D507" s="14" t="s">
        <v>27</v>
      </c>
      <c r="E507" s="14" t="s">
        <v>5842</v>
      </c>
      <c r="F507" s="14" t="s">
        <v>5843</v>
      </c>
      <c r="G507" s="14" t="s">
        <v>5844</v>
      </c>
      <c r="H507" s="14" t="s">
        <v>5845</v>
      </c>
      <c r="I507" s="14" t="s">
        <v>5846</v>
      </c>
      <c r="J507" s="14" t="s">
        <v>5847</v>
      </c>
      <c r="K507" s="14" t="s">
        <v>33</v>
      </c>
      <c r="L507" s="14" t="s">
        <v>5848</v>
      </c>
      <c r="M507" s="14" t="s">
        <v>5849</v>
      </c>
      <c r="N507" s="14" t="s">
        <v>5850</v>
      </c>
      <c r="O507" s="14" t="s">
        <v>5851</v>
      </c>
      <c r="P507" s="14" t="s">
        <v>38</v>
      </c>
      <c r="Q507" s="14" t="s">
        <v>5852</v>
      </c>
      <c r="R507" s="14" t="s">
        <v>40</v>
      </c>
      <c r="S507" s="14" t="s">
        <v>5853</v>
      </c>
      <c r="T507" s="14" t="s">
        <v>4984</v>
      </c>
      <c r="U507" s="14" t="s">
        <v>134</v>
      </c>
      <c r="V507" s="14" t="s">
        <v>44</v>
      </c>
    </row>
    <row r="508" spans="1:22" ht="9.75" customHeight="1">
      <c r="A508" s="14" t="s">
        <v>5623</v>
      </c>
      <c r="B508" s="14" t="s">
        <v>311</v>
      </c>
      <c r="C508" s="13" t="str">
        <f t="shared" si="1"/>
        <v>11974C2</v>
      </c>
      <c r="D508" s="14" t="s">
        <v>27</v>
      </c>
      <c r="E508" s="14" t="s">
        <v>5854</v>
      </c>
      <c r="F508" s="14" t="s">
        <v>5855</v>
      </c>
      <c r="G508" s="14" t="s">
        <v>5856</v>
      </c>
      <c r="H508" s="14" t="s">
        <v>5857</v>
      </c>
      <c r="I508" s="14" t="s">
        <v>5858</v>
      </c>
      <c r="J508" s="14" t="s">
        <v>1780</v>
      </c>
      <c r="K508" s="14" t="s">
        <v>33</v>
      </c>
      <c r="L508" s="14" t="s">
        <v>5859</v>
      </c>
      <c r="M508" s="14" t="s">
        <v>5860</v>
      </c>
      <c r="N508" s="14" t="s">
        <v>5861</v>
      </c>
      <c r="O508" s="14" t="s">
        <v>5862</v>
      </c>
      <c r="P508" s="14" t="s">
        <v>38</v>
      </c>
      <c r="Q508" s="14" t="s">
        <v>5863</v>
      </c>
      <c r="R508" s="14" t="s">
        <v>40</v>
      </c>
      <c r="S508" s="14" t="s">
        <v>5864</v>
      </c>
      <c r="T508" s="14" t="s">
        <v>1370</v>
      </c>
      <c r="U508" s="14" t="s">
        <v>243</v>
      </c>
      <c r="V508" s="14" t="s">
        <v>44</v>
      </c>
    </row>
    <row r="509" spans="1:22" ht="9.75" customHeight="1">
      <c r="A509" s="14" t="s">
        <v>5623</v>
      </c>
      <c r="B509" s="14" t="s">
        <v>325</v>
      </c>
      <c r="C509" s="13" t="str">
        <f t="shared" si="1"/>
        <v>11974C3</v>
      </c>
      <c r="D509" s="14" t="s">
        <v>27</v>
      </c>
      <c r="E509" s="14" t="s">
        <v>5865</v>
      </c>
      <c r="F509" s="14" t="s">
        <v>5866</v>
      </c>
      <c r="G509" s="13"/>
      <c r="H509" s="14" t="s">
        <v>5867</v>
      </c>
      <c r="I509" s="14" t="s">
        <v>5868</v>
      </c>
      <c r="J509" s="14" t="s">
        <v>3976</v>
      </c>
      <c r="K509" s="14" t="s">
        <v>1302</v>
      </c>
      <c r="L509" s="14" t="s">
        <v>5869</v>
      </c>
      <c r="M509" s="14" t="s">
        <v>5870</v>
      </c>
      <c r="N509" s="14" t="s">
        <v>5871</v>
      </c>
      <c r="O509" s="14" t="s">
        <v>5872</v>
      </c>
      <c r="P509" s="14" t="s">
        <v>38</v>
      </c>
      <c r="Q509" s="14" t="s">
        <v>5873</v>
      </c>
      <c r="R509" s="14" t="s">
        <v>40</v>
      </c>
      <c r="S509" s="14" t="s">
        <v>5874</v>
      </c>
      <c r="T509" s="14" t="s">
        <v>229</v>
      </c>
      <c r="U509" s="14" t="s">
        <v>283</v>
      </c>
      <c r="V509" s="14" t="s">
        <v>44</v>
      </c>
    </row>
    <row r="510" spans="1:22" ht="9.75" customHeight="1">
      <c r="A510" s="14" t="s">
        <v>5623</v>
      </c>
      <c r="B510" s="14" t="s">
        <v>339</v>
      </c>
      <c r="C510" s="13" t="str">
        <f t="shared" si="1"/>
        <v>11974C4</v>
      </c>
      <c r="D510" s="14" t="s">
        <v>27</v>
      </c>
      <c r="E510" s="14" t="s">
        <v>5875</v>
      </c>
      <c r="F510" s="14" t="s">
        <v>5876</v>
      </c>
      <c r="G510" s="14" t="s">
        <v>5877</v>
      </c>
      <c r="H510" s="14" t="s">
        <v>5878</v>
      </c>
      <c r="I510" s="14" t="s">
        <v>5879</v>
      </c>
      <c r="J510" s="14" t="s">
        <v>4031</v>
      </c>
      <c r="K510" s="14" t="s">
        <v>68</v>
      </c>
      <c r="L510" s="14" t="s">
        <v>5880</v>
      </c>
      <c r="M510" s="14" t="s">
        <v>5881</v>
      </c>
      <c r="N510" s="14" t="s">
        <v>5882</v>
      </c>
      <c r="O510" s="14" t="s">
        <v>5883</v>
      </c>
      <c r="P510" s="14" t="s">
        <v>38</v>
      </c>
      <c r="Q510" s="14" t="s">
        <v>5884</v>
      </c>
      <c r="R510" s="14" t="s">
        <v>40</v>
      </c>
      <c r="S510" s="14" t="s">
        <v>5885</v>
      </c>
      <c r="T510" s="14" t="s">
        <v>4031</v>
      </c>
      <c r="U510" s="14" t="s">
        <v>1084</v>
      </c>
      <c r="V510" s="14" t="s">
        <v>44</v>
      </c>
    </row>
    <row r="511" spans="1:22" ht="9.75" customHeight="1">
      <c r="A511" s="14" t="s">
        <v>5623</v>
      </c>
      <c r="B511" s="14" t="s">
        <v>351</v>
      </c>
      <c r="C511" s="13" t="str">
        <f t="shared" si="1"/>
        <v>11974C5</v>
      </c>
      <c r="D511" s="14" t="s">
        <v>27</v>
      </c>
      <c r="E511" s="14" t="s">
        <v>5886</v>
      </c>
      <c r="F511" s="14" t="s">
        <v>5887</v>
      </c>
      <c r="G511" s="14" t="s">
        <v>5888</v>
      </c>
      <c r="H511" s="14" t="s">
        <v>5889</v>
      </c>
      <c r="I511" s="14" t="s">
        <v>5890</v>
      </c>
      <c r="J511" s="14" t="s">
        <v>230</v>
      </c>
      <c r="K511" s="14" t="s">
        <v>2856</v>
      </c>
      <c r="L511" s="14" t="s">
        <v>5891</v>
      </c>
      <c r="M511" s="14" t="s">
        <v>5892</v>
      </c>
      <c r="N511" s="14" t="s">
        <v>5893</v>
      </c>
      <c r="O511" s="14" t="s">
        <v>5894</v>
      </c>
      <c r="P511" s="14" t="s">
        <v>38</v>
      </c>
      <c r="Q511" s="14" t="s">
        <v>5895</v>
      </c>
      <c r="R511" s="14" t="s">
        <v>40</v>
      </c>
      <c r="S511" s="14" t="s">
        <v>5896</v>
      </c>
      <c r="T511" s="14" t="s">
        <v>230</v>
      </c>
      <c r="U511" s="14" t="s">
        <v>134</v>
      </c>
      <c r="V511" s="14" t="s">
        <v>148</v>
      </c>
    </row>
    <row r="512" spans="1:22" ht="9.75" customHeight="1">
      <c r="A512" s="14" t="s">
        <v>5623</v>
      </c>
      <c r="B512" s="14" t="s">
        <v>365</v>
      </c>
      <c r="C512" s="13" t="str">
        <f t="shared" si="1"/>
        <v>11974C6</v>
      </c>
      <c r="D512" s="14" t="s">
        <v>27</v>
      </c>
      <c r="E512" s="14" t="s">
        <v>5897</v>
      </c>
      <c r="F512" s="14" t="s">
        <v>5898</v>
      </c>
      <c r="G512" s="14" t="s">
        <v>5899</v>
      </c>
      <c r="H512" s="14" t="s">
        <v>5900</v>
      </c>
      <c r="I512" s="14" t="s">
        <v>5901</v>
      </c>
      <c r="J512" s="14" t="s">
        <v>230</v>
      </c>
      <c r="K512" s="14" t="s">
        <v>4258</v>
      </c>
      <c r="L512" s="14" t="s">
        <v>5902</v>
      </c>
      <c r="M512" s="14" t="s">
        <v>5903</v>
      </c>
      <c r="N512" s="14" t="s">
        <v>5904</v>
      </c>
      <c r="O512" s="14" t="s">
        <v>5905</v>
      </c>
      <c r="P512" s="14" t="s">
        <v>38</v>
      </c>
      <c r="Q512" s="14" t="s">
        <v>5906</v>
      </c>
      <c r="R512" s="14" t="s">
        <v>40</v>
      </c>
      <c r="S512" s="14" t="s">
        <v>5907</v>
      </c>
      <c r="T512" s="14" t="s">
        <v>230</v>
      </c>
      <c r="U512" s="14" t="s">
        <v>230</v>
      </c>
      <c r="V512" s="14" t="s">
        <v>148</v>
      </c>
    </row>
    <row r="513" spans="1:22" ht="9.75" customHeight="1">
      <c r="A513" s="14" t="s">
        <v>5623</v>
      </c>
      <c r="B513" s="14" t="s">
        <v>378</v>
      </c>
      <c r="C513" s="13" t="str">
        <f t="shared" si="1"/>
        <v>11974C7</v>
      </c>
      <c r="D513" s="14" t="s">
        <v>27</v>
      </c>
      <c r="E513" s="14" t="s">
        <v>5908</v>
      </c>
      <c r="F513" s="14" t="s">
        <v>5909</v>
      </c>
      <c r="G513" s="14" t="s">
        <v>5910</v>
      </c>
      <c r="H513" s="14" t="s">
        <v>5911</v>
      </c>
      <c r="I513" s="14" t="s">
        <v>5912</v>
      </c>
      <c r="J513" s="14" t="s">
        <v>5913</v>
      </c>
      <c r="K513" s="14" t="s">
        <v>33</v>
      </c>
      <c r="L513" s="14" t="s">
        <v>5914</v>
      </c>
      <c r="M513" s="14" t="s">
        <v>5915</v>
      </c>
      <c r="N513" s="14" t="s">
        <v>5916</v>
      </c>
      <c r="O513" s="14" t="s">
        <v>5917</v>
      </c>
      <c r="P513" s="14" t="s">
        <v>38</v>
      </c>
      <c r="Q513" s="14" t="s">
        <v>5918</v>
      </c>
      <c r="R513" s="14" t="s">
        <v>40</v>
      </c>
      <c r="S513" s="14" t="s">
        <v>5919</v>
      </c>
      <c r="T513" s="14" t="s">
        <v>2119</v>
      </c>
      <c r="U513" s="14" t="s">
        <v>1334</v>
      </c>
      <c r="V513" s="14" t="s">
        <v>148</v>
      </c>
    </row>
    <row r="514" spans="1:22" ht="9.75" customHeight="1">
      <c r="A514" s="14" t="s">
        <v>5623</v>
      </c>
      <c r="B514" s="14" t="s">
        <v>392</v>
      </c>
      <c r="C514" s="13" t="str">
        <f t="shared" si="1"/>
        <v>11974C8</v>
      </c>
      <c r="D514" s="14" t="s">
        <v>27</v>
      </c>
      <c r="E514" s="14" t="s">
        <v>5920</v>
      </c>
      <c r="F514" s="14" t="s">
        <v>5921</v>
      </c>
      <c r="G514" s="14" t="s">
        <v>5922</v>
      </c>
      <c r="H514" s="14" t="s">
        <v>5923</v>
      </c>
      <c r="I514" s="14" t="s">
        <v>5924</v>
      </c>
      <c r="J514" s="14" t="s">
        <v>5925</v>
      </c>
      <c r="K514" s="14" t="s">
        <v>33</v>
      </c>
      <c r="L514" s="14" t="s">
        <v>5926</v>
      </c>
      <c r="M514" s="14" t="s">
        <v>5927</v>
      </c>
      <c r="N514" s="14" t="s">
        <v>5928</v>
      </c>
      <c r="O514" s="14" t="s">
        <v>5929</v>
      </c>
      <c r="P514" s="14" t="s">
        <v>38</v>
      </c>
      <c r="Q514" s="14" t="s">
        <v>5930</v>
      </c>
      <c r="R514" s="14" t="s">
        <v>40</v>
      </c>
      <c r="S514" s="14" t="s">
        <v>5931</v>
      </c>
      <c r="T514" s="14" t="s">
        <v>5932</v>
      </c>
      <c r="U514" s="14" t="s">
        <v>43</v>
      </c>
      <c r="V514" s="14" t="s">
        <v>44</v>
      </c>
    </row>
    <row r="515" spans="1:22" ht="9.75" customHeight="1">
      <c r="A515" s="14" t="s">
        <v>5623</v>
      </c>
      <c r="B515" s="14" t="s">
        <v>404</v>
      </c>
      <c r="C515" s="13" t="str">
        <f t="shared" si="1"/>
        <v>11974C9</v>
      </c>
      <c r="D515" s="14" t="s">
        <v>27</v>
      </c>
      <c r="E515" s="14" t="s">
        <v>5933</v>
      </c>
      <c r="F515" s="14" t="s">
        <v>5934</v>
      </c>
      <c r="G515" s="14" t="s">
        <v>5935</v>
      </c>
      <c r="H515" s="14" t="s">
        <v>5936</v>
      </c>
      <c r="I515" s="14" t="s">
        <v>5937</v>
      </c>
      <c r="J515" s="14" t="s">
        <v>5938</v>
      </c>
      <c r="K515" s="14" t="s">
        <v>926</v>
      </c>
      <c r="L515" s="14" t="s">
        <v>5939</v>
      </c>
      <c r="M515" s="14" t="s">
        <v>5940</v>
      </c>
      <c r="N515" s="14" t="s">
        <v>5941</v>
      </c>
      <c r="O515" s="14" t="s">
        <v>5942</v>
      </c>
      <c r="P515" s="14" t="s">
        <v>38</v>
      </c>
      <c r="Q515" s="14" t="s">
        <v>5943</v>
      </c>
      <c r="R515" s="14" t="s">
        <v>40</v>
      </c>
      <c r="S515" s="14" t="s">
        <v>5944</v>
      </c>
      <c r="T515" s="14" t="s">
        <v>90</v>
      </c>
      <c r="U515" s="14" t="s">
        <v>215</v>
      </c>
      <c r="V515" s="14" t="s">
        <v>44</v>
      </c>
    </row>
    <row r="516" spans="1:22" ht="9.75" customHeight="1">
      <c r="A516" s="14" t="s">
        <v>5623</v>
      </c>
      <c r="B516" s="14" t="s">
        <v>417</v>
      </c>
      <c r="C516" s="13" t="str">
        <f t="shared" si="1"/>
        <v>11974C10</v>
      </c>
      <c r="D516" s="14" t="s">
        <v>27</v>
      </c>
      <c r="E516" s="14" t="s">
        <v>5945</v>
      </c>
      <c r="F516" s="14" t="s">
        <v>5946</v>
      </c>
      <c r="G516" s="14" t="s">
        <v>5947</v>
      </c>
      <c r="H516" s="14" t="s">
        <v>5948</v>
      </c>
      <c r="I516" s="14" t="s">
        <v>5949</v>
      </c>
      <c r="J516" s="14" t="s">
        <v>5950</v>
      </c>
      <c r="K516" s="13"/>
      <c r="L516" s="14" t="s">
        <v>5951</v>
      </c>
      <c r="M516" s="14" t="s">
        <v>5952</v>
      </c>
      <c r="N516" s="14" t="s">
        <v>5953</v>
      </c>
      <c r="O516" s="14" t="s">
        <v>280</v>
      </c>
      <c r="P516" s="14" t="s">
        <v>38</v>
      </c>
      <c r="Q516" s="14" t="s">
        <v>5954</v>
      </c>
      <c r="R516" s="14" t="s">
        <v>40</v>
      </c>
      <c r="S516" s="14" t="s">
        <v>5955</v>
      </c>
      <c r="T516" s="14" t="s">
        <v>2119</v>
      </c>
      <c r="U516" s="14" t="s">
        <v>243</v>
      </c>
      <c r="V516" s="14" t="s">
        <v>44</v>
      </c>
    </row>
    <row r="517" spans="1:22" ht="9.75" customHeight="1">
      <c r="A517" s="14" t="s">
        <v>5623</v>
      </c>
      <c r="B517" s="14" t="s">
        <v>430</v>
      </c>
      <c r="C517" s="13" t="str">
        <f t="shared" si="1"/>
        <v>11974C11</v>
      </c>
      <c r="D517" s="14" t="s">
        <v>27</v>
      </c>
      <c r="E517" s="14" t="s">
        <v>5956</v>
      </c>
      <c r="F517" s="14" t="s">
        <v>5957</v>
      </c>
      <c r="G517" s="14" t="s">
        <v>5958</v>
      </c>
      <c r="H517" s="14" t="s">
        <v>5959</v>
      </c>
      <c r="I517" s="14" t="s">
        <v>5960</v>
      </c>
      <c r="J517" s="14" t="s">
        <v>4223</v>
      </c>
      <c r="K517" s="14" t="s">
        <v>83</v>
      </c>
      <c r="L517" s="14" t="s">
        <v>5961</v>
      </c>
      <c r="M517" s="14" t="s">
        <v>5962</v>
      </c>
      <c r="N517" s="14" t="s">
        <v>5963</v>
      </c>
      <c r="O517" s="14" t="s">
        <v>5964</v>
      </c>
      <c r="P517" s="14" t="s">
        <v>38</v>
      </c>
      <c r="Q517" s="14" t="s">
        <v>5965</v>
      </c>
      <c r="R517" s="14" t="s">
        <v>40</v>
      </c>
      <c r="S517" s="14" t="s">
        <v>5966</v>
      </c>
      <c r="T517" s="14" t="s">
        <v>90</v>
      </c>
      <c r="U517" s="14" t="s">
        <v>283</v>
      </c>
      <c r="V517" s="14" t="s">
        <v>44</v>
      </c>
    </row>
    <row r="518" spans="1:22" ht="9.75" customHeight="1">
      <c r="A518" s="14" t="s">
        <v>5623</v>
      </c>
      <c r="B518" s="14" t="s">
        <v>444</v>
      </c>
      <c r="C518" s="13" t="str">
        <f t="shared" ref="C518:C772" si="2">A518&amp;B518</f>
        <v>11974D2</v>
      </c>
      <c r="D518" s="14" t="s">
        <v>27</v>
      </c>
      <c r="E518" s="14" t="s">
        <v>5967</v>
      </c>
      <c r="F518" s="14" t="s">
        <v>5968</v>
      </c>
      <c r="G518" s="14" t="s">
        <v>5969</v>
      </c>
      <c r="H518" s="14" t="s">
        <v>5970</v>
      </c>
      <c r="I518" s="14" t="s">
        <v>5971</v>
      </c>
      <c r="J518" s="14" t="s">
        <v>5972</v>
      </c>
      <c r="K518" s="14" t="s">
        <v>52</v>
      </c>
      <c r="L518" s="14" t="s">
        <v>5973</v>
      </c>
      <c r="M518" s="14" t="s">
        <v>5974</v>
      </c>
      <c r="N518" s="14" t="s">
        <v>5975</v>
      </c>
      <c r="O518" s="14" t="s">
        <v>5976</v>
      </c>
      <c r="P518" s="14" t="s">
        <v>38</v>
      </c>
      <c r="Q518" s="14" t="s">
        <v>5977</v>
      </c>
      <c r="R518" s="14" t="s">
        <v>40</v>
      </c>
      <c r="S518" s="14" t="s">
        <v>5978</v>
      </c>
      <c r="T518" s="14" t="s">
        <v>391</v>
      </c>
      <c r="U518" s="14" t="s">
        <v>283</v>
      </c>
      <c r="V518" s="14" t="s">
        <v>44</v>
      </c>
    </row>
    <row r="519" spans="1:22" ht="9.75" customHeight="1">
      <c r="A519" s="14" t="s">
        <v>5623</v>
      </c>
      <c r="B519" s="14" t="s">
        <v>457</v>
      </c>
      <c r="C519" s="13" t="str">
        <f t="shared" si="2"/>
        <v>11974D3</v>
      </c>
      <c r="D519" s="14" t="s">
        <v>27</v>
      </c>
      <c r="E519" s="14" t="s">
        <v>5979</v>
      </c>
      <c r="F519" s="14" t="s">
        <v>5980</v>
      </c>
      <c r="G519" s="13"/>
      <c r="H519" s="14" t="s">
        <v>5981</v>
      </c>
      <c r="I519" s="14" t="s">
        <v>3077</v>
      </c>
      <c r="J519" s="14" t="s">
        <v>5982</v>
      </c>
      <c r="K519" s="13"/>
      <c r="L519" s="14" t="s">
        <v>5983</v>
      </c>
      <c r="M519" s="14" t="s">
        <v>5984</v>
      </c>
      <c r="N519" s="14" t="s">
        <v>5985</v>
      </c>
      <c r="O519" s="14" t="s">
        <v>280</v>
      </c>
      <c r="P519" s="14" t="s">
        <v>38</v>
      </c>
      <c r="Q519" s="14" t="s">
        <v>5986</v>
      </c>
      <c r="R519" s="14" t="s">
        <v>40</v>
      </c>
      <c r="S519" s="14" t="s">
        <v>5987</v>
      </c>
      <c r="T519" s="14" t="s">
        <v>5988</v>
      </c>
      <c r="U519" s="14" t="s">
        <v>2829</v>
      </c>
      <c r="V519" s="14" t="s">
        <v>148</v>
      </c>
    </row>
    <row r="520" spans="1:22" ht="9.75" customHeight="1">
      <c r="A520" s="14" t="s">
        <v>5623</v>
      </c>
      <c r="B520" s="14" t="s">
        <v>470</v>
      </c>
      <c r="C520" s="13" t="str">
        <f t="shared" si="2"/>
        <v>11974D4</v>
      </c>
      <c r="D520" s="14" t="s">
        <v>27</v>
      </c>
      <c r="E520" s="14" t="s">
        <v>5989</v>
      </c>
      <c r="F520" s="14" t="s">
        <v>5990</v>
      </c>
      <c r="G520" s="13"/>
      <c r="H520" s="14" t="s">
        <v>5991</v>
      </c>
      <c r="I520" s="14" t="s">
        <v>5992</v>
      </c>
      <c r="J520" s="14" t="s">
        <v>384</v>
      </c>
      <c r="K520" s="14" t="s">
        <v>68</v>
      </c>
      <c r="L520" s="14" t="s">
        <v>5993</v>
      </c>
      <c r="M520" s="14" t="s">
        <v>5994</v>
      </c>
      <c r="N520" s="14" t="s">
        <v>5995</v>
      </c>
      <c r="O520" s="14" t="s">
        <v>5996</v>
      </c>
      <c r="P520" s="14" t="s">
        <v>38</v>
      </c>
      <c r="Q520" s="14" t="s">
        <v>5997</v>
      </c>
      <c r="R520" s="14" t="s">
        <v>40</v>
      </c>
      <c r="S520" s="14" t="s">
        <v>5998</v>
      </c>
      <c r="T520" s="14" t="s">
        <v>391</v>
      </c>
      <c r="U520" s="14" t="s">
        <v>338</v>
      </c>
      <c r="V520" s="14" t="s">
        <v>44</v>
      </c>
    </row>
    <row r="521" spans="1:22" ht="9.75" customHeight="1">
      <c r="A521" s="14" t="s">
        <v>5623</v>
      </c>
      <c r="B521" s="14" t="s">
        <v>485</v>
      </c>
      <c r="C521" s="13" t="str">
        <f t="shared" si="2"/>
        <v>11974D5</v>
      </c>
      <c r="D521" s="14" t="s">
        <v>27</v>
      </c>
      <c r="E521" s="14" t="s">
        <v>5999</v>
      </c>
      <c r="F521" s="14" t="s">
        <v>6000</v>
      </c>
      <c r="G521" s="13"/>
      <c r="H521" s="14" t="s">
        <v>6001</v>
      </c>
      <c r="I521" s="14" t="s">
        <v>6002</v>
      </c>
      <c r="J521" s="14" t="s">
        <v>6003</v>
      </c>
      <c r="K521" s="14" t="s">
        <v>33</v>
      </c>
      <c r="L521" s="14" t="s">
        <v>6004</v>
      </c>
      <c r="M521" s="14" t="s">
        <v>6005</v>
      </c>
      <c r="N521" s="14" t="s">
        <v>6006</v>
      </c>
      <c r="O521" s="14" t="s">
        <v>6007</v>
      </c>
      <c r="P521" s="14" t="s">
        <v>38</v>
      </c>
      <c r="Q521" s="14" t="s">
        <v>6008</v>
      </c>
      <c r="R521" s="14" t="s">
        <v>40</v>
      </c>
      <c r="S521" s="14" t="s">
        <v>6009</v>
      </c>
      <c r="T521" s="14" t="s">
        <v>6010</v>
      </c>
      <c r="U521" s="14" t="s">
        <v>134</v>
      </c>
      <c r="V521" s="14" t="s">
        <v>44</v>
      </c>
    </row>
    <row r="522" spans="1:22" ht="9.75" customHeight="1">
      <c r="A522" s="14" t="s">
        <v>5623</v>
      </c>
      <c r="B522" s="14" t="s">
        <v>497</v>
      </c>
      <c r="C522" s="13" t="str">
        <f t="shared" si="2"/>
        <v>11974D6</v>
      </c>
      <c r="D522" s="14" t="s">
        <v>27</v>
      </c>
      <c r="E522" s="14" t="s">
        <v>6011</v>
      </c>
      <c r="F522" s="14" t="s">
        <v>6012</v>
      </c>
      <c r="G522" s="13"/>
      <c r="H522" s="14" t="s">
        <v>6013</v>
      </c>
      <c r="I522" s="14" t="s">
        <v>6014</v>
      </c>
      <c r="J522" s="14" t="s">
        <v>344</v>
      </c>
      <c r="K522" s="14" t="s">
        <v>33</v>
      </c>
      <c r="L522" s="14" t="s">
        <v>6015</v>
      </c>
      <c r="M522" s="14" t="s">
        <v>6016</v>
      </c>
      <c r="N522" s="14" t="s">
        <v>6017</v>
      </c>
      <c r="O522" s="14" t="s">
        <v>6018</v>
      </c>
      <c r="P522" s="14" t="s">
        <v>38</v>
      </c>
      <c r="Q522" s="14" t="s">
        <v>6019</v>
      </c>
      <c r="R522" s="14" t="s">
        <v>40</v>
      </c>
      <c r="S522" s="14" t="s">
        <v>6020</v>
      </c>
      <c r="T522" s="14" t="s">
        <v>75</v>
      </c>
      <c r="U522" s="14" t="s">
        <v>243</v>
      </c>
      <c r="V522" s="14" t="s">
        <v>148</v>
      </c>
    </row>
    <row r="523" spans="1:22" ht="9.75" customHeight="1">
      <c r="A523" s="14" t="s">
        <v>5623</v>
      </c>
      <c r="B523" s="14" t="s">
        <v>507</v>
      </c>
      <c r="C523" s="13" t="str">
        <f t="shared" si="2"/>
        <v>11974D7</v>
      </c>
      <c r="D523" s="14" t="s">
        <v>27</v>
      </c>
      <c r="E523" s="14" t="s">
        <v>6021</v>
      </c>
      <c r="F523" s="14" t="s">
        <v>6022</v>
      </c>
      <c r="G523" s="13"/>
      <c r="H523" s="14" t="s">
        <v>6023</v>
      </c>
      <c r="I523" s="14" t="s">
        <v>3301</v>
      </c>
      <c r="J523" s="14" t="s">
        <v>6024</v>
      </c>
      <c r="K523" s="14" t="s">
        <v>33</v>
      </c>
      <c r="L523" s="14" t="s">
        <v>6025</v>
      </c>
      <c r="M523" s="14" t="s">
        <v>3303</v>
      </c>
      <c r="N523" s="14" t="s">
        <v>6026</v>
      </c>
      <c r="O523" s="14" t="s">
        <v>6027</v>
      </c>
      <c r="P523" s="14" t="s">
        <v>38</v>
      </c>
      <c r="Q523" s="14" t="s">
        <v>6028</v>
      </c>
      <c r="R523" s="14" t="s">
        <v>40</v>
      </c>
      <c r="S523" s="14" t="s">
        <v>6029</v>
      </c>
      <c r="T523" s="14" t="s">
        <v>6030</v>
      </c>
      <c r="U523" s="14" t="s">
        <v>243</v>
      </c>
      <c r="V523" s="14" t="s">
        <v>44</v>
      </c>
    </row>
    <row r="524" spans="1:22" ht="9.75" customHeight="1">
      <c r="A524" s="14" t="s">
        <v>5623</v>
      </c>
      <c r="B524" s="14" t="s">
        <v>521</v>
      </c>
      <c r="C524" s="13" t="str">
        <f t="shared" si="2"/>
        <v>11974D8</v>
      </c>
      <c r="D524" s="14" t="s">
        <v>27</v>
      </c>
      <c r="E524" s="14" t="s">
        <v>6031</v>
      </c>
      <c r="F524" s="14" t="s">
        <v>6032</v>
      </c>
      <c r="G524" s="13"/>
      <c r="H524" s="14" t="s">
        <v>6033</v>
      </c>
      <c r="I524" s="14" t="s">
        <v>3169</v>
      </c>
      <c r="J524" s="14" t="s">
        <v>111</v>
      </c>
      <c r="K524" s="14" t="s">
        <v>33</v>
      </c>
      <c r="L524" s="14" t="s">
        <v>6034</v>
      </c>
      <c r="M524" s="14" t="s">
        <v>6035</v>
      </c>
      <c r="N524" s="14" t="s">
        <v>6036</v>
      </c>
      <c r="O524" s="14" t="s">
        <v>280</v>
      </c>
      <c r="P524" s="14" t="s">
        <v>38</v>
      </c>
      <c r="Q524" s="14" t="s">
        <v>6037</v>
      </c>
      <c r="R524" s="14" t="s">
        <v>40</v>
      </c>
      <c r="S524" s="14" t="s">
        <v>6038</v>
      </c>
      <c r="T524" s="14" t="s">
        <v>118</v>
      </c>
      <c r="U524" s="14" t="s">
        <v>60</v>
      </c>
      <c r="V524" s="14" t="s">
        <v>148</v>
      </c>
    </row>
    <row r="525" spans="1:22" ht="9.75" customHeight="1">
      <c r="A525" s="14" t="s">
        <v>5623</v>
      </c>
      <c r="B525" s="14" t="s">
        <v>535</v>
      </c>
      <c r="C525" s="13" t="str">
        <f t="shared" si="2"/>
        <v>11974D9</v>
      </c>
      <c r="D525" s="14" t="s">
        <v>27</v>
      </c>
      <c r="E525" s="14" t="s">
        <v>6039</v>
      </c>
      <c r="F525" s="14" t="s">
        <v>6040</v>
      </c>
      <c r="G525" s="14" t="s">
        <v>6041</v>
      </c>
      <c r="H525" s="14" t="s">
        <v>6042</v>
      </c>
      <c r="I525" s="14" t="s">
        <v>6043</v>
      </c>
      <c r="J525" s="14" t="s">
        <v>1962</v>
      </c>
      <c r="K525" s="14" t="s">
        <v>83</v>
      </c>
      <c r="L525" s="14" t="s">
        <v>6044</v>
      </c>
      <c r="M525" s="14" t="s">
        <v>6045</v>
      </c>
      <c r="N525" s="14" t="s">
        <v>6046</v>
      </c>
      <c r="O525" s="14" t="s">
        <v>6047</v>
      </c>
      <c r="P525" s="14" t="s">
        <v>38</v>
      </c>
      <c r="Q525" s="14" t="s">
        <v>6048</v>
      </c>
      <c r="R525" s="14" t="s">
        <v>40</v>
      </c>
      <c r="S525" s="14" t="s">
        <v>6049</v>
      </c>
      <c r="T525" s="14" t="s">
        <v>75</v>
      </c>
      <c r="U525" s="14" t="s">
        <v>243</v>
      </c>
      <c r="V525" s="14" t="s">
        <v>44</v>
      </c>
    </row>
    <row r="526" spans="1:22" ht="9.75" customHeight="1">
      <c r="A526" s="14" t="s">
        <v>5623</v>
      </c>
      <c r="B526" s="14" t="s">
        <v>548</v>
      </c>
      <c r="C526" s="13" t="str">
        <f t="shared" si="2"/>
        <v>11974D10</v>
      </c>
      <c r="D526" s="14" t="s">
        <v>27</v>
      </c>
      <c r="E526" s="14" t="s">
        <v>6050</v>
      </c>
      <c r="F526" s="14" t="s">
        <v>6051</v>
      </c>
      <c r="G526" s="13"/>
      <c r="H526" s="14" t="s">
        <v>6052</v>
      </c>
      <c r="I526" s="14" t="s">
        <v>6053</v>
      </c>
      <c r="J526" s="14" t="s">
        <v>344</v>
      </c>
      <c r="K526" s="14" t="s">
        <v>33</v>
      </c>
      <c r="L526" s="14" t="s">
        <v>6054</v>
      </c>
      <c r="M526" s="14" t="s">
        <v>6055</v>
      </c>
      <c r="N526" s="14" t="s">
        <v>6056</v>
      </c>
      <c r="O526" s="14" t="s">
        <v>6057</v>
      </c>
      <c r="P526" s="14" t="s">
        <v>38</v>
      </c>
      <c r="Q526" s="14" t="s">
        <v>6058</v>
      </c>
      <c r="R526" s="14" t="s">
        <v>40</v>
      </c>
      <c r="S526" s="14" t="s">
        <v>6059</v>
      </c>
      <c r="T526" s="14" t="s">
        <v>75</v>
      </c>
      <c r="U526" s="14" t="s">
        <v>243</v>
      </c>
      <c r="V526" s="14" t="s">
        <v>44</v>
      </c>
    </row>
    <row r="527" spans="1:22" ht="9.75" customHeight="1">
      <c r="A527" s="14" t="s">
        <v>5623</v>
      </c>
      <c r="B527" s="14" t="s">
        <v>560</v>
      </c>
      <c r="C527" s="13" t="str">
        <f t="shared" si="2"/>
        <v>11974D11</v>
      </c>
      <c r="D527" s="14" t="s">
        <v>27</v>
      </c>
      <c r="E527" s="14" t="s">
        <v>6060</v>
      </c>
      <c r="F527" s="14" t="s">
        <v>6061</v>
      </c>
      <c r="G527" s="14" t="s">
        <v>6062</v>
      </c>
      <c r="H527" s="14" t="s">
        <v>6063</v>
      </c>
      <c r="I527" s="14" t="s">
        <v>6064</v>
      </c>
      <c r="J527" s="14" t="s">
        <v>6065</v>
      </c>
      <c r="K527" s="14" t="s">
        <v>33</v>
      </c>
      <c r="L527" s="14" t="s">
        <v>6066</v>
      </c>
      <c r="M527" s="14" t="s">
        <v>6067</v>
      </c>
      <c r="N527" s="14" t="s">
        <v>6068</v>
      </c>
      <c r="O527" s="14" t="s">
        <v>6069</v>
      </c>
      <c r="P527" s="14" t="s">
        <v>38</v>
      </c>
      <c r="Q527" s="14" t="s">
        <v>6070</v>
      </c>
      <c r="R527" s="14" t="s">
        <v>40</v>
      </c>
      <c r="S527" s="14" t="s">
        <v>6071</v>
      </c>
      <c r="T527" s="14" t="s">
        <v>6072</v>
      </c>
      <c r="U527" s="14" t="s">
        <v>3950</v>
      </c>
      <c r="V527" s="14" t="s">
        <v>148</v>
      </c>
    </row>
    <row r="528" spans="1:22" ht="9.75" customHeight="1">
      <c r="A528" s="14" t="s">
        <v>5623</v>
      </c>
      <c r="B528" s="14" t="s">
        <v>571</v>
      </c>
      <c r="C528" s="13" t="str">
        <f t="shared" si="2"/>
        <v>11974E2</v>
      </c>
      <c r="D528" s="14" t="s">
        <v>27</v>
      </c>
      <c r="E528" s="14" t="s">
        <v>6073</v>
      </c>
      <c r="F528" s="14" t="s">
        <v>6074</v>
      </c>
      <c r="G528" s="14" t="s">
        <v>6075</v>
      </c>
      <c r="H528" s="14" t="s">
        <v>6076</v>
      </c>
      <c r="I528" s="14" t="s">
        <v>6077</v>
      </c>
      <c r="J528" s="14" t="s">
        <v>230</v>
      </c>
      <c r="K528" s="14" t="s">
        <v>33</v>
      </c>
      <c r="L528" s="14" t="s">
        <v>6078</v>
      </c>
      <c r="M528" s="14" t="s">
        <v>6079</v>
      </c>
      <c r="N528" s="14" t="s">
        <v>6080</v>
      </c>
      <c r="O528" s="14" t="s">
        <v>6081</v>
      </c>
      <c r="P528" s="14" t="s">
        <v>38</v>
      </c>
      <c r="Q528" s="14" t="s">
        <v>6082</v>
      </c>
      <c r="R528" s="14" t="s">
        <v>40</v>
      </c>
      <c r="S528" s="14" t="s">
        <v>6083</v>
      </c>
      <c r="T528" s="14" t="s">
        <v>230</v>
      </c>
      <c r="U528" s="14" t="s">
        <v>43</v>
      </c>
      <c r="V528" s="14" t="s">
        <v>44</v>
      </c>
    </row>
    <row r="529" spans="1:22" ht="9.75" customHeight="1">
      <c r="A529" s="14" t="s">
        <v>5623</v>
      </c>
      <c r="B529" s="14" t="s">
        <v>583</v>
      </c>
      <c r="C529" s="13" t="str">
        <f t="shared" si="2"/>
        <v>11974E3</v>
      </c>
      <c r="D529" s="14" t="s">
        <v>27</v>
      </c>
      <c r="E529" s="14" t="s">
        <v>6084</v>
      </c>
      <c r="F529" s="14" t="s">
        <v>6085</v>
      </c>
      <c r="G529" s="14" t="s">
        <v>6086</v>
      </c>
      <c r="H529" s="14" t="s">
        <v>6087</v>
      </c>
      <c r="I529" s="14" t="s">
        <v>6088</v>
      </c>
      <c r="J529" s="14" t="s">
        <v>4144</v>
      </c>
      <c r="K529" s="14" t="s">
        <v>33</v>
      </c>
      <c r="L529" s="14" t="s">
        <v>6089</v>
      </c>
      <c r="M529" s="14" t="s">
        <v>6090</v>
      </c>
      <c r="N529" s="14" t="s">
        <v>6091</v>
      </c>
      <c r="O529" s="14" t="s">
        <v>6092</v>
      </c>
      <c r="P529" s="14" t="s">
        <v>38</v>
      </c>
      <c r="Q529" s="14" t="s">
        <v>6093</v>
      </c>
      <c r="R529" s="14" t="s">
        <v>40</v>
      </c>
      <c r="S529" s="14" t="s">
        <v>6094</v>
      </c>
      <c r="T529" s="14" t="s">
        <v>4144</v>
      </c>
      <c r="U529" s="14" t="s">
        <v>134</v>
      </c>
      <c r="V529" s="14" t="s">
        <v>44</v>
      </c>
    </row>
    <row r="530" spans="1:22" ht="9.75" customHeight="1">
      <c r="A530" s="14" t="s">
        <v>5623</v>
      </c>
      <c r="B530" s="14" t="s">
        <v>595</v>
      </c>
      <c r="C530" s="13" t="str">
        <f t="shared" si="2"/>
        <v>11974E4</v>
      </c>
      <c r="D530" s="14" t="s">
        <v>27</v>
      </c>
      <c r="E530" s="14" t="s">
        <v>6095</v>
      </c>
      <c r="F530" s="14" t="s">
        <v>6096</v>
      </c>
      <c r="G530" s="14" t="s">
        <v>6097</v>
      </c>
      <c r="H530" s="14" t="s">
        <v>6098</v>
      </c>
      <c r="I530" s="14" t="s">
        <v>6099</v>
      </c>
      <c r="J530" s="14" t="s">
        <v>1041</v>
      </c>
      <c r="K530" s="14" t="s">
        <v>169</v>
      </c>
      <c r="L530" s="14" t="s">
        <v>6100</v>
      </c>
      <c r="M530" s="14" t="s">
        <v>6101</v>
      </c>
      <c r="N530" s="14" t="s">
        <v>6102</v>
      </c>
      <c r="O530" s="14" t="s">
        <v>6103</v>
      </c>
      <c r="P530" s="14" t="s">
        <v>38</v>
      </c>
      <c r="Q530" s="14" t="s">
        <v>6104</v>
      </c>
      <c r="R530" s="14" t="s">
        <v>40</v>
      </c>
      <c r="S530" s="14" t="s">
        <v>6105</v>
      </c>
      <c r="T530" s="14" t="s">
        <v>456</v>
      </c>
      <c r="U530" s="14" t="s">
        <v>6106</v>
      </c>
      <c r="V530" s="14" t="s">
        <v>44</v>
      </c>
    </row>
    <row r="531" spans="1:22" ht="9.75" customHeight="1">
      <c r="A531" s="14" t="s">
        <v>5623</v>
      </c>
      <c r="B531" s="14" t="s">
        <v>606</v>
      </c>
      <c r="C531" s="13" t="str">
        <f t="shared" si="2"/>
        <v>11974E5</v>
      </c>
      <c r="D531" s="14" t="s">
        <v>27</v>
      </c>
      <c r="E531" s="14" t="s">
        <v>6107</v>
      </c>
      <c r="F531" s="14" t="s">
        <v>6108</v>
      </c>
      <c r="G531" s="14" t="s">
        <v>6109</v>
      </c>
      <c r="H531" s="14" t="s">
        <v>6110</v>
      </c>
      <c r="I531" s="14" t="s">
        <v>6111</v>
      </c>
      <c r="J531" s="14" t="s">
        <v>1882</v>
      </c>
      <c r="K531" s="14" t="s">
        <v>52</v>
      </c>
      <c r="L531" s="14" t="s">
        <v>6112</v>
      </c>
      <c r="M531" s="14" t="s">
        <v>6113</v>
      </c>
      <c r="N531" s="14" t="s">
        <v>6114</v>
      </c>
      <c r="O531" s="14" t="s">
        <v>6115</v>
      </c>
      <c r="P531" s="14" t="s">
        <v>38</v>
      </c>
      <c r="Q531" s="14" t="s">
        <v>6116</v>
      </c>
      <c r="R531" s="14" t="s">
        <v>40</v>
      </c>
      <c r="S531" s="14" t="s">
        <v>6117</v>
      </c>
      <c r="T531" s="14" t="s">
        <v>103</v>
      </c>
      <c r="U531" s="14" t="s">
        <v>43</v>
      </c>
      <c r="V531" s="14" t="s">
        <v>44</v>
      </c>
    </row>
    <row r="532" spans="1:22" ht="9.75" customHeight="1">
      <c r="A532" s="14" t="s">
        <v>5623</v>
      </c>
      <c r="B532" s="14" t="s">
        <v>617</v>
      </c>
      <c r="C532" s="13" t="str">
        <f t="shared" si="2"/>
        <v>11974E6</v>
      </c>
      <c r="D532" s="14" t="s">
        <v>27</v>
      </c>
      <c r="E532" s="14" t="s">
        <v>6118</v>
      </c>
      <c r="F532" s="14" t="s">
        <v>6119</v>
      </c>
      <c r="G532" s="14" t="s">
        <v>6120</v>
      </c>
      <c r="H532" s="14" t="s">
        <v>6121</v>
      </c>
      <c r="I532" s="14" t="s">
        <v>6122</v>
      </c>
      <c r="J532" s="14" t="s">
        <v>6123</v>
      </c>
      <c r="K532" s="14" t="s">
        <v>33</v>
      </c>
      <c r="L532" s="14" t="s">
        <v>6124</v>
      </c>
      <c r="M532" s="14" t="s">
        <v>6125</v>
      </c>
      <c r="N532" s="14" t="s">
        <v>6126</v>
      </c>
      <c r="O532" s="14" t="s">
        <v>6127</v>
      </c>
      <c r="P532" s="14" t="s">
        <v>38</v>
      </c>
      <c r="Q532" s="14" t="s">
        <v>6128</v>
      </c>
      <c r="R532" s="14" t="s">
        <v>40</v>
      </c>
      <c r="S532" s="14" t="s">
        <v>6129</v>
      </c>
      <c r="T532" s="14" t="s">
        <v>118</v>
      </c>
      <c r="U532" s="14" t="s">
        <v>43</v>
      </c>
      <c r="V532" s="14" t="s">
        <v>44</v>
      </c>
    </row>
    <row r="533" spans="1:22" ht="9.75" customHeight="1">
      <c r="A533" s="14" t="s">
        <v>5623</v>
      </c>
      <c r="B533" s="14" t="s">
        <v>631</v>
      </c>
      <c r="C533" s="13" t="str">
        <f t="shared" si="2"/>
        <v>11974E7</v>
      </c>
      <c r="D533" s="14" t="s">
        <v>27</v>
      </c>
      <c r="E533" s="14" t="s">
        <v>6130</v>
      </c>
      <c r="F533" s="14" t="s">
        <v>6131</v>
      </c>
      <c r="G533" s="13"/>
      <c r="H533" s="14" t="s">
        <v>6132</v>
      </c>
      <c r="I533" s="14" t="s">
        <v>6133</v>
      </c>
      <c r="J533" s="14" t="s">
        <v>230</v>
      </c>
      <c r="K533" s="14" t="s">
        <v>52</v>
      </c>
      <c r="L533" s="14" t="s">
        <v>6134</v>
      </c>
      <c r="M533" s="14" t="s">
        <v>6135</v>
      </c>
      <c r="N533" s="14" t="s">
        <v>6136</v>
      </c>
      <c r="O533" s="14" t="s">
        <v>6137</v>
      </c>
      <c r="P533" s="14" t="s">
        <v>38</v>
      </c>
      <c r="Q533" s="14" t="s">
        <v>6138</v>
      </c>
      <c r="R533" s="14" t="s">
        <v>40</v>
      </c>
      <c r="S533" s="14" t="s">
        <v>6139</v>
      </c>
      <c r="T533" s="14" t="s">
        <v>230</v>
      </c>
      <c r="U533" s="14" t="s">
        <v>283</v>
      </c>
      <c r="V533" s="14" t="s">
        <v>44</v>
      </c>
    </row>
    <row r="534" spans="1:22" ht="9.75" customHeight="1">
      <c r="A534" s="14" t="s">
        <v>5623</v>
      </c>
      <c r="B534" s="14" t="s">
        <v>644</v>
      </c>
      <c r="C534" s="13" t="str">
        <f t="shared" si="2"/>
        <v>11974E8</v>
      </c>
      <c r="D534" s="14" t="s">
        <v>27</v>
      </c>
      <c r="E534" s="14" t="s">
        <v>6140</v>
      </c>
      <c r="F534" s="14" t="s">
        <v>6141</v>
      </c>
      <c r="G534" s="14" t="s">
        <v>6142</v>
      </c>
      <c r="H534" s="14" t="s">
        <v>6143</v>
      </c>
      <c r="I534" s="14" t="s">
        <v>3917</v>
      </c>
      <c r="J534" s="14" t="s">
        <v>230</v>
      </c>
      <c r="K534" s="14" t="s">
        <v>52</v>
      </c>
      <c r="L534" s="14" t="s">
        <v>6144</v>
      </c>
      <c r="M534" s="14" t="s">
        <v>3920</v>
      </c>
      <c r="N534" s="14" t="s">
        <v>6145</v>
      </c>
      <c r="O534" s="14" t="s">
        <v>6146</v>
      </c>
      <c r="P534" s="14" t="s">
        <v>38</v>
      </c>
      <c r="Q534" s="14" t="s">
        <v>6147</v>
      </c>
      <c r="R534" s="14" t="s">
        <v>40</v>
      </c>
      <c r="S534" s="14" t="s">
        <v>6148</v>
      </c>
      <c r="T534" s="14" t="s">
        <v>230</v>
      </c>
      <c r="U534" s="14" t="s">
        <v>338</v>
      </c>
      <c r="V534" s="14" t="s">
        <v>148</v>
      </c>
    </row>
    <row r="535" spans="1:22" ht="9.75" customHeight="1">
      <c r="A535" s="14" t="s">
        <v>5623</v>
      </c>
      <c r="B535" s="14" t="s">
        <v>656</v>
      </c>
      <c r="C535" s="13" t="str">
        <f t="shared" si="2"/>
        <v>11974E9</v>
      </c>
      <c r="D535" s="14" t="s">
        <v>27</v>
      </c>
      <c r="E535" s="14" t="s">
        <v>6149</v>
      </c>
      <c r="F535" s="14" t="s">
        <v>6150</v>
      </c>
      <c r="G535" s="13"/>
      <c r="H535" s="14" t="s">
        <v>6151</v>
      </c>
      <c r="I535" s="14" t="s">
        <v>6152</v>
      </c>
      <c r="J535" s="14" t="s">
        <v>230</v>
      </c>
      <c r="K535" s="14" t="s">
        <v>52</v>
      </c>
      <c r="L535" s="14" t="s">
        <v>6153</v>
      </c>
      <c r="M535" s="14" t="s">
        <v>6154</v>
      </c>
      <c r="N535" s="14" t="s">
        <v>6155</v>
      </c>
      <c r="O535" s="14" t="s">
        <v>6156</v>
      </c>
      <c r="P535" s="14" t="s">
        <v>38</v>
      </c>
      <c r="Q535" s="14" t="s">
        <v>6157</v>
      </c>
      <c r="R535" s="14" t="s">
        <v>40</v>
      </c>
      <c r="S535" s="14" t="s">
        <v>6158</v>
      </c>
      <c r="T535" s="14" t="s">
        <v>230</v>
      </c>
      <c r="U535" s="14" t="s">
        <v>338</v>
      </c>
      <c r="V535" s="14" t="s">
        <v>148</v>
      </c>
    </row>
    <row r="536" spans="1:22" ht="9.75" customHeight="1">
      <c r="A536" s="14" t="s">
        <v>5623</v>
      </c>
      <c r="B536" s="14" t="s">
        <v>668</v>
      </c>
      <c r="C536" s="13" t="str">
        <f t="shared" si="2"/>
        <v>11974E10</v>
      </c>
      <c r="D536" s="14" t="s">
        <v>27</v>
      </c>
      <c r="E536" s="14" t="s">
        <v>6159</v>
      </c>
      <c r="F536" s="14" t="s">
        <v>6160</v>
      </c>
      <c r="G536" s="14" t="s">
        <v>6161</v>
      </c>
      <c r="H536" s="14" t="s">
        <v>6162</v>
      </c>
      <c r="I536" s="14" t="s">
        <v>6163</v>
      </c>
      <c r="J536" s="14" t="s">
        <v>6164</v>
      </c>
      <c r="K536" s="14" t="s">
        <v>83</v>
      </c>
      <c r="L536" s="14" t="s">
        <v>6165</v>
      </c>
      <c r="M536" s="14" t="s">
        <v>6166</v>
      </c>
      <c r="N536" s="14" t="s">
        <v>6167</v>
      </c>
      <c r="O536" s="14" t="s">
        <v>6168</v>
      </c>
      <c r="P536" s="14" t="s">
        <v>38</v>
      </c>
      <c r="Q536" s="14" t="s">
        <v>6169</v>
      </c>
      <c r="R536" s="14" t="s">
        <v>40</v>
      </c>
      <c r="S536" s="14" t="s">
        <v>6170</v>
      </c>
      <c r="T536" s="14" t="s">
        <v>3105</v>
      </c>
      <c r="U536" s="14" t="s">
        <v>134</v>
      </c>
      <c r="V536" s="14" t="s">
        <v>44</v>
      </c>
    </row>
    <row r="537" spans="1:22" ht="9.75" customHeight="1">
      <c r="A537" s="14" t="s">
        <v>5623</v>
      </c>
      <c r="B537" s="14" t="s">
        <v>679</v>
      </c>
      <c r="C537" s="13" t="str">
        <f t="shared" si="2"/>
        <v>11974E11</v>
      </c>
      <c r="D537" s="14" t="s">
        <v>27</v>
      </c>
      <c r="E537" s="14" t="s">
        <v>6171</v>
      </c>
      <c r="F537" s="14" t="s">
        <v>6172</v>
      </c>
      <c r="G537" s="14" t="s">
        <v>6173</v>
      </c>
      <c r="H537" s="14" t="s">
        <v>6174</v>
      </c>
      <c r="I537" s="14" t="s">
        <v>6175</v>
      </c>
      <c r="J537" s="14" t="s">
        <v>1549</v>
      </c>
      <c r="K537" s="14" t="s">
        <v>33</v>
      </c>
      <c r="L537" s="14" t="s">
        <v>6176</v>
      </c>
      <c r="M537" s="14" t="s">
        <v>6177</v>
      </c>
      <c r="N537" s="14" t="s">
        <v>6178</v>
      </c>
      <c r="O537" s="14" t="s">
        <v>6179</v>
      </c>
      <c r="P537" s="14" t="s">
        <v>38</v>
      </c>
      <c r="Q537" s="14" t="s">
        <v>6180</v>
      </c>
      <c r="R537" s="14" t="s">
        <v>40</v>
      </c>
      <c r="S537" s="14" t="s">
        <v>6181</v>
      </c>
      <c r="T537" s="14" t="s">
        <v>75</v>
      </c>
      <c r="U537" s="14" t="s">
        <v>243</v>
      </c>
      <c r="V537" s="14" t="s">
        <v>44</v>
      </c>
    </row>
    <row r="538" spans="1:22" ht="9.75" customHeight="1">
      <c r="A538" s="14" t="s">
        <v>5623</v>
      </c>
      <c r="B538" s="14" t="s">
        <v>694</v>
      </c>
      <c r="C538" s="13" t="str">
        <f t="shared" si="2"/>
        <v>11974F2</v>
      </c>
      <c r="D538" s="14" t="s">
        <v>27</v>
      </c>
      <c r="E538" s="14" t="s">
        <v>6182</v>
      </c>
      <c r="F538" s="14" t="s">
        <v>6183</v>
      </c>
      <c r="G538" s="13"/>
      <c r="H538" s="14" t="s">
        <v>6184</v>
      </c>
      <c r="I538" s="14" t="s">
        <v>6185</v>
      </c>
      <c r="J538" s="14" t="s">
        <v>6186</v>
      </c>
      <c r="K538" s="14" t="s">
        <v>52</v>
      </c>
      <c r="L538" s="14" t="s">
        <v>6187</v>
      </c>
      <c r="M538" s="14" t="s">
        <v>6188</v>
      </c>
      <c r="N538" s="14" t="s">
        <v>6189</v>
      </c>
      <c r="O538" s="14" t="s">
        <v>6190</v>
      </c>
      <c r="P538" s="14" t="s">
        <v>38</v>
      </c>
      <c r="Q538" s="14" t="s">
        <v>6191</v>
      </c>
      <c r="R538" s="14" t="s">
        <v>40</v>
      </c>
      <c r="S538" s="14" t="s">
        <v>6192</v>
      </c>
      <c r="T538" s="14" t="s">
        <v>483</v>
      </c>
      <c r="U538" s="14" t="s">
        <v>4536</v>
      </c>
      <c r="V538" s="14" t="s">
        <v>44</v>
      </c>
    </row>
    <row r="539" spans="1:22" ht="9.75" customHeight="1">
      <c r="A539" s="14" t="s">
        <v>5623</v>
      </c>
      <c r="B539" s="14" t="s">
        <v>707</v>
      </c>
      <c r="C539" s="13" t="str">
        <f t="shared" si="2"/>
        <v>11974F3</v>
      </c>
      <c r="D539" s="14" t="s">
        <v>27</v>
      </c>
      <c r="E539" s="14" t="s">
        <v>6193</v>
      </c>
      <c r="F539" s="14" t="s">
        <v>6194</v>
      </c>
      <c r="G539" s="13"/>
      <c r="H539" s="14" t="s">
        <v>6195</v>
      </c>
      <c r="I539" s="14" t="s">
        <v>6196</v>
      </c>
      <c r="J539" s="14" t="s">
        <v>1441</v>
      </c>
      <c r="K539" s="14" t="s">
        <v>33</v>
      </c>
      <c r="L539" s="14" t="s">
        <v>6197</v>
      </c>
      <c r="M539" s="14" t="s">
        <v>6198</v>
      </c>
      <c r="N539" s="14" t="s">
        <v>6199</v>
      </c>
      <c r="O539" s="14" t="s">
        <v>6200</v>
      </c>
      <c r="P539" s="14" t="s">
        <v>38</v>
      </c>
      <c r="Q539" s="14" t="s">
        <v>6201</v>
      </c>
      <c r="R539" s="14" t="s">
        <v>40</v>
      </c>
      <c r="S539" s="14" t="s">
        <v>6202</v>
      </c>
      <c r="T539" s="14" t="s">
        <v>229</v>
      </c>
      <c r="U539" s="14" t="s">
        <v>283</v>
      </c>
      <c r="V539" s="14" t="s">
        <v>44</v>
      </c>
    </row>
    <row r="540" spans="1:22" ht="9.75" customHeight="1">
      <c r="A540" s="14" t="s">
        <v>5623</v>
      </c>
      <c r="B540" s="14" t="s">
        <v>721</v>
      </c>
      <c r="C540" s="13" t="str">
        <f t="shared" si="2"/>
        <v>11974F4</v>
      </c>
      <c r="D540" s="14" t="s">
        <v>27</v>
      </c>
      <c r="E540" s="14" t="s">
        <v>6203</v>
      </c>
      <c r="F540" s="14" t="s">
        <v>6204</v>
      </c>
      <c r="G540" s="13"/>
      <c r="H540" s="14" t="s">
        <v>6205</v>
      </c>
      <c r="I540" s="14" t="s">
        <v>6206</v>
      </c>
      <c r="J540" s="14" t="s">
        <v>230</v>
      </c>
      <c r="K540" s="14" t="s">
        <v>1768</v>
      </c>
      <c r="L540" s="14" t="s">
        <v>6207</v>
      </c>
      <c r="M540" s="14" t="s">
        <v>6208</v>
      </c>
      <c r="N540" s="14" t="s">
        <v>6209</v>
      </c>
      <c r="O540" s="14" t="s">
        <v>280</v>
      </c>
      <c r="P540" s="14" t="s">
        <v>38</v>
      </c>
      <c r="Q540" s="14" t="s">
        <v>6210</v>
      </c>
      <c r="R540" s="14" t="s">
        <v>40</v>
      </c>
      <c r="S540" s="14" t="s">
        <v>6211</v>
      </c>
      <c r="T540" s="14" t="s">
        <v>230</v>
      </c>
      <c r="U540" s="14" t="s">
        <v>3950</v>
      </c>
      <c r="V540" s="14" t="s">
        <v>148</v>
      </c>
    </row>
    <row r="541" spans="1:22" ht="9.75" customHeight="1">
      <c r="A541" s="14" t="s">
        <v>5623</v>
      </c>
      <c r="B541" s="14" t="s">
        <v>731</v>
      </c>
      <c r="C541" s="13" t="str">
        <f t="shared" si="2"/>
        <v>11974F5</v>
      </c>
      <c r="D541" s="14" t="s">
        <v>27</v>
      </c>
      <c r="E541" s="14" t="s">
        <v>6212</v>
      </c>
      <c r="F541" s="14" t="s">
        <v>6213</v>
      </c>
      <c r="G541" s="14" t="s">
        <v>6214</v>
      </c>
      <c r="H541" s="14" t="s">
        <v>6215</v>
      </c>
      <c r="I541" s="14" t="s">
        <v>6216</v>
      </c>
      <c r="J541" s="14" t="s">
        <v>230</v>
      </c>
      <c r="K541" s="14" t="s">
        <v>33</v>
      </c>
      <c r="L541" s="14" t="s">
        <v>6217</v>
      </c>
      <c r="M541" s="14" t="s">
        <v>6218</v>
      </c>
      <c r="N541" s="14" t="s">
        <v>6219</v>
      </c>
      <c r="O541" s="14" t="s">
        <v>6220</v>
      </c>
      <c r="P541" s="14" t="s">
        <v>38</v>
      </c>
      <c r="Q541" s="14" t="s">
        <v>6221</v>
      </c>
      <c r="R541" s="14" t="s">
        <v>40</v>
      </c>
      <c r="S541" s="14" t="s">
        <v>6222</v>
      </c>
      <c r="T541" s="14" t="s">
        <v>230</v>
      </c>
      <c r="U541" s="14" t="s">
        <v>230</v>
      </c>
      <c r="V541" s="14" t="s">
        <v>148</v>
      </c>
    </row>
    <row r="542" spans="1:22" ht="9.75" customHeight="1">
      <c r="A542" s="14" t="s">
        <v>5623</v>
      </c>
      <c r="B542" s="14" t="s">
        <v>744</v>
      </c>
      <c r="C542" s="13" t="str">
        <f t="shared" si="2"/>
        <v>11974F6</v>
      </c>
      <c r="D542" s="14" t="s">
        <v>27</v>
      </c>
      <c r="E542" s="14" t="s">
        <v>6223</v>
      </c>
      <c r="F542" s="14" t="s">
        <v>6224</v>
      </c>
      <c r="G542" s="14" t="s">
        <v>6225</v>
      </c>
      <c r="H542" s="14" t="s">
        <v>6226</v>
      </c>
      <c r="I542" s="14" t="s">
        <v>6227</v>
      </c>
      <c r="J542" s="14" t="s">
        <v>4946</v>
      </c>
      <c r="K542" s="14" t="s">
        <v>52</v>
      </c>
      <c r="L542" s="14" t="s">
        <v>6228</v>
      </c>
      <c r="M542" s="14" t="s">
        <v>6229</v>
      </c>
      <c r="N542" s="14" t="s">
        <v>6230</v>
      </c>
      <c r="O542" s="14" t="s">
        <v>6231</v>
      </c>
      <c r="P542" s="14" t="s">
        <v>38</v>
      </c>
      <c r="Q542" s="14" t="s">
        <v>6232</v>
      </c>
      <c r="R542" s="14" t="s">
        <v>40</v>
      </c>
      <c r="S542" s="14" t="s">
        <v>6233</v>
      </c>
      <c r="T542" s="14" t="s">
        <v>2119</v>
      </c>
      <c r="U542" s="14" t="s">
        <v>484</v>
      </c>
      <c r="V542" s="14" t="s">
        <v>148</v>
      </c>
    </row>
    <row r="543" spans="1:22" ht="9.75" customHeight="1">
      <c r="A543" s="14" t="s">
        <v>5623</v>
      </c>
      <c r="B543" s="14" t="s">
        <v>757</v>
      </c>
      <c r="C543" s="13" t="str">
        <f t="shared" si="2"/>
        <v>11974F7</v>
      </c>
      <c r="D543" s="14" t="s">
        <v>27</v>
      </c>
      <c r="E543" s="14" t="s">
        <v>6234</v>
      </c>
      <c r="F543" s="14" t="s">
        <v>6235</v>
      </c>
      <c r="G543" s="13"/>
      <c r="H543" s="14" t="s">
        <v>6236</v>
      </c>
      <c r="I543" s="14" t="s">
        <v>6237</v>
      </c>
      <c r="J543" s="14" t="s">
        <v>1962</v>
      </c>
      <c r="K543" s="14" t="s">
        <v>33</v>
      </c>
      <c r="L543" s="14" t="s">
        <v>6238</v>
      </c>
      <c r="M543" s="14" t="s">
        <v>6239</v>
      </c>
      <c r="N543" s="14" t="s">
        <v>6240</v>
      </c>
      <c r="O543" s="14" t="s">
        <v>6241</v>
      </c>
      <c r="P543" s="14" t="s">
        <v>38</v>
      </c>
      <c r="Q543" s="14" t="s">
        <v>6242</v>
      </c>
      <c r="R543" s="14" t="s">
        <v>40</v>
      </c>
      <c r="S543" s="14" t="s">
        <v>6243</v>
      </c>
      <c r="T543" s="14" t="s">
        <v>75</v>
      </c>
      <c r="U543" s="14" t="s">
        <v>243</v>
      </c>
      <c r="V543" s="14" t="s">
        <v>148</v>
      </c>
    </row>
    <row r="544" spans="1:22" ht="9.75" customHeight="1">
      <c r="A544" s="14" t="s">
        <v>5623</v>
      </c>
      <c r="B544" s="14" t="s">
        <v>768</v>
      </c>
      <c r="C544" s="13" t="str">
        <f t="shared" si="2"/>
        <v>11974F8</v>
      </c>
      <c r="D544" s="14" t="s">
        <v>27</v>
      </c>
      <c r="E544" s="14" t="s">
        <v>6244</v>
      </c>
      <c r="F544" s="14" t="s">
        <v>6245</v>
      </c>
      <c r="G544" s="13"/>
      <c r="H544" s="14" t="s">
        <v>6246</v>
      </c>
      <c r="I544" s="14" t="s">
        <v>6247</v>
      </c>
      <c r="J544" s="14" t="s">
        <v>1962</v>
      </c>
      <c r="K544" s="14" t="s">
        <v>33</v>
      </c>
      <c r="L544" s="14" t="s">
        <v>6248</v>
      </c>
      <c r="M544" s="14" t="s">
        <v>6249</v>
      </c>
      <c r="N544" s="14" t="s">
        <v>6250</v>
      </c>
      <c r="O544" s="14" t="s">
        <v>6251</v>
      </c>
      <c r="P544" s="14" t="s">
        <v>38</v>
      </c>
      <c r="Q544" s="14" t="s">
        <v>6252</v>
      </c>
      <c r="R544" s="14" t="s">
        <v>40</v>
      </c>
      <c r="S544" s="14" t="s">
        <v>6253</v>
      </c>
      <c r="T544" s="14" t="s">
        <v>75</v>
      </c>
      <c r="U544" s="14" t="s">
        <v>243</v>
      </c>
      <c r="V544" s="14" t="s">
        <v>148</v>
      </c>
    </row>
    <row r="545" spans="1:22" ht="9.75" customHeight="1">
      <c r="A545" s="14" t="s">
        <v>5623</v>
      </c>
      <c r="B545" s="14" t="s">
        <v>782</v>
      </c>
      <c r="C545" s="13" t="str">
        <f t="shared" si="2"/>
        <v>11974F9</v>
      </c>
      <c r="D545" s="14" t="s">
        <v>27</v>
      </c>
      <c r="E545" s="14" t="s">
        <v>6254</v>
      </c>
      <c r="F545" s="14" t="s">
        <v>6255</v>
      </c>
      <c r="G545" s="14" t="s">
        <v>6256</v>
      </c>
      <c r="H545" s="14" t="s">
        <v>6257</v>
      </c>
      <c r="I545" s="14" t="s">
        <v>6258</v>
      </c>
      <c r="J545" s="14" t="s">
        <v>344</v>
      </c>
      <c r="K545" s="14" t="s">
        <v>68</v>
      </c>
      <c r="L545" s="14" t="s">
        <v>6259</v>
      </c>
      <c r="M545" s="14" t="s">
        <v>6260</v>
      </c>
      <c r="N545" s="14" t="s">
        <v>6261</v>
      </c>
      <c r="O545" s="14" t="s">
        <v>6262</v>
      </c>
      <c r="P545" s="14" t="s">
        <v>38</v>
      </c>
      <c r="Q545" s="14" t="s">
        <v>6263</v>
      </c>
      <c r="R545" s="14" t="s">
        <v>40</v>
      </c>
      <c r="S545" s="14" t="s">
        <v>6264</v>
      </c>
      <c r="T545" s="14" t="s">
        <v>75</v>
      </c>
      <c r="U545" s="14" t="s">
        <v>243</v>
      </c>
      <c r="V545" s="14" t="s">
        <v>148</v>
      </c>
    </row>
    <row r="546" spans="1:22" ht="9.75" customHeight="1">
      <c r="A546" s="14" t="s">
        <v>5623</v>
      </c>
      <c r="B546" s="14" t="s">
        <v>796</v>
      </c>
      <c r="C546" s="13" t="str">
        <f t="shared" si="2"/>
        <v>11974F10</v>
      </c>
      <c r="D546" s="14" t="s">
        <v>27</v>
      </c>
      <c r="E546" s="14" t="s">
        <v>6265</v>
      </c>
      <c r="F546" s="14" t="s">
        <v>6266</v>
      </c>
      <c r="G546" s="13"/>
      <c r="H546" s="14" t="s">
        <v>6267</v>
      </c>
      <c r="I546" s="14" t="s">
        <v>6268</v>
      </c>
      <c r="J546" s="14" t="s">
        <v>6269</v>
      </c>
      <c r="K546" s="14" t="s">
        <v>83</v>
      </c>
      <c r="L546" s="14" t="s">
        <v>6270</v>
      </c>
      <c r="M546" s="14" t="s">
        <v>6271</v>
      </c>
      <c r="N546" s="14" t="s">
        <v>6272</v>
      </c>
      <c r="O546" s="14" t="s">
        <v>6273</v>
      </c>
      <c r="P546" s="14" t="s">
        <v>38</v>
      </c>
      <c r="Q546" s="14" t="s">
        <v>6274</v>
      </c>
      <c r="R546" s="14" t="s">
        <v>40</v>
      </c>
      <c r="S546" s="14" t="s">
        <v>6275</v>
      </c>
      <c r="T546" s="14" t="s">
        <v>2119</v>
      </c>
      <c r="U546" s="14" t="s">
        <v>134</v>
      </c>
      <c r="V546" s="14" t="s">
        <v>44</v>
      </c>
    </row>
    <row r="547" spans="1:22" ht="9.75" customHeight="1">
      <c r="A547" s="14" t="s">
        <v>5623</v>
      </c>
      <c r="B547" s="14" t="s">
        <v>810</v>
      </c>
      <c r="C547" s="13" t="str">
        <f t="shared" si="2"/>
        <v>11974F11</v>
      </c>
      <c r="D547" s="14" t="s">
        <v>27</v>
      </c>
      <c r="E547" s="14" t="s">
        <v>6276</v>
      </c>
      <c r="F547" s="14" t="s">
        <v>6277</v>
      </c>
      <c r="G547" s="14" t="s">
        <v>6278</v>
      </c>
      <c r="H547" s="14" t="s">
        <v>6279</v>
      </c>
      <c r="I547" s="14" t="s">
        <v>6280</v>
      </c>
      <c r="J547" s="14" t="s">
        <v>168</v>
      </c>
      <c r="K547" s="14" t="s">
        <v>33</v>
      </c>
      <c r="L547" s="14" t="s">
        <v>6281</v>
      </c>
      <c r="M547" s="14" t="s">
        <v>6282</v>
      </c>
      <c r="N547" s="14" t="s">
        <v>6283</v>
      </c>
      <c r="O547" s="14" t="s">
        <v>6284</v>
      </c>
      <c r="P547" s="14" t="s">
        <v>38</v>
      </c>
      <c r="Q547" s="14" t="s">
        <v>6285</v>
      </c>
      <c r="R547" s="14" t="s">
        <v>40</v>
      </c>
      <c r="S547" s="14" t="s">
        <v>6286</v>
      </c>
      <c r="T547" s="14" t="s">
        <v>90</v>
      </c>
      <c r="U547" s="14" t="s">
        <v>2614</v>
      </c>
      <c r="V547" s="14" t="s">
        <v>44</v>
      </c>
    </row>
    <row r="548" spans="1:22" ht="9.75" customHeight="1">
      <c r="A548" s="14" t="s">
        <v>5623</v>
      </c>
      <c r="B548" s="14" t="s">
        <v>819</v>
      </c>
      <c r="C548" s="13" t="str">
        <f t="shared" si="2"/>
        <v>11974G2</v>
      </c>
      <c r="D548" s="14" t="s">
        <v>27</v>
      </c>
      <c r="E548" s="14" t="s">
        <v>6287</v>
      </c>
      <c r="F548" s="14" t="s">
        <v>6288</v>
      </c>
      <c r="G548" s="14" t="s">
        <v>6289</v>
      </c>
      <c r="H548" s="14" t="s">
        <v>6290</v>
      </c>
      <c r="I548" s="14" t="s">
        <v>6291</v>
      </c>
      <c r="J548" s="14" t="s">
        <v>230</v>
      </c>
      <c r="K548" s="14" t="s">
        <v>33</v>
      </c>
      <c r="L548" s="14" t="s">
        <v>6292</v>
      </c>
      <c r="M548" s="14" t="s">
        <v>6293</v>
      </c>
      <c r="N548" s="14" t="s">
        <v>6294</v>
      </c>
      <c r="O548" s="14" t="s">
        <v>6295</v>
      </c>
      <c r="P548" s="14" t="s">
        <v>38</v>
      </c>
      <c r="Q548" s="14" t="s">
        <v>6296</v>
      </c>
      <c r="R548" s="14" t="s">
        <v>40</v>
      </c>
      <c r="S548" s="14" t="s">
        <v>6297</v>
      </c>
      <c r="T548" s="14" t="s">
        <v>230</v>
      </c>
      <c r="U548" s="14" t="s">
        <v>283</v>
      </c>
      <c r="V548" s="14" t="s">
        <v>44</v>
      </c>
    </row>
    <row r="549" spans="1:22" ht="9.75" customHeight="1">
      <c r="A549" s="14" t="s">
        <v>5623</v>
      </c>
      <c r="B549" s="14" t="s">
        <v>831</v>
      </c>
      <c r="C549" s="13" t="str">
        <f t="shared" si="2"/>
        <v>11974G3</v>
      </c>
      <c r="D549" s="14" t="s">
        <v>27</v>
      </c>
      <c r="E549" s="14" t="s">
        <v>6298</v>
      </c>
      <c r="F549" s="14" t="s">
        <v>6299</v>
      </c>
      <c r="G549" s="14" t="s">
        <v>6300</v>
      </c>
      <c r="H549" s="14" t="s">
        <v>6301</v>
      </c>
      <c r="I549" s="14" t="s">
        <v>6302</v>
      </c>
      <c r="J549" s="14" t="s">
        <v>737</v>
      </c>
      <c r="K549" s="14" t="s">
        <v>83</v>
      </c>
      <c r="L549" s="14" t="s">
        <v>6303</v>
      </c>
      <c r="M549" s="14" t="s">
        <v>6304</v>
      </c>
      <c r="N549" s="14" t="s">
        <v>6305</v>
      </c>
      <c r="O549" s="14" t="s">
        <v>6306</v>
      </c>
      <c r="P549" s="14" t="s">
        <v>38</v>
      </c>
      <c r="Q549" s="14" t="s">
        <v>6307</v>
      </c>
      <c r="R549" s="14" t="s">
        <v>40</v>
      </c>
      <c r="S549" s="14" t="s">
        <v>6308</v>
      </c>
      <c r="T549" s="14" t="s">
        <v>456</v>
      </c>
      <c r="U549" s="14" t="s">
        <v>43</v>
      </c>
      <c r="V549" s="14" t="s">
        <v>44</v>
      </c>
    </row>
    <row r="550" spans="1:22" ht="9.75" customHeight="1">
      <c r="A550" s="14" t="s">
        <v>5623</v>
      </c>
      <c r="B550" s="14" t="s">
        <v>844</v>
      </c>
      <c r="C550" s="13" t="str">
        <f t="shared" si="2"/>
        <v>11974G4</v>
      </c>
      <c r="D550" s="14" t="s">
        <v>27</v>
      </c>
      <c r="E550" s="14" t="s">
        <v>6309</v>
      </c>
      <c r="F550" s="14" t="s">
        <v>6310</v>
      </c>
      <c r="G550" s="14" t="s">
        <v>6311</v>
      </c>
      <c r="H550" s="14" t="s">
        <v>6312</v>
      </c>
      <c r="I550" s="14" t="s">
        <v>6313</v>
      </c>
      <c r="J550" s="14" t="s">
        <v>230</v>
      </c>
      <c r="K550" s="14" t="s">
        <v>33</v>
      </c>
      <c r="L550" s="14" t="s">
        <v>6314</v>
      </c>
      <c r="M550" s="14" t="s">
        <v>6315</v>
      </c>
      <c r="N550" s="14" t="s">
        <v>6316</v>
      </c>
      <c r="O550" s="14" t="s">
        <v>6317</v>
      </c>
      <c r="P550" s="14" t="s">
        <v>38</v>
      </c>
      <c r="Q550" s="14" t="s">
        <v>6318</v>
      </c>
      <c r="R550" s="14" t="s">
        <v>40</v>
      </c>
      <c r="S550" s="14" t="s">
        <v>6319</v>
      </c>
      <c r="T550" s="14" t="s">
        <v>230</v>
      </c>
      <c r="U550" s="14" t="s">
        <v>134</v>
      </c>
      <c r="V550" s="14" t="s">
        <v>547</v>
      </c>
    </row>
    <row r="551" spans="1:22" ht="9.75" customHeight="1">
      <c r="A551" s="14" t="s">
        <v>5623</v>
      </c>
      <c r="B551" s="14" t="s">
        <v>856</v>
      </c>
      <c r="C551" s="13" t="str">
        <f t="shared" si="2"/>
        <v>11974G5</v>
      </c>
      <c r="D551" s="14" t="s">
        <v>27</v>
      </c>
      <c r="E551" s="14" t="s">
        <v>6320</v>
      </c>
      <c r="F551" s="14" t="s">
        <v>6321</v>
      </c>
      <c r="G551" s="13"/>
      <c r="H551" s="14" t="s">
        <v>6322</v>
      </c>
      <c r="I551" s="14" t="s">
        <v>6323</v>
      </c>
      <c r="J551" s="14" t="s">
        <v>344</v>
      </c>
      <c r="K551" s="14" t="s">
        <v>68</v>
      </c>
      <c r="L551" s="14" t="s">
        <v>6324</v>
      </c>
      <c r="M551" s="14" t="s">
        <v>6325</v>
      </c>
      <c r="N551" s="14" t="s">
        <v>6326</v>
      </c>
      <c r="O551" s="14" t="s">
        <v>6327</v>
      </c>
      <c r="P551" s="14" t="s">
        <v>38</v>
      </c>
      <c r="Q551" s="14" t="s">
        <v>6328</v>
      </c>
      <c r="R551" s="14" t="s">
        <v>40</v>
      </c>
      <c r="S551" s="14" t="s">
        <v>6329</v>
      </c>
      <c r="T551" s="14" t="s">
        <v>75</v>
      </c>
      <c r="U551" s="14" t="s">
        <v>243</v>
      </c>
      <c r="V551" s="14" t="s">
        <v>44</v>
      </c>
    </row>
    <row r="552" spans="1:22" ht="9.75" customHeight="1">
      <c r="A552" s="14" t="s">
        <v>5623</v>
      </c>
      <c r="B552" s="14" t="s">
        <v>868</v>
      </c>
      <c r="C552" s="13" t="str">
        <f t="shared" si="2"/>
        <v>11974G6</v>
      </c>
      <c r="D552" s="14" t="s">
        <v>27</v>
      </c>
      <c r="E552" s="14" t="s">
        <v>6330</v>
      </c>
      <c r="F552" s="14" t="s">
        <v>6331</v>
      </c>
      <c r="G552" s="14" t="s">
        <v>6332</v>
      </c>
      <c r="H552" s="14" t="s">
        <v>6333</v>
      </c>
      <c r="I552" s="14" t="s">
        <v>6334</v>
      </c>
      <c r="J552" s="14" t="s">
        <v>344</v>
      </c>
      <c r="K552" s="14" t="s">
        <v>6335</v>
      </c>
      <c r="L552" s="14" t="s">
        <v>6336</v>
      </c>
      <c r="M552" s="14" t="s">
        <v>6337</v>
      </c>
      <c r="N552" s="14" t="s">
        <v>6338</v>
      </c>
      <c r="O552" s="14" t="s">
        <v>6339</v>
      </c>
      <c r="P552" s="14" t="s">
        <v>38</v>
      </c>
      <c r="Q552" s="14" t="s">
        <v>6340</v>
      </c>
      <c r="R552" s="14" t="s">
        <v>40</v>
      </c>
      <c r="S552" s="14" t="s">
        <v>6341</v>
      </c>
      <c r="T552" s="14" t="s">
        <v>75</v>
      </c>
      <c r="U552" s="14" t="s">
        <v>243</v>
      </c>
      <c r="V552" s="14" t="s">
        <v>148</v>
      </c>
    </row>
    <row r="553" spans="1:22" ht="9.75" customHeight="1">
      <c r="A553" s="14" t="s">
        <v>5623</v>
      </c>
      <c r="B553" s="14" t="s">
        <v>879</v>
      </c>
      <c r="C553" s="13" t="str">
        <f t="shared" si="2"/>
        <v>11974G7</v>
      </c>
      <c r="D553" s="14" t="s">
        <v>27</v>
      </c>
      <c r="E553" s="14" t="s">
        <v>6342</v>
      </c>
      <c r="F553" s="14" t="s">
        <v>6343</v>
      </c>
      <c r="G553" s="14" t="s">
        <v>6344</v>
      </c>
      <c r="H553" s="14" t="s">
        <v>6345</v>
      </c>
      <c r="I553" s="14" t="s">
        <v>6346</v>
      </c>
      <c r="J553" s="14" t="s">
        <v>1962</v>
      </c>
      <c r="K553" s="14" t="s">
        <v>33</v>
      </c>
      <c r="L553" s="14" t="s">
        <v>6347</v>
      </c>
      <c r="M553" s="14" t="s">
        <v>6348</v>
      </c>
      <c r="N553" s="14" t="s">
        <v>6349</v>
      </c>
      <c r="O553" s="14" t="s">
        <v>6350</v>
      </c>
      <c r="P553" s="14" t="s">
        <v>38</v>
      </c>
      <c r="Q553" s="14" t="s">
        <v>6351</v>
      </c>
      <c r="R553" s="14" t="s">
        <v>40</v>
      </c>
      <c r="S553" s="14" t="s">
        <v>6352</v>
      </c>
      <c r="T553" s="14" t="s">
        <v>75</v>
      </c>
      <c r="U553" s="14" t="s">
        <v>243</v>
      </c>
      <c r="V553" s="14" t="s">
        <v>148</v>
      </c>
    </row>
    <row r="554" spans="1:22" ht="9.75" customHeight="1">
      <c r="A554" s="14" t="s">
        <v>5623</v>
      </c>
      <c r="B554" s="14" t="s">
        <v>892</v>
      </c>
      <c r="C554" s="13" t="str">
        <f t="shared" si="2"/>
        <v>11974G8</v>
      </c>
      <c r="D554" s="14" t="s">
        <v>27</v>
      </c>
      <c r="E554" s="14" t="s">
        <v>6353</v>
      </c>
      <c r="F554" s="14" t="s">
        <v>6354</v>
      </c>
      <c r="G554" s="14" t="s">
        <v>6355</v>
      </c>
      <c r="H554" s="14" t="s">
        <v>6356</v>
      </c>
      <c r="I554" s="14" t="s">
        <v>6357</v>
      </c>
      <c r="J554" s="14" t="s">
        <v>344</v>
      </c>
      <c r="K554" s="14" t="s">
        <v>33</v>
      </c>
      <c r="L554" s="14" t="s">
        <v>6358</v>
      </c>
      <c r="M554" s="14" t="s">
        <v>6359</v>
      </c>
      <c r="N554" s="14" t="s">
        <v>6360</v>
      </c>
      <c r="O554" s="14" t="s">
        <v>6361</v>
      </c>
      <c r="P554" s="14" t="s">
        <v>38</v>
      </c>
      <c r="Q554" s="14" t="s">
        <v>6362</v>
      </c>
      <c r="R554" s="14" t="s">
        <v>40</v>
      </c>
      <c r="S554" s="14" t="s">
        <v>6363</v>
      </c>
      <c r="T554" s="14" t="s">
        <v>75</v>
      </c>
      <c r="U554" s="14" t="s">
        <v>134</v>
      </c>
      <c r="V554" s="14" t="s">
        <v>148</v>
      </c>
    </row>
    <row r="555" spans="1:22" ht="9.75" customHeight="1">
      <c r="A555" s="14" t="s">
        <v>5623</v>
      </c>
      <c r="B555" s="14" t="s">
        <v>905</v>
      </c>
      <c r="C555" s="13" t="str">
        <f t="shared" si="2"/>
        <v>11974G9</v>
      </c>
      <c r="D555" s="14" t="s">
        <v>27</v>
      </c>
      <c r="E555" s="14" t="s">
        <v>6364</v>
      </c>
      <c r="F555" s="14" t="s">
        <v>6365</v>
      </c>
      <c r="G555" s="14" t="s">
        <v>6366</v>
      </c>
      <c r="H555" s="14" t="s">
        <v>6367</v>
      </c>
      <c r="I555" s="14" t="s">
        <v>6368</v>
      </c>
      <c r="J555" s="14" t="s">
        <v>230</v>
      </c>
      <c r="K555" s="14" t="s">
        <v>52</v>
      </c>
      <c r="L555" s="14" t="s">
        <v>6369</v>
      </c>
      <c r="M555" s="14" t="s">
        <v>6370</v>
      </c>
      <c r="N555" s="14" t="s">
        <v>6371</v>
      </c>
      <c r="O555" s="14" t="s">
        <v>6372</v>
      </c>
      <c r="P555" s="14" t="s">
        <v>38</v>
      </c>
      <c r="Q555" s="14" t="s">
        <v>6373</v>
      </c>
      <c r="R555" s="14" t="s">
        <v>40</v>
      </c>
      <c r="S555" s="14" t="s">
        <v>6374</v>
      </c>
      <c r="T555" s="14" t="s">
        <v>230</v>
      </c>
      <c r="U555" s="14" t="s">
        <v>230</v>
      </c>
      <c r="V555" s="14" t="s">
        <v>148</v>
      </c>
    </row>
    <row r="556" spans="1:22" ht="9.75" customHeight="1">
      <c r="A556" s="14" t="s">
        <v>5623</v>
      </c>
      <c r="B556" s="14" t="s">
        <v>919</v>
      </c>
      <c r="C556" s="13" t="str">
        <f t="shared" si="2"/>
        <v>11974G10</v>
      </c>
      <c r="D556" s="14" t="s">
        <v>27</v>
      </c>
      <c r="E556" s="14" t="s">
        <v>6375</v>
      </c>
      <c r="F556" s="14" t="s">
        <v>6376</v>
      </c>
      <c r="G556" s="14" t="s">
        <v>6377</v>
      </c>
      <c r="H556" s="14" t="s">
        <v>6378</v>
      </c>
      <c r="I556" s="14" t="s">
        <v>6379</v>
      </c>
      <c r="J556" s="14" t="s">
        <v>6380</v>
      </c>
      <c r="K556" s="14" t="s">
        <v>926</v>
      </c>
      <c r="L556" s="14" t="s">
        <v>6381</v>
      </c>
      <c r="M556" s="14" t="s">
        <v>6382</v>
      </c>
      <c r="N556" s="14" t="s">
        <v>6383</v>
      </c>
      <c r="O556" s="14" t="s">
        <v>6384</v>
      </c>
      <c r="P556" s="14" t="s">
        <v>38</v>
      </c>
      <c r="Q556" s="14" t="s">
        <v>6385</v>
      </c>
      <c r="R556" s="14" t="s">
        <v>40</v>
      </c>
      <c r="S556" s="14" t="s">
        <v>6386</v>
      </c>
      <c r="T556" s="14" t="s">
        <v>103</v>
      </c>
      <c r="U556" s="14" t="s">
        <v>202</v>
      </c>
      <c r="V556" s="14" t="s">
        <v>44</v>
      </c>
    </row>
    <row r="557" spans="1:22" ht="9.75" customHeight="1">
      <c r="A557" s="14" t="s">
        <v>5623</v>
      </c>
      <c r="B557" s="14" t="s">
        <v>934</v>
      </c>
      <c r="C557" s="13" t="str">
        <f t="shared" si="2"/>
        <v>11974G11</v>
      </c>
      <c r="D557" s="14" t="s">
        <v>27</v>
      </c>
      <c r="E557" s="14" t="s">
        <v>6387</v>
      </c>
      <c r="F557" s="14" t="s">
        <v>6388</v>
      </c>
      <c r="G557" s="13"/>
      <c r="H557" s="14" t="s">
        <v>6389</v>
      </c>
      <c r="I557" s="14" t="s">
        <v>6390</v>
      </c>
      <c r="J557" s="14" t="s">
        <v>111</v>
      </c>
      <c r="K557" s="14" t="s">
        <v>52</v>
      </c>
      <c r="L557" s="14" t="s">
        <v>6391</v>
      </c>
      <c r="M557" s="14" t="s">
        <v>6392</v>
      </c>
      <c r="N557" s="14" t="s">
        <v>6393</v>
      </c>
      <c r="O557" s="14" t="s">
        <v>6394</v>
      </c>
      <c r="P557" s="14" t="s">
        <v>38</v>
      </c>
      <c r="Q557" s="14" t="s">
        <v>6395</v>
      </c>
      <c r="R557" s="14" t="s">
        <v>40</v>
      </c>
      <c r="S557" s="14" t="s">
        <v>6396</v>
      </c>
      <c r="T557" s="14" t="s">
        <v>118</v>
      </c>
      <c r="U557" s="14" t="s">
        <v>230</v>
      </c>
      <c r="V557" s="14" t="s">
        <v>44</v>
      </c>
    </row>
    <row r="558" spans="1:22" ht="9.75" customHeight="1">
      <c r="A558" s="14" t="s">
        <v>5623</v>
      </c>
      <c r="B558" s="14" t="s">
        <v>945</v>
      </c>
      <c r="C558" s="13" t="str">
        <f t="shared" si="2"/>
        <v>11974H2</v>
      </c>
      <c r="D558" s="14" t="s">
        <v>27</v>
      </c>
      <c r="E558" s="14" t="s">
        <v>6397</v>
      </c>
      <c r="F558" s="14" t="s">
        <v>6398</v>
      </c>
      <c r="G558" s="13"/>
      <c r="H558" s="14" t="s">
        <v>6399</v>
      </c>
      <c r="I558" s="14" t="s">
        <v>6400</v>
      </c>
      <c r="J558" s="14" t="s">
        <v>6401</v>
      </c>
      <c r="K558" s="14" t="s">
        <v>33</v>
      </c>
      <c r="L558" s="14" t="s">
        <v>6402</v>
      </c>
      <c r="M558" s="14" t="s">
        <v>6403</v>
      </c>
      <c r="N558" s="14" t="s">
        <v>6404</v>
      </c>
      <c r="O558" s="14" t="s">
        <v>6405</v>
      </c>
      <c r="P558" s="14" t="s">
        <v>38</v>
      </c>
      <c r="Q558" s="14" t="s">
        <v>6406</v>
      </c>
      <c r="R558" s="14" t="s">
        <v>40</v>
      </c>
      <c r="S558" s="14" t="s">
        <v>6407</v>
      </c>
      <c r="T558" s="14" t="s">
        <v>230</v>
      </c>
      <c r="U558" s="14" t="s">
        <v>215</v>
      </c>
      <c r="V558" s="14" t="s">
        <v>44</v>
      </c>
    </row>
    <row r="559" spans="1:22" ht="9.75" customHeight="1">
      <c r="A559" s="14" t="s">
        <v>5623</v>
      </c>
      <c r="B559" s="14" t="s">
        <v>956</v>
      </c>
      <c r="C559" s="13" t="str">
        <f t="shared" si="2"/>
        <v>11974H3</v>
      </c>
      <c r="D559" s="14" t="s">
        <v>27</v>
      </c>
      <c r="E559" s="14" t="s">
        <v>6408</v>
      </c>
      <c r="F559" s="14" t="s">
        <v>6409</v>
      </c>
      <c r="G559" s="14" t="s">
        <v>6410</v>
      </c>
      <c r="H559" s="14" t="s">
        <v>6411</v>
      </c>
      <c r="I559" s="14" t="s">
        <v>6412</v>
      </c>
      <c r="J559" s="14" t="s">
        <v>6413</v>
      </c>
      <c r="K559" s="14" t="s">
        <v>33</v>
      </c>
      <c r="L559" s="14" t="s">
        <v>6414</v>
      </c>
      <c r="M559" s="14" t="s">
        <v>6415</v>
      </c>
      <c r="N559" s="14" t="s">
        <v>6416</v>
      </c>
      <c r="O559" s="14" t="s">
        <v>6417</v>
      </c>
      <c r="P559" s="14" t="s">
        <v>38</v>
      </c>
      <c r="Q559" s="14" t="s">
        <v>6418</v>
      </c>
      <c r="R559" s="14" t="s">
        <v>40</v>
      </c>
      <c r="S559" s="14" t="s">
        <v>6419</v>
      </c>
      <c r="T559" s="14" t="s">
        <v>118</v>
      </c>
      <c r="U559" s="14" t="s">
        <v>43</v>
      </c>
      <c r="V559" s="14" t="s">
        <v>44</v>
      </c>
    </row>
    <row r="560" spans="1:22" ht="9.75" customHeight="1">
      <c r="A560" s="14" t="s">
        <v>5623</v>
      </c>
      <c r="B560" s="14" t="s">
        <v>971</v>
      </c>
      <c r="C560" s="13" t="str">
        <f t="shared" si="2"/>
        <v>11974H4</v>
      </c>
      <c r="D560" s="14" t="s">
        <v>27</v>
      </c>
      <c r="E560" s="14" t="s">
        <v>6420</v>
      </c>
      <c r="F560" s="14" t="s">
        <v>6421</v>
      </c>
      <c r="G560" s="14" t="s">
        <v>6422</v>
      </c>
      <c r="H560" s="14" t="s">
        <v>6423</v>
      </c>
      <c r="I560" s="14" t="s">
        <v>6424</v>
      </c>
      <c r="J560" s="14" t="s">
        <v>6425</v>
      </c>
      <c r="K560" s="14" t="s">
        <v>52</v>
      </c>
      <c r="L560" s="14" t="s">
        <v>6426</v>
      </c>
      <c r="M560" s="14" t="s">
        <v>6427</v>
      </c>
      <c r="N560" s="14" t="s">
        <v>6428</v>
      </c>
      <c r="O560" s="14" t="s">
        <v>6429</v>
      </c>
      <c r="P560" s="14" t="s">
        <v>38</v>
      </c>
      <c r="Q560" s="14" t="s">
        <v>6430</v>
      </c>
      <c r="R560" s="14" t="s">
        <v>40</v>
      </c>
      <c r="S560" s="14" t="s">
        <v>6431</v>
      </c>
      <c r="T560" s="14" t="s">
        <v>391</v>
      </c>
      <c r="U560" s="14" t="s">
        <v>338</v>
      </c>
      <c r="V560" s="14" t="s">
        <v>44</v>
      </c>
    </row>
    <row r="561" spans="1:22" ht="9.75" customHeight="1">
      <c r="A561" s="14" t="s">
        <v>5623</v>
      </c>
      <c r="B561" s="14" t="s">
        <v>985</v>
      </c>
      <c r="C561" s="13" t="str">
        <f t="shared" si="2"/>
        <v>11974H5</v>
      </c>
      <c r="D561" s="14" t="s">
        <v>27</v>
      </c>
      <c r="E561" s="14" t="s">
        <v>6432</v>
      </c>
      <c r="F561" s="14" t="s">
        <v>6433</v>
      </c>
      <c r="G561" s="14" t="s">
        <v>6434</v>
      </c>
      <c r="H561" s="14" t="s">
        <v>6435</v>
      </c>
      <c r="I561" s="14" t="s">
        <v>6436</v>
      </c>
      <c r="J561" s="14" t="s">
        <v>623</v>
      </c>
      <c r="K561" s="14" t="s">
        <v>33</v>
      </c>
      <c r="L561" s="14" t="s">
        <v>6437</v>
      </c>
      <c r="M561" s="14" t="s">
        <v>6438</v>
      </c>
      <c r="N561" s="14" t="s">
        <v>6439</v>
      </c>
      <c r="O561" s="14" t="s">
        <v>6440</v>
      </c>
      <c r="P561" s="14" t="s">
        <v>38</v>
      </c>
      <c r="Q561" s="14" t="s">
        <v>6441</v>
      </c>
      <c r="R561" s="14" t="s">
        <v>40</v>
      </c>
      <c r="S561" s="14" t="s">
        <v>6442</v>
      </c>
      <c r="T561" s="14" t="s">
        <v>75</v>
      </c>
      <c r="U561" s="14" t="s">
        <v>243</v>
      </c>
      <c r="V561" s="14" t="s">
        <v>44</v>
      </c>
    </row>
    <row r="562" spans="1:22" ht="9.75" customHeight="1">
      <c r="A562" s="14" t="s">
        <v>5623</v>
      </c>
      <c r="B562" s="14" t="s">
        <v>999</v>
      </c>
      <c r="C562" s="13" t="str">
        <f t="shared" si="2"/>
        <v>11974H6</v>
      </c>
      <c r="D562" s="14" t="s">
        <v>27</v>
      </c>
      <c r="E562" s="14" t="s">
        <v>6443</v>
      </c>
      <c r="F562" s="14" t="s">
        <v>6444</v>
      </c>
      <c r="G562" s="14" t="s">
        <v>6445</v>
      </c>
      <c r="H562" s="14" t="s">
        <v>6446</v>
      </c>
      <c r="I562" s="14" t="s">
        <v>6447</v>
      </c>
      <c r="J562" s="14" t="s">
        <v>230</v>
      </c>
      <c r="K562" s="14" t="s">
        <v>33</v>
      </c>
      <c r="L562" s="14" t="s">
        <v>6448</v>
      </c>
      <c r="M562" s="14" t="s">
        <v>6449</v>
      </c>
      <c r="N562" s="14" t="s">
        <v>6450</v>
      </c>
      <c r="O562" s="14" t="s">
        <v>6451</v>
      </c>
      <c r="P562" s="14" t="s">
        <v>38</v>
      </c>
      <c r="Q562" s="14" t="s">
        <v>6452</v>
      </c>
      <c r="R562" s="14" t="s">
        <v>40</v>
      </c>
      <c r="S562" s="14" t="s">
        <v>6453</v>
      </c>
      <c r="T562" s="14" t="s">
        <v>230</v>
      </c>
      <c r="U562" s="14" t="s">
        <v>338</v>
      </c>
      <c r="V562" s="14" t="s">
        <v>44</v>
      </c>
    </row>
    <row r="563" spans="1:22" ht="9.75" customHeight="1">
      <c r="A563" s="14" t="s">
        <v>5623</v>
      </c>
      <c r="B563" s="14" t="s">
        <v>1010</v>
      </c>
      <c r="C563" s="13" t="str">
        <f t="shared" si="2"/>
        <v>11974H7</v>
      </c>
      <c r="D563" s="14" t="s">
        <v>27</v>
      </c>
      <c r="E563" s="14" t="s">
        <v>6454</v>
      </c>
      <c r="F563" s="14" t="s">
        <v>6455</v>
      </c>
      <c r="G563" s="13"/>
      <c r="H563" s="14" t="s">
        <v>6456</v>
      </c>
      <c r="I563" s="14" t="s">
        <v>6457</v>
      </c>
      <c r="J563" s="14" t="s">
        <v>6401</v>
      </c>
      <c r="K563" s="14" t="s">
        <v>33</v>
      </c>
      <c r="L563" s="14" t="s">
        <v>6458</v>
      </c>
      <c r="M563" s="14" t="s">
        <v>6459</v>
      </c>
      <c r="N563" s="14" t="s">
        <v>6460</v>
      </c>
      <c r="O563" s="14" t="s">
        <v>6461</v>
      </c>
      <c r="P563" s="14" t="s">
        <v>38</v>
      </c>
      <c r="Q563" s="14" t="s">
        <v>6462</v>
      </c>
      <c r="R563" s="14" t="s">
        <v>40</v>
      </c>
      <c r="S563" s="14" t="s">
        <v>6463</v>
      </c>
      <c r="T563" s="14" t="s">
        <v>230</v>
      </c>
      <c r="U563" s="14" t="s">
        <v>2829</v>
      </c>
      <c r="V563" s="14" t="s">
        <v>44</v>
      </c>
    </row>
    <row r="564" spans="1:22" ht="9.75" customHeight="1">
      <c r="A564" s="14" t="s">
        <v>5623</v>
      </c>
      <c r="B564" s="14" t="s">
        <v>1022</v>
      </c>
      <c r="C564" s="13" t="str">
        <f t="shared" si="2"/>
        <v>11974H8</v>
      </c>
      <c r="D564" s="14" t="s">
        <v>27</v>
      </c>
      <c r="E564" s="14" t="s">
        <v>6464</v>
      </c>
      <c r="F564" s="14" t="s">
        <v>6465</v>
      </c>
      <c r="G564" s="14" t="s">
        <v>6466</v>
      </c>
      <c r="H564" s="14" t="s">
        <v>6467</v>
      </c>
      <c r="I564" s="14" t="s">
        <v>6468</v>
      </c>
      <c r="J564" s="14" t="s">
        <v>111</v>
      </c>
      <c r="K564" s="13"/>
      <c r="L564" s="14" t="s">
        <v>6469</v>
      </c>
      <c r="M564" s="14" t="s">
        <v>6470</v>
      </c>
      <c r="N564" s="14" t="s">
        <v>6471</v>
      </c>
      <c r="O564" s="14" t="s">
        <v>280</v>
      </c>
      <c r="P564" s="14" t="s">
        <v>38</v>
      </c>
      <c r="Q564" s="14" t="s">
        <v>6472</v>
      </c>
      <c r="R564" s="14" t="s">
        <v>40</v>
      </c>
      <c r="S564" s="14" t="s">
        <v>6473</v>
      </c>
      <c r="T564" s="14" t="s">
        <v>118</v>
      </c>
      <c r="U564" s="14" t="s">
        <v>60</v>
      </c>
      <c r="V564" s="14" t="s">
        <v>148</v>
      </c>
    </row>
    <row r="565" spans="1:22" ht="9.75" customHeight="1">
      <c r="A565" s="14" t="s">
        <v>5623</v>
      </c>
      <c r="B565" s="14" t="s">
        <v>1035</v>
      </c>
      <c r="C565" s="13" t="str">
        <f t="shared" si="2"/>
        <v>11974H9</v>
      </c>
      <c r="D565" s="14" t="s">
        <v>27</v>
      </c>
      <c r="E565" s="14" t="s">
        <v>6474</v>
      </c>
      <c r="F565" s="14" t="s">
        <v>6475</v>
      </c>
      <c r="G565" s="14" t="s">
        <v>6476</v>
      </c>
      <c r="H565" s="14" t="s">
        <v>6477</v>
      </c>
      <c r="I565" s="14" t="s">
        <v>6478</v>
      </c>
      <c r="J565" s="14" t="s">
        <v>1962</v>
      </c>
      <c r="K565" s="14" t="s">
        <v>5131</v>
      </c>
      <c r="L565" s="14" t="s">
        <v>6479</v>
      </c>
      <c r="M565" s="14" t="s">
        <v>6480</v>
      </c>
      <c r="N565" s="14" t="s">
        <v>6481</v>
      </c>
      <c r="O565" s="14" t="s">
        <v>6482</v>
      </c>
      <c r="P565" s="14" t="s">
        <v>38</v>
      </c>
      <c r="Q565" s="14" t="s">
        <v>6483</v>
      </c>
      <c r="R565" s="14" t="s">
        <v>40</v>
      </c>
      <c r="S565" s="14" t="s">
        <v>6484</v>
      </c>
      <c r="T565" s="14" t="s">
        <v>75</v>
      </c>
      <c r="U565" s="14" t="s">
        <v>243</v>
      </c>
      <c r="V565" s="14" t="s">
        <v>44</v>
      </c>
    </row>
    <row r="566" spans="1:22" ht="9.75" customHeight="1">
      <c r="A566" s="14" t="s">
        <v>5623</v>
      </c>
      <c r="B566" s="14" t="s">
        <v>1048</v>
      </c>
      <c r="C566" s="13" t="str">
        <f t="shared" si="2"/>
        <v>11974H10</v>
      </c>
      <c r="D566" s="14" t="s">
        <v>27</v>
      </c>
      <c r="E566" s="14" t="s">
        <v>6485</v>
      </c>
      <c r="F566" s="14" t="s">
        <v>6486</v>
      </c>
      <c r="G566" s="14" t="s">
        <v>6487</v>
      </c>
      <c r="H566" s="14" t="s">
        <v>6488</v>
      </c>
      <c r="I566" s="14" t="s">
        <v>6489</v>
      </c>
      <c r="J566" s="14" t="s">
        <v>6490</v>
      </c>
      <c r="K566" s="14" t="s">
        <v>83</v>
      </c>
      <c r="L566" s="14" t="s">
        <v>6491</v>
      </c>
      <c r="M566" s="14" t="s">
        <v>6492</v>
      </c>
      <c r="N566" s="14" t="s">
        <v>6493</v>
      </c>
      <c r="O566" s="14" t="s">
        <v>6494</v>
      </c>
      <c r="P566" s="14" t="s">
        <v>38</v>
      </c>
      <c r="Q566" s="14" t="s">
        <v>6495</v>
      </c>
      <c r="R566" s="14" t="s">
        <v>40</v>
      </c>
      <c r="S566" s="14" t="s">
        <v>6496</v>
      </c>
      <c r="T566" s="14" t="s">
        <v>6497</v>
      </c>
      <c r="U566" s="14" t="s">
        <v>6498</v>
      </c>
      <c r="V566" s="14" t="s">
        <v>44</v>
      </c>
    </row>
    <row r="567" spans="1:22" ht="9.75" customHeight="1">
      <c r="A567" s="14" t="s">
        <v>5623</v>
      </c>
      <c r="B567" s="14" t="s">
        <v>1061</v>
      </c>
      <c r="C567" s="13" t="str">
        <f t="shared" si="2"/>
        <v>11974H11</v>
      </c>
      <c r="D567" s="14" t="s">
        <v>27</v>
      </c>
      <c r="E567" s="14" t="s">
        <v>6499</v>
      </c>
      <c r="F567" s="14" t="s">
        <v>6500</v>
      </c>
      <c r="G567" s="14" t="s">
        <v>6501</v>
      </c>
      <c r="H567" s="14" t="s">
        <v>6502</v>
      </c>
      <c r="I567" s="14" t="s">
        <v>6503</v>
      </c>
      <c r="J567" s="14" t="s">
        <v>6504</v>
      </c>
      <c r="K567" s="14" t="s">
        <v>169</v>
      </c>
      <c r="L567" s="14" t="s">
        <v>6505</v>
      </c>
      <c r="M567" s="14" t="s">
        <v>6506</v>
      </c>
      <c r="N567" s="14" t="s">
        <v>6507</v>
      </c>
      <c r="O567" s="14" t="s">
        <v>6508</v>
      </c>
      <c r="P567" s="14" t="s">
        <v>38</v>
      </c>
      <c r="Q567" s="14" t="s">
        <v>6509</v>
      </c>
      <c r="R567" s="14" t="s">
        <v>40</v>
      </c>
      <c r="S567" s="14" t="s">
        <v>6510</v>
      </c>
      <c r="T567" s="14" t="s">
        <v>4984</v>
      </c>
      <c r="U567" s="14" t="s">
        <v>134</v>
      </c>
      <c r="V567" s="14" t="s">
        <v>44</v>
      </c>
    </row>
    <row r="568" spans="1:22" ht="9.75" customHeight="1">
      <c r="A568" s="14" t="s">
        <v>6511</v>
      </c>
      <c r="B568" s="14" t="s">
        <v>26</v>
      </c>
      <c r="C568" s="13" t="str">
        <f t="shared" si="2"/>
        <v>11975A2</v>
      </c>
      <c r="D568" s="14" t="s">
        <v>27</v>
      </c>
      <c r="E568" s="14" t="s">
        <v>6512</v>
      </c>
      <c r="F568" s="14" t="s">
        <v>6513</v>
      </c>
      <c r="G568" s="14" t="s">
        <v>6514</v>
      </c>
      <c r="H568" s="14" t="s">
        <v>6515</v>
      </c>
      <c r="I568" s="14" t="s">
        <v>6516</v>
      </c>
      <c r="J568" s="14" t="s">
        <v>6517</v>
      </c>
      <c r="K568" s="14" t="s">
        <v>33</v>
      </c>
      <c r="L568" s="14" t="s">
        <v>6518</v>
      </c>
      <c r="M568" s="14" t="s">
        <v>6519</v>
      </c>
      <c r="N568" s="14" t="s">
        <v>6520</v>
      </c>
      <c r="O568" s="14" t="s">
        <v>6521</v>
      </c>
      <c r="P568" s="14" t="s">
        <v>38</v>
      </c>
      <c r="Q568" s="14" t="s">
        <v>6522</v>
      </c>
      <c r="R568" s="14" t="s">
        <v>40</v>
      </c>
      <c r="S568" s="14" t="s">
        <v>6523</v>
      </c>
      <c r="T568" s="14" t="s">
        <v>90</v>
      </c>
      <c r="U568" s="14" t="s">
        <v>43</v>
      </c>
      <c r="V568" s="14" t="s">
        <v>44</v>
      </c>
    </row>
    <row r="569" spans="1:22" ht="9.75" customHeight="1">
      <c r="A569" s="14" t="s">
        <v>6511</v>
      </c>
      <c r="B569" s="14" t="s">
        <v>45</v>
      </c>
      <c r="C569" s="13" t="str">
        <f t="shared" si="2"/>
        <v>11975A3</v>
      </c>
      <c r="D569" s="14" t="s">
        <v>27</v>
      </c>
      <c r="E569" s="14" t="s">
        <v>6524</v>
      </c>
      <c r="F569" s="14" t="s">
        <v>6525</v>
      </c>
      <c r="G569" s="13"/>
      <c r="H569" s="14" t="s">
        <v>6526</v>
      </c>
      <c r="I569" s="14" t="s">
        <v>6527</v>
      </c>
      <c r="J569" s="14" t="s">
        <v>344</v>
      </c>
      <c r="K569" s="14" t="s">
        <v>68</v>
      </c>
      <c r="L569" s="14" t="s">
        <v>6528</v>
      </c>
      <c r="M569" s="14" t="s">
        <v>6529</v>
      </c>
      <c r="N569" s="14" t="s">
        <v>6530</v>
      </c>
      <c r="O569" s="14" t="s">
        <v>6531</v>
      </c>
      <c r="P569" s="14" t="s">
        <v>38</v>
      </c>
      <c r="Q569" s="14" t="s">
        <v>6532</v>
      </c>
      <c r="R569" s="14" t="s">
        <v>40</v>
      </c>
      <c r="S569" s="14" t="s">
        <v>6533</v>
      </c>
      <c r="T569" s="14" t="s">
        <v>75</v>
      </c>
      <c r="U569" s="14" t="s">
        <v>6534</v>
      </c>
      <c r="V569" s="14" t="s">
        <v>44</v>
      </c>
    </row>
    <row r="570" spans="1:22" ht="9.75" customHeight="1">
      <c r="A570" s="14" t="s">
        <v>6511</v>
      </c>
      <c r="B570" s="14" t="s">
        <v>61</v>
      </c>
      <c r="C570" s="13" t="str">
        <f t="shared" si="2"/>
        <v>11975A4</v>
      </c>
      <c r="D570" s="14" t="s">
        <v>27</v>
      </c>
      <c r="E570" s="14" t="s">
        <v>6535</v>
      </c>
      <c r="F570" s="14" t="s">
        <v>6536</v>
      </c>
      <c r="G570" s="14" t="s">
        <v>6537</v>
      </c>
      <c r="H570" s="14" t="s">
        <v>6538</v>
      </c>
      <c r="I570" s="14" t="s">
        <v>6539</v>
      </c>
      <c r="J570" s="14" t="s">
        <v>2299</v>
      </c>
      <c r="K570" s="14" t="s">
        <v>33</v>
      </c>
      <c r="L570" s="14" t="s">
        <v>6540</v>
      </c>
      <c r="M570" s="14" t="s">
        <v>6541</v>
      </c>
      <c r="N570" s="14" t="s">
        <v>6542</v>
      </c>
      <c r="O570" s="14" t="s">
        <v>6543</v>
      </c>
      <c r="P570" s="14" t="s">
        <v>38</v>
      </c>
      <c r="Q570" s="14" t="s">
        <v>6544</v>
      </c>
      <c r="R570" s="14" t="s">
        <v>40</v>
      </c>
      <c r="S570" s="14" t="s">
        <v>6545</v>
      </c>
      <c r="T570" s="14" t="s">
        <v>2306</v>
      </c>
      <c r="U570" s="14" t="s">
        <v>215</v>
      </c>
      <c r="V570" s="14" t="s">
        <v>44</v>
      </c>
    </row>
    <row r="571" spans="1:22" ht="9.75" customHeight="1">
      <c r="A571" s="14" t="s">
        <v>6511</v>
      </c>
      <c r="B571" s="14" t="s">
        <v>77</v>
      </c>
      <c r="C571" s="13" t="str">
        <f t="shared" si="2"/>
        <v>11975A5</v>
      </c>
      <c r="D571" s="14" t="s">
        <v>27</v>
      </c>
      <c r="E571" s="14" t="s">
        <v>6546</v>
      </c>
      <c r="F571" s="14" t="s">
        <v>6547</v>
      </c>
      <c r="G571" s="14" t="s">
        <v>6548</v>
      </c>
      <c r="H571" s="14" t="s">
        <v>6549</v>
      </c>
      <c r="I571" s="14" t="s">
        <v>6550</v>
      </c>
      <c r="J571" s="14" t="s">
        <v>208</v>
      </c>
      <c r="K571" s="14" t="s">
        <v>83</v>
      </c>
      <c r="L571" s="14" t="s">
        <v>6551</v>
      </c>
      <c r="M571" s="14" t="s">
        <v>6552</v>
      </c>
      <c r="N571" s="14" t="s">
        <v>6553</v>
      </c>
      <c r="O571" s="14" t="s">
        <v>6554</v>
      </c>
      <c r="P571" s="14" t="s">
        <v>38</v>
      </c>
      <c r="Q571" s="14" t="s">
        <v>6555</v>
      </c>
      <c r="R571" s="14" t="s">
        <v>40</v>
      </c>
      <c r="S571" s="14" t="s">
        <v>6556</v>
      </c>
      <c r="T571" s="14" t="s">
        <v>90</v>
      </c>
      <c r="U571" s="14" t="s">
        <v>202</v>
      </c>
      <c r="V571" s="14" t="s">
        <v>44</v>
      </c>
    </row>
    <row r="572" spans="1:22" ht="9.75" customHeight="1">
      <c r="A572" s="14" t="s">
        <v>6511</v>
      </c>
      <c r="B572" s="14" t="s">
        <v>91</v>
      </c>
      <c r="C572" s="13" t="str">
        <f t="shared" si="2"/>
        <v>11975A6</v>
      </c>
      <c r="D572" s="14" t="s">
        <v>27</v>
      </c>
      <c r="E572" s="14" t="s">
        <v>6557</v>
      </c>
      <c r="F572" s="14" t="s">
        <v>6558</v>
      </c>
      <c r="G572" s="13"/>
      <c r="H572" s="14" t="s">
        <v>6559</v>
      </c>
      <c r="I572" s="14" t="s">
        <v>6560</v>
      </c>
      <c r="J572" s="14" t="s">
        <v>1962</v>
      </c>
      <c r="K572" s="14" t="s">
        <v>33</v>
      </c>
      <c r="L572" s="14" t="s">
        <v>6561</v>
      </c>
      <c r="M572" s="14" t="s">
        <v>6562</v>
      </c>
      <c r="N572" s="14" t="s">
        <v>6563</v>
      </c>
      <c r="O572" s="14" t="s">
        <v>6564</v>
      </c>
      <c r="P572" s="14" t="s">
        <v>38</v>
      </c>
      <c r="Q572" s="14" t="s">
        <v>6565</v>
      </c>
      <c r="R572" s="14" t="s">
        <v>40</v>
      </c>
      <c r="S572" s="14" t="s">
        <v>6566</v>
      </c>
      <c r="T572" s="14" t="s">
        <v>75</v>
      </c>
      <c r="U572" s="14" t="s">
        <v>243</v>
      </c>
      <c r="V572" s="14" t="s">
        <v>44</v>
      </c>
    </row>
    <row r="573" spans="1:22" ht="9.75" customHeight="1">
      <c r="A573" s="14" t="s">
        <v>6511</v>
      </c>
      <c r="B573" s="14" t="s">
        <v>105</v>
      </c>
      <c r="C573" s="13" t="str">
        <f t="shared" si="2"/>
        <v>11975A7</v>
      </c>
      <c r="D573" s="14" t="s">
        <v>27</v>
      </c>
      <c r="E573" s="14" t="s">
        <v>6567</v>
      </c>
      <c r="F573" s="14" t="s">
        <v>6568</v>
      </c>
      <c r="G573" s="13"/>
      <c r="H573" s="14" t="s">
        <v>6569</v>
      </c>
      <c r="I573" s="14" t="s">
        <v>6570</v>
      </c>
      <c r="J573" s="14" t="s">
        <v>4144</v>
      </c>
      <c r="K573" s="14" t="s">
        <v>33</v>
      </c>
      <c r="L573" s="14" t="s">
        <v>6571</v>
      </c>
      <c r="M573" s="14" t="s">
        <v>6572</v>
      </c>
      <c r="N573" s="14" t="s">
        <v>6573</v>
      </c>
      <c r="O573" s="14" t="s">
        <v>6574</v>
      </c>
      <c r="P573" s="14" t="s">
        <v>38</v>
      </c>
      <c r="Q573" s="14" t="s">
        <v>6575</v>
      </c>
      <c r="R573" s="14" t="s">
        <v>40</v>
      </c>
      <c r="S573" s="14" t="s">
        <v>6576</v>
      </c>
      <c r="T573" s="14" t="s">
        <v>4144</v>
      </c>
      <c r="U573" s="14" t="s">
        <v>134</v>
      </c>
      <c r="V573" s="14" t="s">
        <v>148</v>
      </c>
    </row>
    <row r="574" spans="1:22" ht="9.75" customHeight="1">
      <c r="A574" s="14" t="s">
        <v>6511</v>
      </c>
      <c r="B574" s="14" t="s">
        <v>120</v>
      </c>
      <c r="C574" s="13" t="str">
        <f t="shared" si="2"/>
        <v>11975A8</v>
      </c>
      <c r="D574" s="14" t="s">
        <v>27</v>
      </c>
      <c r="E574" s="14" t="s">
        <v>6577</v>
      </c>
      <c r="F574" s="14" t="s">
        <v>6578</v>
      </c>
      <c r="G574" s="13"/>
      <c r="H574" s="14" t="s">
        <v>6579</v>
      </c>
      <c r="I574" s="14" t="s">
        <v>6580</v>
      </c>
      <c r="J574" s="14" t="s">
        <v>6581</v>
      </c>
      <c r="K574" s="14" t="s">
        <v>33</v>
      </c>
      <c r="L574" s="14" t="s">
        <v>6582</v>
      </c>
      <c r="M574" s="14" t="s">
        <v>6583</v>
      </c>
      <c r="N574" s="14" t="s">
        <v>6584</v>
      </c>
      <c r="O574" s="14" t="s">
        <v>6585</v>
      </c>
      <c r="P574" s="14" t="s">
        <v>38</v>
      </c>
      <c r="Q574" s="14" t="s">
        <v>6586</v>
      </c>
      <c r="R574" s="14" t="s">
        <v>40</v>
      </c>
      <c r="S574" s="14" t="s">
        <v>6587</v>
      </c>
      <c r="T574" s="14" t="s">
        <v>5988</v>
      </c>
      <c r="U574" s="14" t="s">
        <v>243</v>
      </c>
      <c r="V574" s="14" t="s">
        <v>44</v>
      </c>
    </row>
    <row r="575" spans="1:22" ht="9.75" customHeight="1">
      <c r="A575" s="14" t="s">
        <v>6511</v>
      </c>
      <c r="B575" s="14" t="s">
        <v>136</v>
      </c>
      <c r="C575" s="13" t="str">
        <f t="shared" si="2"/>
        <v>11975A9</v>
      </c>
      <c r="D575" s="14" t="s">
        <v>27</v>
      </c>
      <c r="E575" s="14" t="s">
        <v>6588</v>
      </c>
      <c r="F575" s="14" t="s">
        <v>6589</v>
      </c>
      <c r="G575" s="13"/>
      <c r="H575" s="14" t="s">
        <v>6590</v>
      </c>
      <c r="I575" s="14" t="s">
        <v>6591</v>
      </c>
      <c r="J575" s="14" t="s">
        <v>230</v>
      </c>
      <c r="K575" s="14" t="s">
        <v>33</v>
      </c>
      <c r="L575" s="14" t="s">
        <v>6592</v>
      </c>
      <c r="M575" s="14" t="s">
        <v>6593</v>
      </c>
      <c r="N575" s="14" t="s">
        <v>6594</v>
      </c>
      <c r="O575" s="14" t="s">
        <v>6595</v>
      </c>
      <c r="P575" s="14" t="s">
        <v>38</v>
      </c>
      <c r="Q575" s="14" t="s">
        <v>6596</v>
      </c>
      <c r="R575" s="14" t="s">
        <v>40</v>
      </c>
      <c r="S575" s="14" t="s">
        <v>6597</v>
      </c>
      <c r="T575" s="14" t="s">
        <v>230</v>
      </c>
      <c r="U575" s="14" t="s">
        <v>230</v>
      </c>
      <c r="V575" s="14" t="s">
        <v>44</v>
      </c>
    </row>
    <row r="576" spans="1:22" ht="9.75" customHeight="1">
      <c r="A576" s="14" t="s">
        <v>6511</v>
      </c>
      <c r="B576" s="14" t="s">
        <v>149</v>
      </c>
      <c r="C576" s="13" t="str">
        <f t="shared" si="2"/>
        <v>11975A10</v>
      </c>
      <c r="D576" s="14" t="s">
        <v>27</v>
      </c>
      <c r="E576" s="14" t="s">
        <v>6598</v>
      </c>
      <c r="F576" s="14" t="s">
        <v>6599</v>
      </c>
      <c r="G576" s="14" t="s">
        <v>6600</v>
      </c>
      <c r="H576" s="14" t="s">
        <v>6601</v>
      </c>
      <c r="I576" s="14" t="s">
        <v>6602</v>
      </c>
      <c r="J576" s="14" t="s">
        <v>6603</v>
      </c>
      <c r="K576" s="14" t="s">
        <v>33</v>
      </c>
      <c r="L576" s="14" t="s">
        <v>6604</v>
      </c>
      <c r="M576" s="14" t="s">
        <v>6605</v>
      </c>
      <c r="N576" s="14" t="s">
        <v>6606</v>
      </c>
      <c r="O576" s="14" t="s">
        <v>6607</v>
      </c>
      <c r="P576" s="14" t="s">
        <v>38</v>
      </c>
      <c r="Q576" s="14" t="s">
        <v>6608</v>
      </c>
      <c r="R576" s="14" t="s">
        <v>40</v>
      </c>
      <c r="S576" s="14" t="s">
        <v>6609</v>
      </c>
      <c r="T576" s="14" t="s">
        <v>1370</v>
      </c>
      <c r="U576" s="14" t="s">
        <v>230</v>
      </c>
      <c r="V576" s="14" t="s">
        <v>44</v>
      </c>
    </row>
    <row r="577" spans="1:22" ht="9.75" customHeight="1">
      <c r="A577" s="14" t="s">
        <v>6511</v>
      </c>
      <c r="B577" s="14" t="s">
        <v>162</v>
      </c>
      <c r="C577" s="13" t="str">
        <f t="shared" si="2"/>
        <v>11975A11</v>
      </c>
      <c r="D577" s="14" t="s">
        <v>27</v>
      </c>
      <c r="E577" s="14" t="s">
        <v>6610</v>
      </c>
      <c r="F577" s="14" t="s">
        <v>6611</v>
      </c>
      <c r="G577" s="14" t="s">
        <v>6612</v>
      </c>
      <c r="H577" s="14" t="s">
        <v>6613</v>
      </c>
      <c r="I577" s="14" t="s">
        <v>6614</v>
      </c>
      <c r="J577" s="14" t="s">
        <v>111</v>
      </c>
      <c r="K577" s="14" t="s">
        <v>52</v>
      </c>
      <c r="L577" s="14" t="s">
        <v>6615</v>
      </c>
      <c r="M577" s="14" t="s">
        <v>6616</v>
      </c>
      <c r="N577" s="14" t="s">
        <v>6617</v>
      </c>
      <c r="O577" s="14" t="s">
        <v>6618</v>
      </c>
      <c r="P577" s="14" t="s">
        <v>38</v>
      </c>
      <c r="Q577" s="14" t="s">
        <v>6619</v>
      </c>
      <c r="R577" s="14" t="s">
        <v>40</v>
      </c>
      <c r="S577" s="14" t="s">
        <v>6620</v>
      </c>
      <c r="T577" s="14" t="s">
        <v>118</v>
      </c>
      <c r="U577" s="14" t="s">
        <v>230</v>
      </c>
      <c r="V577" s="14" t="s">
        <v>148</v>
      </c>
    </row>
    <row r="578" spans="1:22" ht="9.75" customHeight="1">
      <c r="A578" s="14" t="s">
        <v>6511</v>
      </c>
      <c r="B578" s="14" t="s">
        <v>176</v>
      </c>
      <c r="C578" s="13" t="str">
        <f t="shared" si="2"/>
        <v>11975B2</v>
      </c>
      <c r="D578" s="14" t="s">
        <v>27</v>
      </c>
      <c r="E578" s="14" t="s">
        <v>6621</v>
      </c>
      <c r="F578" s="14" t="s">
        <v>6622</v>
      </c>
      <c r="G578" s="14" t="s">
        <v>6623</v>
      </c>
      <c r="H578" s="14" t="s">
        <v>6624</v>
      </c>
      <c r="I578" s="14" t="s">
        <v>6625</v>
      </c>
      <c r="J578" s="14" t="s">
        <v>4850</v>
      </c>
      <c r="K578" s="14" t="s">
        <v>6335</v>
      </c>
      <c r="L578" s="14" t="s">
        <v>6626</v>
      </c>
      <c r="M578" s="14" t="s">
        <v>6627</v>
      </c>
      <c r="N578" s="14" t="s">
        <v>6628</v>
      </c>
      <c r="O578" s="14" t="s">
        <v>6629</v>
      </c>
      <c r="P578" s="14" t="s">
        <v>38</v>
      </c>
      <c r="Q578" s="14" t="s">
        <v>6630</v>
      </c>
      <c r="R578" s="14" t="s">
        <v>40</v>
      </c>
      <c r="S578" s="14" t="s">
        <v>6631</v>
      </c>
      <c r="T578" s="14" t="s">
        <v>4857</v>
      </c>
      <c r="U578" s="14" t="s">
        <v>338</v>
      </c>
      <c r="V578" s="14" t="s">
        <v>44</v>
      </c>
    </row>
    <row r="579" spans="1:22" ht="9.75" customHeight="1">
      <c r="A579" s="14" t="s">
        <v>6511</v>
      </c>
      <c r="B579" s="14" t="s">
        <v>190</v>
      </c>
      <c r="C579" s="13" t="str">
        <f t="shared" si="2"/>
        <v>11975B3</v>
      </c>
      <c r="D579" s="14" t="s">
        <v>27</v>
      </c>
      <c r="E579" s="14" t="s">
        <v>6632</v>
      </c>
      <c r="F579" s="14" t="s">
        <v>6633</v>
      </c>
      <c r="G579" s="14" t="s">
        <v>6634</v>
      </c>
      <c r="H579" s="14" t="s">
        <v>6635</v>
      </c>
      <c r="I579" s="14" t="s">
        <v>6636</v>
      </c>
      <c r="J579" s="14" t="s">
        <v>737</v>
      </c>
      <c r="K579" s="14" t="s">
        <v>83</v>
      </c>
      <c r="L579" s="14" t="s">
        <v>6637</v>
      </c>
      <c r="M579" s="14" t="s">
        <v>6638</v>
      </c>
      <c r="N579" s="14" t="s">
        <v>6639</v>
      </c>
      <c r="O579" s="14" t="s">
        <v>6640</v>
      </c>
      <c r="P579" s="14" t="s">
        <v>38</v>
      </c>
      <c r="Q579" s="14" t="s">
        <v>6641</v>
      </c>
      <c r="R579" s="14" t="s">
        <v>40</v>
      </c>
      <c r="S579" s="14" t="s">
        <v>6642</v>
      </c>
      <c r="T579" s="14" t="s">
        <v>456</v>
      </c>
      <c r="U579" s="14" t="s">
        <v>283</v>
      </c>
      <c r="V579" s="14" t="s">
        <v>44</v>
      </c>
    </row>
    <row r="580" spans="1:22" ht="9.75" customHeight="1">
      <c r="A580" s="14" t="s">
        <v>6511</v>
      </c>
      <c r="B580" s="14" t="s">
        <v>203</v>
      </c>
      <c r="C580" s="13" t="str">
        <f t="shared" si="2"/>
        <v>11975B4</v>
      </c>
      <c r="D580" s="14" t="s">
        <v>27</v>
      </c>
      <c r="E580" s="14" t="s">
        <v>6643</v>
      </c>
      <c r="F580" s="14" t="s">
        <v>6644</v>
      </c>
      <c r="G580" s="14" t="s">
        <v>6645</v>
      </c>
      <c r="H580" s="14" t="s">
        <v>6646</v>
      </c>
      <c r="I580" s="14" t="s">
        <v>6647</v>
      </c>
      <c r="J580" s="14" t="s">
        <v>6648</v>
      </c>
      <c r="K580" s="14" t="s">
        <v>33</v>
      </c>
      <c r="L580" s="14" t="s">
        <v>6649</v>
      </c>
      <c r="M580" s="14" t="s">
        <v>6650</v>
      </c>
      <c r="N580" s="14" t="s">
        <v>6651</v>
      </c>
      <c r="O580" s="14" t="s">
        <v>6652</v>
      </c>
      <c r="P580" s="14" t="s">
        <v>38</v>
      </c>
      <c r="Q580" s="14" t="s">
        <v>6653</v>
      </c>
      <c r="R580" s="14" t="s">
        <v>40</v>
      </c>
      <c r="S580" s="14" t="s">
        <v>6654</v>
      </c>
      <c r="T580" s="14" t="s">
        <v>6655</v>
      </c>
      <c r="U580" s="14" t="s">
        <v>338</v>
      </c>
      <c r="V580" s="14" t="s">
        <v>148</v>
      </c>
    </row>
    <row r="581" spans="1:22" ht="9.75" customHeight="1">
      <c r="A581" s="14" t="s">
        <v>6511</v>
      </c>
      <c r="B581" s="14" t="s">
        <v>216</v>
      </c>
      <c r="C581" s="13" t="str">
        <f t="shared" si="2"/>
        <v>11975B5</v>
      </c>
      <c r="D581" s="14" t="s">
        <v>27</v>
      </c>
      <c r="E581" s="14" t="s">
        <v>6656</v>
      </c>
      <c r="F581" s="14" t="s">
        <v>6657</v>
      </c>
      <c r="G581" s="14" t="s">
        <v>6658</v>
      </c>
      <c r="H581" s="14" t="s">
        <v>6659</v>
      </c>
      <c r="I581" s="14" t="s">
        <v>6660</v>
      </c>
      <c r="J581" s="14" t="s">
        <v>6661</v>
      </c>
      <c r="K581" s="14" t="s">
        <v>52</v>
      </c>
      <c r="L581" s="14" t="s">
        <v>6662</v>
      </c>
      <c r="M581" s="14" t="s">
        <v>6663</v>
      </c>
      <c r="N581" s="14" t="s">
        <v>6664</v>
      </c>
      <c r="O581" s="14" t="s">
        <v>6665</v>
      </c>
      <c r="P581" s="14" t="s">
        <v>38</v>
      </c>
      <c r="Q581" s="14" t="s">
        <v>6666</v>
      </c>
      <c r="R581" s="14" t="s">
        <v>40</v>
      </c>
      <c r="S581" s="14" t="s">
        <v>6667</v>
      </c>
      <c r="T581" s="14" t="s">
        <v>1624</v>
      </c>
      <c r="U581" s="14" t="s">
        <v>43</v>
      </c>
      <c r="V581" s="14" t="s">
        <v>44</v>
      </c>
    </row>
    <row r="582" spans="1:22" ht="9.75" customHeight="1">
      <c r="A582" s="14" t="s">
        <v>6511</v>
      </c>
      <c r="B582" s="14" t="s">
        <v>231</v>
      </c>
      <c r="C582" s="13" t="str">
        <f t="shared" si="2"/>
        <v>11975B6</v>
      </c>
      <c r="D582" s="14" t="s">
        <v>27</v>
      </c>
      <c r="E582" s="14" t="s">
        <v>6668</v>
      </c>
      <c r="F582" s="14" t="s">
        <v>6669</v>
      </c>
      <c r="G582" s="13"/>
      <c r="H582" s="14" t="s">
        <v>6670</v>
      </c>
      <c r="I582" s="14" t="s">
        <v>6671</v>
      </c>
      <c r="J582" s="14" t="s">
        <v>230</v>
      </c>
      <c r="K582" s="13"/>
      <c r="L582" s="14" t="s">
        <v>6672</v>
      </c>
      <c r="M582" s="14" t="s">
        <v>27</v>
      </c>
      <c r="N582" s="14" t="s">
        <v>6673</v>
      </c>
      <c r="O582" s="14" t="s">
        <v>6674</v>
      </c>
      <c r="P582" s="14" t="s">
        <v>38</v>
      </c>
      <c r="Q582" s="14" t="s">
        <v>6675</v>
      </c>
      <c r="R582" s="14" t="s">
        <v>40</v>
      </c>
      <c r="S582" s="14" t="s">
        <v>6676</v>
      </c>
      <c r="T582" s="14" t="s">
        <v>230</v>
      </c>
      <c r="U582" s="14" t="s">
        <v>230</v>
      </c>
      <c r="V582" s="14" t="s">
        <v>44</v>
      </c>
    </row>
    <row r="583" spans="1:22" ht="9.75" customHeight="1">
      <c r="A583" s="14" t="s">
        <v>6511</v>
      </c>
      <c r="B583" s="14" t="s">
        <v>244</v>
      </c>
      <c r="C583" s="13" t="str">
        <f t="shared" si="2"/>
        <v>11975B7</v>
      </c>
      <c r="D583" s="14" t="s">
        <v>27</v>
      </c>
      <c r="E583" s="14" t="s">
        <v>6677</v>
      </c>
      <c r="F583" s="14" t="s">
        <v>6678</v>
      </c>
      <c r="G583" s="14" t="s">
        <v>6679</v>
      </c>
      <c r="H583" s="14" t="s">
        <v>6680</v>
      </c>
      <c r="I583" s="14" t="s">
        <v>6681</v>
      </c>
      <c r="J583" s="14" t="s">
        <v>208</v>
      </c>
      <c r="K583" s="14" t="s">
        <v>83</v>
      </c>
      <c r="L583" s="14" t="s">
        <v>6682</v>
      </c>
      <c r="M583" s="14" t="s">
        <v>6683</v>
      </c>
      <c r="N583" s="14" t="s">
        <v>6684</v>
      </c>
      <c r="O583" s="14" t="s">
        <v>6685</v>
      </c>
      <c r="P583" s="14" t="s">
        <v>38</v>
      </c>
      <c r="Q583" s="14" t="s">
        <v>6686</v>
      </c>
      <c r="R583" s="14" t="s">
        <v>40</v>
      </c>
      <c r="S583" s="14" t="s">
        <v>6687</v>
      </c>
      <c r="T583" s="14" t="s">
        <v>90</v>
      </c>
      <c r="U583" s="14" t="s">
        <v>215</v>
      </c>
      <c r="V583" s="14" t="s">
        <v>44</v>
      </c>
    </row>
    <row r="584" spans="1:22" ht="9.75" customHeight="1">
      <c r="A584" s="14" t="s">
        <v>6511</v>
      </c>
      <c r="B584" s="14" t="s">
        <v>257</v>
      </c>
      <c r="C584" s="13" t="str">
        <f t="shared" si="2"/>
        <v>11975B8</v>
      </c>
      <c r="D584" s="14" t="s">
        <v>27</v>
      </c>
      <c r="E584" s="14" t="s">
        <v>6688</v>
      </c>
      <c r="F584" s="14" t="s">
        <v>6689</v>
      </c>
      <c r="G584" s="13"/>
      <c r="H584" s="14" t="s">
        <v>6690</v>
      </c>
      <c r="I584" s="14" t="s">
        <v>6691</v>
      </c>
      <c r="J584" s="14" t="s">
        <v>111</v>
      </c>
      <c r="K584" s="14" t="s">
        <v>52</v>
      </c>
      <c r="L584" s="14" t="s">
        <v>6692</v>
      </c>
      <c r="M584" s="14" t="s">
        <v>6693</v>
      </c>
      <c r="N584" s="14" t="s">
        <v>6694</v>
      </c>
      <c r="O584" s="14" t="s">
        <v>6695</v>
      </c>
      <c r="P584" s="14" t="s">
        <v>38</v>
      </c>
      <c r="Q584" s="14" t="s">
        <v>6696</v>
      </c>
      <c r="R584" s="14" t="s">
        <v>40</v>
      </c>
      <c r="S584" s="14" t="s">
        <v>6697</v>
      </c>
      <c r="T584" s="14" t="s">
        <v>118</v>
      </c>
      <c r="U584" s="14" t="s">
        <v>230</v>
      </c>
      <c r="V584" s="14" t="s">
        <v>44</v>
      </c>
    </row>
    <row r="585" spans="1:22" ht="9.75" customHeight="1">
      <c r="A585" s="14" t="s">
        <v>6511</v>
      </c>
      <c r="B585" s="14" t="s">
        <v>270</v>
      </c>
      <c r="C585" s="13" t="str">
        <f t="shared" si="2"/>
        <v>11975B9</v>
      </c>
      <c r="D585" s="14" t="s">
        <v>27</v>
      </c>
      <c r="E585" s="14" t="s">
        <v>6698</v>
      </c>
      <c r="F585" s="14" t="s">
        <v>6699</v>
      </c>
      <c r="G585" s="14" t="s">
        <v>6700</v>
      </c>
      <c r="H585" s="14" t="s">
        <v>6701</v>
      </c>
      <c r="I585" s="14" t="s">
        <v>6702</v>
      </c>
      <c r="J585" s="14" t="s">
        <v>111</v>
      </c>
      <c r="K585" s="14" t="s">
        <v>52</v>
      </c>
      <c r="L585" s="14" t="s">
        <v>6703</v>
      </c>
      <c r="M585" s="14" t="s">
        <v>6704</v>
      </c>
      <c r="N585" s="14" t="s">
        <v>6705</v>
      </c>
      <c r="O585" s="14" t="s">
        <v>6706</v>
      </c>
      <c r="P585" s="14" t="s">
        <v>38</v>
      </c>
      <c r="Q585" s="14" t="s">
        <v>6707</v>
      </c>
      <c r="R585" s="14" t="s">
        <v>40</v>
      </c>
      <c r="S585" s="14" t="s">
        <v>6708</v>
      </c>
      <c r="T585" s="14" t="s">
        <v>118</v>
      </c>
      <c r="U585" s="14" t="s">
        <v>3950</v>
      </c>
      <c r="V585" s="14" t="s">
        <v>44</v>
      </c>
    </row>
    <row r="586" spans="1:22" ht="9.75" customHeight="1">
      <c r="A586" s="14" t="s">
        <v>6511</v>
      </c>
      <c r="B586" s="14" t="s">
        <v>284</v>
      </c>
      <c r="C586" s="13" t="str">
        <f t="shared" si="2"/>
        <v>11975B10</v>
      </c>
      <c r="D586" s="14" t="s">
        <v>27</v>
      </c>
      <c r="E586" s="14" t="s">
        <v>6709</v>
      </c>
      <c r="F586" s="14" t="s">
        <v>6710</v>
      </c>
      <c r="G586" s="14" t="s">
        <v>6711</v>
      </c>
      <c r="H586" s="14" t="s">
        <v>6712</v>
      </c>
      <c r="I586" s="14" t="s">
        <v>6713</v>
      </c>
      <c r="J586" s="14" t="s">
        <v>111</v>
      </c>
      <c r="K586" s="14" t="s">
        <v>33</v>
      </c>
      <c r="L586" s="14" t="s">
        <v>6714</v>
      </c>
      <c r="M586" s="14" t="s">
        <v>6715</v>
      </c>
      <c r="N586" s="14" t="s">
        <v>6716</v>
      </c>
      <c r="O586" s="14" t="s">
        <v>6717</v>
      </c>
      <c r="P586" s="14" t="s">
        <v>38</v>
      </c>
      <c r="Q586" s="14" t="s">
        <v>6718</v>
      </c>
      <c r="R586" s="14" t="s">
        <v>40</v>
      </c>
      <c r="S586" s="14" t="s">
        <v>6719</v>
      </c>
      <c r="T586" s="14" t="s">
        <v>118</v>
      </c>
      <c r="U586" s="14" t="s">
        <v>60</v>
      </c>
      <c r="V586" s="14" t="s">
        <v>44</v>
      </c>
    </row>
    <row r="587" spans="1:22" ht="9.75" customHeight="1">
      <c r="A587" s="14" t="s">
        <v>6511</v>
      </c>
      <c r="B587" s="14" t="s">
        <v>298</v>
      </c>
      <c r="C587" s="13" t="str">
        <f t="shared" si="2"/>
        <v>11975B11</v>
      </c>
      <c r="D587" s="14" t="s">
        <v>27</v>
      </c>
      <c r="E587" s="14" t="s">
        <v>6720</v>
      </c>
      <c r="F587" s="14" t="s">
        <v>6721</v>
      </c>
      <c r="G587" s="13"/>
      <c r="H587" s="14" t="s">
        <v>6722</v>
      </c>
      <c r="I587" s="14" t="s">
        <v>6723</v>
      </c>
      <c r="J587" s="14" t="s">
        <v>344</v>
      </c>
      <c r="K587" s="14" t="s">
        <v>68</v>
      </c>
      <c r="L587" s="14" t="s">
        <v>6724</v>
      </c>
      <c r="M587" s="14" t="s">
        <v>6725</v>
      </c>
      <c r="N587" s="14" t="s">
        <v>6726</v>
      </c>
      <c r="O587" s="14" t="s">
        <v>6727</v>
      </c>
      <c r="P587" s="14" t="s">
        <v>38</v>
      </c>
      <c r="Q587" s="14" t="s">
        <v>6728</v>
      </c>
      <c r="R587" s="14" t="s">
        <v>40</v>
      </c>
      <c r="S587" s="14" t="s">
        <v>6729</v>
      </c>
      <c r="T587" s="14" t="s">
        <v>75</v>
      </c>
      <c r="U587" s="14" t="s">
        <v>243</v>
      </c>
      <c r="V587" s="14" t="s">
        <v>44</v>
      </c>
    </row>
    <row r="588" spans="1:22" ht="9.75" customHeight="1">
      <c r="A588" s="14" t="s">
        <v>6511</v>
      </c>
      <c r="B588" s="14" t="s">
        <v>311</v>
      </c>
      <c r="C588" s="13" t="str">
        <f t="shared" si="2"/>
        <v>11975C2</v>
      </c>
      <c r="D588" s="14" t="s">
        <v>27</v>
      </c>
      <c r="E588" s="14" t="s">
        <v>6730</v>
      </c>
      <c r="F588" s="14" t="s">
        <v>6731</v>
      </c>
      <c r="G588" s="14" t="s">
        <v>6732</v>
      </c>
      <c r="H588" s="14" t="s">
        <v>6733</v>
      </c>
      <c r="I588" s="14" t="s">
        <v>6734</v>
      </c>
      <c r="J588" s="14" t="s">
        <v>111</v>
      </c>
      <c r="K588" s="13"/>
      <c r="L588" s="14" t="s">
        <v>6735</v>
      </c>
      <c r="M588" s="14" t="s">
        <v>6736</v>
      </c>
      <c r="N588" s="14" t="s">
        <v>6737</v>
      </c>
      <c r="O588" s="13"/>
      <c r="P588" s="14" t="s">
        <v>38</v>
      </c>
      <c r="Q588" s="14" t="s">
        <v>6738</v>
      </c>
      <c r="R588" s="14" t="s">
        <v>40</v>
      </c>
      <c r="S588" s="14" t="s">
        <v>6739</v>
      </c>
      <c r="T588" s="14" t="s">
        <v>118</v>
      </c>
      <c r="U588" s="14" t="s">
        <v>60</v>
      </c>
      <c r="V588" s="14" t="s">
        <v>256</v>
      </c>
    </row>
    <row r="589" spans="1:22" ht="9.75" customHeight="1">
      <c r="A589" s="14" t="s">
        <v>6511</v>
      </c>
      <c r="B589" s="14" t="s">
        <v>325</v>
      </c>
      <c r="C589" s="13" t="str">
        <f t="shared" si="2"/>
        <v>11975C3</v>
      </c>
      <c r="D589" s="14" t="s">
        <v>27</v>
      </c>
      <c r="E589" s="14" t="s">
        <v>6740</v>
      </c>
      <c r="F589" s="14" t="s">
        <v>6741</v>
      </c>
      <c r="G589" s="14" t="s">
        <v>6742</v>
      </c>
      <c r="H589" s="14" t="s">
        <v>6743</v>
      </c>
      <c r="I589" s="14" t="s">
        <v>6744</v>
      </c>
      <c r="J589" s="14" t="s">
        <v>6745</v>
      </c>
      <c r="K589" s="14" t="s">
        <v>33</v>
      </c>
      <c r="L589" s="14" t="s">
        <v>6746</v>
      </c>
      <c r="M589" s="14" t="s">
        <v>6747</v>
      </c>
      <c r="N589" s="14" t="s">
        <v>6748</v>
      </c>
      <c r="O589" s="14" t="s">
        <v>6749</v>
      </c>
      <c r="P589" s="14" t="s">
        <v>38</v>
      </c>
      <c r="Q589" s="14" t="s">
        <v>6750</v>
      </c>
      <c r="R589" s="14" t="s">
        <v>40</v>
      </c>
      <c r="S589" s="14" t="s">
        <v>6751</v>
      </c>
      <c r="T589" s="14" t="s">
        <v>75</v>
      </c>
      <c r="U589" s="14" t="s">
        <v>134</v>
      </c>
      <c r="V589" s="14" t="s">
        <v>44</v>
      </c>
    </row>
    <row r="590" spans="1:22" ht="9.75" customHeight="1">
      <c r="A590" s="14" t="s">
        <v>6511</v>
      </c>
      <c r="B590" s="14" t="s">
        <v>339</v>
      </c>
      <c r="C590" s="13" t="str">
        <f t="shared" si="2"/>
        <v>11975C4</v>
      </c>
      <c r="D590" s="14" t="s">
        <v>27</v>
      </c>
      <c r="E590" s="14" t="s">
        <v>6752</v>
      </c>
      <c r="F590" s="14" t="s">
        <v>6753</v>
      </c>
      <c r="G590" s="14" t="s">
        <v>6754</v>
      </c>
      <c r="H590" s="14" t="s">
        <v>6755</v>
      </c>
      <c r="I590" s="14" t="s">
        <v>6756</v>
      </c>
      <c r="J590" s="14" t="s">
        <v>2523</v>
      </c>
      <c r="K590" s="14" t="s">
        <v>83</v>
      </c>
      <c r="L590" s="14" t="s">
        <v>6757</v>
      </c>
      <c r="M590" s="14" t="s">
        <v>6758</v>
      </c>
      <c r="N590" s="14" t="s">
        <v>6759</v>
      </c>
      <c r="O590" s="14" t="s">
        <v>6760</v>
      </c>
      <c r="P590" s="14" t="s">
        <v>38</v>
      </c>
      <c r="Q590" s="14" t="s">
        <v>6761</v>
      </c>
      <c r="R590" s="14" t="s">
        <v>40</v>
      </c>
      <c r="S590" s="14" t="s">
        <v>6762</v>
      </c>
      <c r="T590" s="14" t="s">
        <v>2530</v>
      </c>
      <c r="U590" s="14" t="s">
        <v>283</v>
      </c>
      <c r="V590" s="14" t="s">
        <v>44</v>
      </c>
    </row>
    <row r="591" spans="1:22" ht="9.75" customHeight="1">
      <c r="A591" s="14" t="s">
        <v>6511</v>
      </c>
      <c r="B591" s="14" t="s">
        <v>351</v>
      </c>
      <c r="C591" s="13" t="str">
        <f t="shared" si="2"/>
        <v>11975C5</v>
      </c>
      <c r="D591" s="14" t="s">
        <v>27</v>
      </c>
      <c r="E591" s="14" t="s">
        <v>6763</v>
      </c>
      <c r="F591" s="14" t="s">
        <v>6764</v>
      </c>
      <c r="G591" s="14" t="s">
        <v>6765</v>
      </c>
      <c r="H591" s="14" t="s">
        <v>6766</v>
      </c>
      <c r="I591" s="14" t="s">
        <v>6767</v>
      </c>
      <c r="J591" s="14" t="s">
        <v>1882</v>
      </c>
      <c r="K591" s="14" t="s">
        <v>52</v>
      </c>
      <c r="L591" s="14" t="s">
        <v>6768</v>
      </c>
      <c r="M591" s="14" t="s">
        <v>6769</v>
      </c>
      <c r="N591" s="14" t="s">
        <v>6770</v>
      </c>
      <c r="O591" s="14" t="s">
        <v>6771</v>
      </c>
      <c r="P591" s="14" t="s">
        <v>38</v>
      </c>
      <c r="Q591" s="14" t="s">
        <v>6772</v>
      </c>
      <c r="R591" s="14" t="s">
        <v>40</v>
      </c>
      <c r="S591" s="14" t="s">
        <v>6773</v>
      </c>
      <c r="T591" s="14" t="s">
        <v>103</v>
      </c>
      <c r="U591" s="14" t="s">
        <v>2829</v>
      </c>
      <c r="V591" s="14" t="s">
        <v>44</v>
      </c>
    </row>
    <row r="592" spans="1:22" ht="9.75" customHeight="1">
      <c r="A592" s="14" t="s">
        <v>6511</v>
      </c>
      <c r="B592" s="14" t="s">
        <v>365</v>
      </c>
      <c r="C592" s="13" t="str">
        <f t="shared" si="2"/>
        <v>11975C6</v>
      </c>
      <c r="D592" s="14" t="s">
        <v>27</v>
      </c>
      <c r="E592" s="14" t="s">
        <v>6774</v>
      </c>
      <c r="F592" s="14" t="s">
        <v>6775</v>
      </c>
      <c r="G592" s="13"/>
      <c r="H592" s="14" t="s">
        <v>6776</v>
      </c>
      <c r="I592" s="14" t="s">
        <v>6777</v>
      </c>
      <c r="J592" s="14" t="s">
        <v>208</v>
      </c>
      <c r="K592" s="14" t="s">
        <v>83</v>
      </c>
      <c r="L592" s="14" t="s">
        <v>6778</v>
      </c>
      <c r="M592" s="14" t="s">
        <v>6779</v>
      </c>
      <c r="N592" s="14" t="s">
        <v>6780</v>
      </c>
      <c r="O592" s="14" t="s">
        <v>6781</v>
      </c>
      <c r="P592" s="14" t="s">
        <v>38</v>
      </c>
      <c r="Q592" s="14" t="s">
        <v>6782</v>
      </c>
      <c r="R592" s="14" t="s">
        <v>40</v>
      </c>
      <c r="S592" s="14" t="s">
        <v>6783</v>
      </c>
      <c r="T592" s="14" t="s">
        <v>90</v>
      </c>
      <c r="U592" s="14" t="s">
        <v>104</v>
      </c>
      <c r="V592" s="14" t="s">
        <v>44</v>
      </c>
    </row>
    <row r="593" spans="1:22" ht="9.75" customHeight="1">
      <c r="A593" s="14" t="s">
        <v>6511</v>
      </c>
      <c r="B593" s="14" t="s">
        <v>378</v>
      </c>
      <c r="C593" s="13" t="str">
        <f t="shared" si="2"/>
        <v>11975C7</v>
      </c>
      <c r="D593" s="14" t="s">
        <v>27</v>
      </c>
      <c r="E593" s="14" t="s">
        <v>6784</v>
      </c>
      <c r="F593" s="14" t="s">
        <v>6785</v>
      </c>
      <c r="G593" s="14" t="s">
        <v>6786</v>
      </c>
      <c r="H593" s="14" t="s">
        <v>6787</v>
      </c>
      <c r="I593" s="14" t="s">
        <v>6788</v>
      </c>
      <c r="J593" s="14" t="s">
        <v>230</v>
      </c>
      <c r="K593" s="14" t="s">
        <v>33</v>
      </c>
      <c r="L593" s="14" t="s">
        <v>6789</v>
      </c>
      <c r="M593" s="14" t="s">
        <v>6790</v>
      </c>
      <c r="N593" s="14" t="s">
        <v>6791</v>
      </c>
      <c r="O593" s="14" t="s">
        <v>6792</v>
      </c>
      <c r="P593" s="14" t="s">
        <v>38</v>
      </c>
      <c r="Q593" s="14" t="s">
        <v>6793</v>
      </c>
      <c r="R593" s="14" t="s">
        <v>40</v>
      </c>
      <c r="S593" s="14" t="s">
        <v>6794</v>
      </c>
      <c r="T593" s="14" t="s">
        <v>230</v>
      </c>
      <c r="U593" s="14" t="s">
        <v>43</v>
      </c>
      <c r="V593" s="14" t="s">
        <v>44</v>
      </c>
    </row>
    <row r="594" spans="1:22" ht="9.75" customHeight="1">
      <c r="A594" s="14" t="s">
        <v>6511</v>
      </c>
      <c r="B594" s="14" t="s">
        <v>392</v>
      </c>
      <c r="C594" s="13" t="str">
        <f t="shared" si="2"/>
        <v>11975C8</v>
      </c>
      <c r="D594" s="14" t="s">
        <v>27</v>
      </c>
      <c r="E594" s="14" t="s">
        <v>6795</v>
      </c>
      <c r="F594" s="14" t="s">
        <v>6796</v>
      </c>
      <c r="G594" s="14" t="s">
        <v>6797</v>
      </c>
      <c r="H594" s="14" t="s">
        <v>6798</v>
      </c>
      <c r="I594" s="14" t="s">
        <v>6799</v>
      </c>
      <c r="J594" s="14" t="s">
        <v>384</v>
      </c>
      <c r="K594" s="14" t="s">
        <v>52</v>
      </c>
      <c r="L594" s="14" t="s">
        <v>6800</v>
      </c>
      <c r="M594" s="14" t="s">
        <v>6801</v>
      </c>
      <c r="N594" s="14" t="s">
        <v>6802</v>
      </c>
      <c r="O594" s="14" t="s">
        <v>6803</v>
      </c>
      <c r="P594" s="14" t="s">
        <v>38</v>
      </c>
      <c r="Q594" s="14" t="s">
        <v>6804</v>
      </c>
      <c r="R594" s="14" t="s">
        <v>40</v>
      </c>
      <c r="S594" s="14" t="s">
        <v>6805</v>
      </c>
      <c r="T594" s="14" t="s">
        <v>391</v>
      </c>
      <c r="U594" s="14" t="s">
        <v>338</v>
      </c>
      <c r="V594" s="14" t="s">
        <v>44</v>
      </c>
    </row>
    <row r="595" spans="1:22" ht="9.75" customHeight="1">
      <c r="A595" s="14" t="s">
        <v>6511</v>
      </c>
      <c r="B595" s="14" t="s">
        <v>404</v>
      </c>
      <c r="C595" s="13" t="str">
        <f t="shared" si="2"/>
        <v>11975C9</v>
      </c>
      <c r="D595" s="14" t="s">
        <v>27</v>
      </c>
      <c r="E595" s="14" t="s">
        <v>6806</v>
      </c>
      <c r="F595" s="14" t="s">
        <v>6807</v>
      </c>
      <c r="G595" s="13"/>
      <c r="H595" s="14" t="s">
        <v>6808</v>
      </c>
      <c r="I595" s="14" t="s">
        <v>6809</v>
      </c>
      <c r="J595" s="14" t="s">
        <v>59</v>
      </c>
      <c r="K595" s="14" t="s">
        <v>33</v>
      </c>
      <c r="L595" s="14" t="s">
        <v>6810</v>
      </c>
      <c r="M595" s="14" t="s">
        <v>6811</v>
      </c>
      <c r="N595" s="14" t="s">
        <v>6812</v>
      </c>
      <c r="O595" s="14" t="s">
        <v>6813</v>
      </c>
      <c r="P595" s="14" t="s">
        <v>38</v>
      </c>
      <c r="Q595" s="14" t="s">
        <v>6814</v>
      </c>
      <c r="R595" s="14" t="s">
        <v>40</v>
      </c>
      <c r="S595" s="14" t="s">
        <v>6815</v>
      </c>
      <c r="T595" s="14" t="s">
        <v>59</v>
      </c>
      <c r="U595" s="14" t="s">
        <v>230</v>
      </c>
      <c r="V595" s="14" t="s">
        <v>148</v>
      </c>
    </row>
    <row r="596" spans="1:22" ht="9.75" customHeight="1">
      <c r="A596" s="14" t="s">
        <v>6511</v>
      </c>
      <c r="B596" s="14" t="s">
        <v>417</v>
      </c>
      <c r="C596" s="13" t="str">
        <f t="shared" si="2"/>
        <v>11975C10</v>
      </c>
      <c r="D596" s="14" t="s">
        <v>27</v>
      </c>
      <c r="E596" s="14" t="s">
        <v>6816</v>
      </c>
      <c r="F596" s="14" t="s">
        <v>6817</v>
      </c>
      <c r="G596" s="13"/>
      <c r="H596" s="14" t="s">
        <v>6818</v>
      </c>
      <c r="I596" s="14" t="s">
        <v>2019</v>
      </c>
      <c r="J596" s="14" t="s">
        <v>1859</v>
      </c>
      <c r="K596" s="14" t="s">
        <v>33</v>
      </c>
      <c r="L596" s="14" t="s">
        <v>6819</v>
      </c>
      <c r="M596" s="14" t="s">
        <v>2022</v>
      </c>
      <c r="N596" s="14" t="s">
        <v>6820</v>
      </c>
      <c r="O596" s="14" t="s">
        <v>6821</v>
      </c>
      <c r="P596" s="14" t="s">
        <v>38</v>
      </c>
      <c r="Q596" s="14" t="s">
        <v>6822</v>
      </c>
      <c r="R596" s="14" t="s">
        <v>40</v>
      </c>
      <c r="S596" s="14" t="s">
        <v>6823</v>
      </c>
      <c r="T596" s="14" t="s">
        <v>103</v>
      </c>
      <c r="U596" s="14" t="s">
        <v>795</v>
      </c>
      <c r="V596" s="14" t="s">
        <v>44</v>
      </c>
    </row>
    <row r="597" spans="1:22" ht="9.75" customHeight="1">
      <c r="A597" s="14" t="s">
        <v>6511</v>
      </c>
      <c r="B597" s="14" t="s">
        <v>430</v>
      </c>
      <c r="C597" s="13" t="str">
        <f t="shared" si="2"/>
        <v>11975C11</v>
      </c>
      <c r="D597" s="14" t="s">
        <v>27</v>
      </c>
      <c r="E597" s="14" t="s">
        <v>6824</v>
      </c>
      <c r="F597" s="14" t="s">
        <v>6825</v>
      </c>
      <c r="G597" s="14" t="s">
        <v>6826</v>
      </c>
      <c r="H597" s="14" t="s">
        <v>6827</v>
      </c>
      <c r="I597" s="14" t="s">
        <v>6828</v>
      </c>
      <c r="J597" s="14" t="s">
        <v>230</v>
      </c>
      <c r="K597" s="14" t="s">
        <v>52</v>
      </c>
      <c r="L597" s="14" t="s">
        <v>6829</v>
      </c>
      <c r="M597" s="14" t="s">
        <v>6830</v>
      </c>
      <c r="N597" s="14" t="s">
        <v>6831</v>
      </c>
      <c r="O597" s="14" t="s">
        <v>6832</v>
      </c>
      <c r="P597" s="14" t="s">
        <v>38</v>
      </c>
      <c r="Q597" s="14" t="s">
        <v>6833</v>
      </c>
      <c r="R597" s="14" t="s">
        <v>40</v>
      </c>
      <c r="S597" s="14" t="s">
        <v>6834</v>
      </c>
      <c r="T597" s="14" t="s">
        <v>230</v>
      </c>
      <c r="U597" s="14" t="s">
        <v>134</v>
      </c>
      <c r="V597" s="14" t="s">
        <v>44</v>
      </c>
    </row>
    <row r="598" spans="1:22" ht="9.75" customHeight="1">
      <c r="A598" s="14" t="s">
        <v>6511</v>
      </c>
      <c r="B598" s="14" t="s">
        <v>444</v>
      </c>
      <c r="C598" s="13" t="str">
        <f t="shared" si="2"/>
        <v>11975D2</v>
      </c>
      <c r="D598" s="14" t="s">
        <v>27</v>
      </c>
      <c r="E598" s="14" t="s">
        <v>6835</v>
      </c>
      <c r="F598" s="14" t="s">
        <v>6836</v>
      </c>
      <c r="G598" s="14" t="s">
        <v>6837</v>
      </c>
      <c r="H598" s="14" t="s">
        <v>6838</v>
      </c>
      <c r="I598" s="14" t="s">
        <v>6839</v>
      </c>
      <c r="J598" s="14" t="s">
        <v>6840</v>
      </c>
      <c r="K598" s="14" t="s">
        <v>83</v>
      </c>
      <c r="L598" s="14" t="s">
        <v>6841</v>
      </c>
      <c r="M598" s="14" t="s">
        <v>6842</v>
      </c>
      <c r="N598" s="14" t="s">
        <v>6843</v>
      </c>
      <c r="O598" s="14" t="s">
        <v>6844</v>
      </c>
      <c r="P598" s="14" t="s">
        <v>38</v>
      </c>
      <c r="Q598" s="14" t="s">
        <v>6845</v>
      </c>
      <c r="R598" s="14" t="s">
        <v>40</v>
      </c>
      <c r="S598" s="14" t="s">
        <v>6846</v>
      </c>
      <c r="T598" s="14" t="s">
        <v>6847</v>
      </c>
      <c r="U598" s="14" t="s">
        <v>134</v>
      </c>
      <c r="V598" s="14" t="s">
        <v>44</v>
      </c>
    </row>
    <row r="599" spans="1:22" ht="9.75" customHeight="1">
      <c r="A599" s="14" t="s">
        <v>6511</v>
      </c>
      <c r="B599" s="14" t="s">
        <v>457</v>
      </c>
      <c r="C599" s="13" t="str">
        <f t="shared" si="2"/>
        <v>11975D3</v>
      </c>
      <c r="D599" s="14" t="s">
        <v>27</v>
      </c>
      <c r="E599" s="14" t="s">
        <v>6848</v>
      </c>
      <c r="F599" s="14" t="s">
        <v>6849</v>
      </c>
      <c r="G599" s="14" t="s">
        <v>6850</v>
      </c>
      <c r="H599" s="14" t="s">
        <v>6851</v>
      </c>
      <c r="I599" s="14" t="s">
        <v>6852</v>
      </c>
      <c r="J599" s="14" t="s">
        <v>1549</v>
      </c>
      <c r="K599" s="14" t="s">
        <v>33</v>
      </c>
      <c r="L599" s="14" t="s">
        <v>6853</v>
      </c>
      <c r="M599" s="14" t="s">
        <v>6854</v>
      </c>
      <c r="N599" s="14" t="s">
        <v>6855</v>
      </c>
      <c r="O599" s="14" t="s">
        <v>6856</v>
      </c>
      <c r="P599" s="14" t="s">
        <v>38</v>
      </c>
      <c r="Q599" s="14" t="s">
        <v>6857</v>
      </c>
      <c r="R599" s="14" t="s">
        <v>40</v>
      </c>
      <c r="S599" s="14" t="s">
        <v>6858</v>
      </c>
      <c r="T599" s="14" t="s">
        <v>75</v>
      </c>
      <c r="U599" s="14" t="s">
        <v>484</v>
      </c>
      <c r="V599" s="14" t="s">
        <v>44</v>
      </c>
    </row>
    <row r="600" spans="1:22" ht="9.75" customHeight="1">
      <c r="A600" s="14" t="s">
        <v>6511</v>
      </c>
      <c r="B600" s="14" t="s">
        <v>470</v>
      </c>
      <c r="C600" s="13" t="str">
        <f t="shared" si="2"/>
        <v>11975D4</v>
      </c>
      <c r="D600" s="14" t="s">
        <v>27</v>
      </c>
      <c r="E600" s="14" t="s">
        <v>6859</v>
      </c>
      <c r="F600" s="14" t="s">
        <v>6860</v>
      </c>
      <c r="G600" s="13"/>
      <c r="H600" s="14" t="s">
        <v>6861</v>
      </c>
      <c r="I600" s="14" t="s">
        <v>6862</v>
      </c>
      <c r="J600" s="14" t="s">
        <v>6863</v>
      </c>
      <c r="K600" s="13"/>
      <c r="L600" s="14" t="s">
        <v>6864</v>
      </c>
      <c r="M600" s="14" t="s">
        <v>6865</v>
      </c>
      <c r="N600" s="14" t="s">
        <v>6866</v>
      </c>
      <c r="O600" s="14" t="s">
        <v>6867</v>
      </c>
      <c r="P600" s="14" t="s">
        <v>38</v>
      </c>
      <c r="Q600" s="14" t="s">
        <v>6868</v>
      </c>
      <c r="R600" s="14" t="s">
        <v>40</v>
      </c>
      <c r="S600" s="14" t="s">
        <v>6869</v>
      </c>
      <c r="T600" s="14" t="s">
        <v>5622</v>
      </c>
      <c r="U600" s="14" t="s">
        <v>338</v>
      </c>
      <c r="V600" s="14" t="s">
        <v>148</v>
      </c>
    </row>
    <row r="601" spans="1:22" ht="9.75" customHeight="1">
      <c r="A601" s="14" t="s">
        <v>6511</v>
      </c>
      <c r="B601" s="14" t="s">
        <v>485</v>
      </c>
      <c r="C601" s="13" t="str">
        <f t="shared" si="2"/>
        <v>11975D5</v>
      </c>
      <c r="D601" s="14" t="s">
        <v>27</v>
      </c>
      <c r="E601" s="14" t="s">
        <v>6870</v>
      </c>
      <c r="F601" s="14" t="s">
        <v>6871</v>
      </c>
      <c r="G601" s="14" t="s">
        <v>6872</v>
      </c>
      <c r="H601" s="14" t="s">
        <v>6873</v>
      </c>
      <c r="I601" s="14" t="s">
        <v>6874</v>
      </c>
      <c r="J601" s="14" t="s">
        <v>344</v>
      </c>
      <c r="K601" s="14" t="s">
        <v>33</v>
      </c>
      <c r="L601" s="14" t="s">
        <v>6875</v>
      </c>
      <c r="M601" s="14" t="s">
        <v>6876</v>
      </c>
      <c r="N601" s="14" t="s">
        <v>6877</v>
      </c>
      <c r="O601" s="14" t="s">
        <v>6878</v>
      </c>
      <c r="P601" s="14" t="s">
        <v>38</v>
      </c>
      <c r="Q601" s="14" t="s">
        <v>6879</v>
      </c>
      <c r="R601" s="14" t="s">
        <v>40</v>
      </c>
      <c r="S601" s="14" t="s">
        <v>6880</v>
      </c>
      <c r="T601" s="14" t="s">
        <v>75</v>
      </c>
      <c r="U601" s="14" t="s">
        <v>243</v>
      </c>
      <c r="V601" s="14" t="s">
        <v>44</v>
      </c>
    </row>
    <row r="602" spans="1:22" ht="9.75" customHeight="1">
      <c r="A602" s="14" t="s">
        <v>6511</v>
      </c>
      <c r="B602" s="14" t="s">
        <v>497</v>
      </c>
      <c r="C602" s="13" t="str">
        <f t="shared" si="2"/>
        <v>11975D6</v>
      </c>
      <c r="D602" s="14" t="s">
        <v>27</v>
      </c>
      <c r="E602" s="14" t="s">
        <v>6881</v>
      </c>
      <c r="F602" s="14" t="s">
        <v>6882</v>
      </c>
      <c r="G602" s="14" t="s">
        <v>6883</v>
      </c>
      <c r="H602" s="14" t="s">
        <v>6884</v>
      </c>
      <c r="I602" s="14" t="s">
        <v>6885</v>
      </c>
      <c r="J602" s="14" t="s">
        <v>991</v>
      </c>
      <c r="K602" s="14" t="s">
        <v>33</v>
      </c>
      <c r="L602" s="14" t="s">
        <v>6886</v>
      </c>
      <c r="M602" s="14" t="s">
        <v>6887</v>
      </c>
      <c r="N602" s="14" t="s">
        <v>6888</v>
      </c>
      <c r="O602" s="14" t="s">
        <v>6889</v>
      </c>
      <c r="P602" s="14" t="s">
        <v>38</v>
      </c>
      <c r="Q602" s="14" t="s">
        <v>6890</v>
      </c>
      <c r="R602" s="14" t="s">
        <v>40</v>
      </c>
      <c r="S602" s="14" t="s">
        <v>6891</v>
      </c>
      <c r="T602" s="14" t="s">
        <v>998</v>
      </c>
      <c r="U602" s="14" t="s">
        <v>104</v>
      </c>
      <c r="V602" s="14" t="s">
        <v>44</v>
      </c>
    </row>
    <row r="603" spans="1:22" ht="9.75" customHeight="1">
      <c r="A603" s="14" t="s">
        <v>6511</v>
      </c>
      <c r="B603" s="14" t="s">
        <v>507</v>
      </c>
      <c r="C603" s="13" t="str">
        <f t="shared" si="2"/>
        <v>11975D7</v>
      </c>
      <c r="D603" s="14" t="s">
        <v>27</v>
      </c>
      <c r="E603" s="14" t="s">
        <v>6892</v>
      </c>
      <c r="F603" s="14" t="s">
        <v>6893</v>
      </c>
      <c r="G603" s="13"/>
      <c r="H603" s="14" t="s">
        <v>6894</v>
      </c>
      <c r="I603" s="14" t="s">
        <v>6895</v>
      </c>
      <c r="J603" s="14" t="s">
        <v>230</v>
      </c>
      <c r="K603" s="14" t="s">
        <v>52</v>
      </c>
      <c r="L603" s="14" t="s">
        <v>6896</v>
      </c>
      <c r="M603" s="14" t="s">
        <v>6897</v>
      </c>
      <c r="N603" s="14" t="s">
        <v>6898</v>
      </c>
      <c r="O603" s="14" t="s">
        <v>6899</v>
      </c>
      <c r="P603" s="14" t="s">
        <v>38</v>
      </c>
      <c r="Q603" s="14" t="s">
        <v>6900</v>
      </c>
      <c r="R603" s="14" t="s">
        <v>40</v>
      </c>
      <c r="S603" s="14" t="s">
        <v>6901</v>
      </c>
      <c r="T603" s="14" t="s">
        <v>230</v>
      </c>
      <c r="U603" s="14" t="s">
        <v>60</v>
      </c>
      <c r="V603" s="14" t="s">
        <v>44</v>
      </c>
    </row>
    <row r="604" spans="1:22" ht="9.75" customHeight="1">
      <c r="A604" s="14" t="s">
        <v>6511</v>
      </c>
      <c r="B604" s="14" t="s">
        <v>521</v>
      </c>
      <c r="C604" s="13" t="str">
        <f t="shared" si="2"/>
        <v>11975D8</v>
      </c>
      <c r="D604" s="14" t="s">
        <v>27</v>
      </c>
      <c r="E604" s="14" t="s">
        <v>6902</v>
      </c>
      <c r="F604" s="14" t="s">
        <v>6903</v>
      </c>
      <c r="G604" s="14" t="s">
        <v>6904</v>
      </c>
      <c r="H604" s="14" t="s">
        <v>6905</v>
      </c>
      <c r="I604" s="14" t="s">
        <v>6906</v>
      </c>
      <c r="J604" s="14" t="s">
        <v>344</v>
      </c>
      <c r="K604" s="14" t="s">
        <v>52</v>
      </c>
      <c r="L604" s="14" t="s">
        <v>6907</v>
      </c>
      <c r="M604" s="14" t="s">
        <v>6908</v>
      </c>
      <c r="N604" s="14" t="s">
        <v>6909</v>
      </c>
      <c r="O604" s="14" t="s">
        <v>6910</v>
      </c>
      <c r="P604" s="14" t="s">
        <v>38</v>
      </c>
      <c r="Q604" s="14" t="s">
        <v>6911</v>
      </c>
      <c r="R604" s="14" t="s">
        <v>40</v>
      </c>
      <c r="S604" s="14" t="s">
        <v>6912</v>
      </c>
      <c r="T604" s="14" t="s">
        <v>75</v>
      </c>
      <c r="U604" s="14" t="s">
        <v>243</v>
      </c>
      <c r="V604" s="14" t="s">
        <v>44</v>
      </c>
    </row>
    <row r="605" spans="1:22" ht="9.75" customHeight="1">
      <c r="A605" s="14" t="s">
        <v>6511</v>
      </c>
      <c r="B605" s="14" t="s">
        <v>535</v>
      </c>
      <c r="C605" s="13" t="str">
        <f t="shared" si="2"/>
        <v>11975D9</v>
      </c>
      <c r="D605" s="14" t="s">
        <v>27</v>
      </c>
      <c r="E605" s="14" t="s">
        <v>6913</v>
      </c>
      <c r="F605" s="14" t="s">
        <v>6914</v>
      </c>
      <c r="G605" s="14" t="s">
        <v>6915</v>
      </c>
      <c r="H605" s="14" t="s">
        <v>6916</v>
      </c>
      <c r="I605" s="14" t="s">
        <v>6917</v>
      </c>
      <c r="J605" s="14" t="s">
        <v>6918</v>
      </c>
      <c r="K605" s="14" t="s">
        <v>33</v>
      </c>
      <c r="L605" s="14" t="s">
        <v>6919</v>
      </c>
      <c r="M605" s="14" t="s">
        <v>6920</v>
      </c>
      <c r="N605" s="14" t="s">
        <v>6921</v>
      </c>
      <c r="O605" s="14" t="s">
        <v>6922</v>
      </c>
      <c r="P605" s="14" t="s">
        <v>38</v>
      </c>
      <c r="Q605" s="14" t="s">
        <v>6923</v>
      </c>
      <c r="R605" s="14" t="s">
        <v>40</v>
      </c>
      <c r="S605" s="14" t="s">
        <v>6924</v>
      </c>
      <c r="T605" s="14" t="s">
        <v>6925</v>
      </c>
      <c r="U605" s="14" t="s">
        <v>4312</v>
      </c>
      <c r="V605" s="14" t="s">
        <v>44</v>
      </c>
    </row>
    <row r="606" spans="1:22" ht="9.75" customHeight="1">
      <c r="A606" s="14" t="s">
        <v>6511</v>
      </c>
      <c r="B606" s="14" t="s">
        <v>548</v>
      </c>
      <c r="C606" s="13" t="str">
        <f t="shared" si="2"/>
        <v>11975D10</v>
      </c>
      <c r="D606" s="14" t="s">
        <v>27</v>
      </c>
      <c r="E606" s="14" t="s">
        <v>6926</v>
      </c>
      <c r="F606" s="14" t="s">
        <v>6927</v>
      </c>
      <c r="G606" s="14" t="s">
        <v>6928</v>
      </c>
      <c r="H606" s="14" t="s">
        <v>6929</v>
      </c>
      <c r="I606" s="14" t="s">
        <v>6930</v>
      </c>
      <c r="J606" s="14" t="s">
        <v>6931</v>
      </c>
      <c r="K606" s="14" t="s">
        <v>33</v>
      </c>
      <c r="L606" s="14" t="s">
        <v>6932</v>
      </c>
      <c r="M606" s="14" t="s">
        <v>6933</v>
      </c>
      <c r="N606" s="14" t="s">
        <v>6934</v>
      </c>
      <c r="O606" s="14" t="s">
        <v>6935</v>
      </c>
      <c r="P606" s="14" t="s">
        <v>38</v>
      </c>
      <c r="Q606" s="14" t="s">
        <v>6936</v>
      </c>
      <c r="R606" s="14" t="s">
        <v>40</v>
      </c>
      <c r="S606" s="14" t="s">
        <v>6937</v>
      </c>
      <c r="T606" s="14" t="s">
        <v>5988</v>
      </c>
      <c r="U606" s="14" t="s">
        <v>134</v>
      </c>
      <c r="V606" s="14" t="s">
        <v>148</v>
      </c>
    </row>
    <row r="607" spans="1:22" ht="9.75" customHeight="1">
      <c r="A607" s="14" t="s">
        <v>6511</v>
      </c>
      <c r="B607" s="14" t="s">
        <v>560</v>
      </c>
      <c r="C607" s="13" t="str">
        <f t="shared" si="2"/>
        <v>11975D11</v>
      </c>
      <c r="D607" s="14" t="s">
        <v>27</v>
      </c>
      <c r="E607" s="14" t="s">
        <v>6938</v>
      </c>
      <c r="F607" s="14" t="s">
        <v>6939</v>
      </c>
      <c r="G607" s="13"/>
      <c r="H607" s="14" t="s">
        <v>6940</v>
      </c>
      <c r="I607" s="14" t="s">
        <v>1939</v>
      </c>
      <c r="J607" s="14" t="s">
        <v>2942</v>
      </c>
      <c r="K607" s="14" t="s">
        <v>33</v>
      </c>
      <c r="L607" s="14" t="s">
        <v>6941</v>
      </c>
      <c r="M607" s="14" t="s">
        <v>1941</v>
      </c>
      <c r="N607" s="14" t="s">
        <v>6942</v>
      </c>
      <c r="O607" s="14" t="s">
        <v>6943</v>
      </c>
      <c r="P607" s="14" t="s">
        <v>38</v>
      </c>
      <c r="Q607" s="14" t="s">
        <v>6944</v>
      </c>
      <c r="R607" s="14" t="s">
        <v>40</v>
      </c>
      <c r="S607" s="14" t="s">
        <v>6945</v>
      </c>
      <c r="T607" s="14" t="s">
        <v>1922</v>
      </c>
      <c r="U607" s="14" t="s">
        <v>693</v>
      </c>
      <c r="V607" s="14" t="s">
        <v>148</v>
      </c>
    </row>
    <row r="608" spans="1:22" ht="9.75" customHeight="1">
      <c r="A608" s="14" t="s">
        <v>6511</v>
      </c>
      <c r="B608" s="14" t="s">
        <v>571</v>
      </c>
      <c r="C608" s="13" t="str">
        <f t="shared" si="2"/>
        <v>11975E2</v>
      </c>
      <c r="D608" s="14" t="s">
        <v>27</v>
      </c>
      <c r="E608" s="14" t="s">
        <v>6946</v>
      </c>
      <c r="F608" s="14" t="s">
        <v>6947</v>
      </c>
      <c r="G608" s="14" t="s">
        <v>6948</v>
      </c>
      <c r="H608" s="14" t="s">
        <v>6949</v>
      </c>
      <c r="I608" s="14" t="s">
        <v>6950</v>
      </c>
      <c r="J608" s="14" t="s">
        <v>6951</v>
      </c>
      <c r="K608" s="14" t="s">
        <v>33</v>
      </c>
      <c r="L608" s="14" t="s">
        <v>6952</v>
      </c>
      <c r="M608" s="14" t="s">
        <v>6953</v>
      </c>
      <c r="N608" s="14" t="s">
        <v>6954</v>
      </c>
      <c r="O608" s="14" t="s">
        <v>6955</v>
      </c>
      <c r="P608" s="14" t="s">
        <v>38</v>
      </c>
      <c r="Q608" s="14" t="s">
        <v>6956</v>
      </c>
      <c r="R608" s="14" t="s">
        <v>40</v>
      </c>
      <c r="S608" s="14" t="s">
        <v>6957</v>
      </c>
      <c r="T608" s="14" t="s">
        <v>781</v>
      </c>
      <c r="U608" s="14" t="s">
        <v>134</v>
      </c>
      <c r="V608" s="14" t="s">
        <v>44</v>
      </c>
    </row>
    <row r="609" spans="1:22" ht="9.75" customHeight="1">
      <c r="A609" s="14" t="s">
        <v>6511</v>
      </c>
      <c r="B609" s="14" t="s">
        <v>583</v>
      </c>
      <c r="C609" s="13" t="str">
        <f t="shared" si="2"/>
        <v>11975E3</v>
      </c>
      <c r="D609" s="14" t="s">
        <v>27</v>
      </c>
      <c r="E609" s="14" t="s">
        <v>6958</v>
      </c>
      <c r="F609" s="14" t="s">
        <v>6959</v>
      </c>
      <c r="G609" s="14" t="s">
        <v>6960</v>
      </c>
      <c r="H609" s="14" t="s">
        <v>6961</v>
      </c>
      <c r="I609" s="14" t="s">
        <v>6962</v>
      </c>
      <c r="J609" s="14" t="s">
        <v>1501</v>
      </c>
      <c r="K609" s="14" t="s">
        <v>33</v>
      </c>
      <c r="L609" s="14" t="s">
        <v>6963</v>
      </c>
      <c r="M609" s="14" t="s">
        <v>6964</v>
      </c>
      <c r="N609" s="14" t="s">
        <v>6965</v>
      </c>
      <c r="O609" s="14" t="s">
        <v>6966</v>
      </c>
      <c r="P609" s="14" t="s">
        <v>38</v>
      </c>
      <c r="Q609" s="14" t="s">
        <v>6967</v>
      </c>
      <c r="R609" s="14" t="s">
        <v>40</v>
      </c>
      <c r="S609" s="14" t="s">
        <v>6968</v>
      </c>
      <c r="T609" s="14" t="s">
        <v>230</v>
      </c>
      <c r="U609" s="14" t="s">
        <v>230</v>
      </c>
      <c r="V609" s="14" t="s">
        <v>44</v>
      </c>
    </row>
    <row r="610" spans="1:22" ht="9.75" customHeight="1">
      <c r="A610" s="14" t="s">
        <v>6511</v>
      </c>
      <c r="B610" s="14" t="s">
        <v>595</v>
      </c>
      <c r="C610" s="13" t="str">
        <f t="shared" si="2"/>
        <v>11975E4</v>
      </c>
      <c r="D610" s="14" t="s">
        <v>27</v>
      </c>
      <c r="E610" s="14" t="s">
        <v>6969</v>
      </c>
      <c r="F610" s="14" t="s">
        <v>6970</v>
      </c>
      <c r="G610" s="13"/>
      <c r="H610" s="14" t="s">
        <v>6971</v>
      </c>
      <c r="I610" s="14" t="s">
        <v>6972</v>
      </c>
      <c r="J610" s="14" t="s">
        <v>6973</v>
      </c>
      <c r="K610" s="14" t="s">
        <v>52</v>
      </c>
      <c r="L610" s="14" t="s">
        <v>6974</v>
      </c>
      <c r="M610" s="14" t="s">
        <v>6975</v>
      </c>
      <c r="N610" s="14" t="s">
        <v>6976</v>
      </c>
      <c r="O610" s="14" t="s">
        <v>6977</v>
      </c>
      <c r="P610" s="14" t="s">
        <v>38</v>
      </c>
      <c r="Q610" s="14" t="s">
        <v>6978</v>
      </c>
      <c r="R610" s="14" t="s">
        <v>40</v>
      </c>
      <c r="S610" s="14" t="s">
        <v>6979</v>
      </c>
      <c r="T610" s="14" t="s">
        <v>6980</v>
      </c>
      <c r="U610" s="14" t="s">
        <v>1334</v>
      </c>
      <c r="V610" s="14" t="s">
        <v>148</v>
      </c>
    </row>
    <row r="611" spans="1:22" ht="9.75" customHeight="1">
      <c r="A611" s="14" t="s">
        <v>6511</v>
      </c>
      <c r="B611" s="14" t="s">
        <v>606</v>
      </c>
      <c r="C611" s="13" t="str">
        <f t="shared" si="2"/>
        <v>11975E5</v>
      </c>
      <c r="D611" s="14" t="s">
        <v>27</v>
      </c>
      <c r="E611" s="14" t="s">
        <v>6981</v>
      </c>
      <c r="F611" s="14" t="s">
        <v>6982</v>
      </c>
      <c r="G611" s="14" t="s">
        <v>6983</v>
      </c>
      <c r="H611" s="14" t="s">
        <v>6984</v>
      </c>
      <c r="I611" s="14" t="s">
        <v>6985</v>
      </c>
      <c r="J611" s="14" t="s">
        <v>6986</v>
      </c>
      <c r="K611" s="14" t="s">
        <v>52</v>
      </c>
      <c r="L611" s="14" t="s">
        <v>6987</v>
      </c>
      <c r="M611" s="14" t="s">
        <v>6988</v>
      </c>
      <c r="N611" s="14" t="s">
        <v>6989</v>
      </c>
      <c r="O611" s="14" t="s">
        <v>6990</v>
      </c>
      <c r="P611" s="14" t="s">
        <v>38</v>
      </c>
      <c r="Q611" s="14" t="s">
        <v>6991</v>
      </c>
      <c r="R611" s="14" t="s">
        <v>40</v>
      </c>
      <c r="S611" s="14" t="s">
        <v>6992</v>
      </c>
      <c r="T611" s="14" t="s">
        <v>1370</v>
      </c>
      <c r="U611" s="14" t="s">
        <v>134</v>
      </c>
      <c r="V611" s="14" t="s">
        <v>44</v>
      </c>
    </row>
    <row r="612" spans="1:22" ht="9.75" customHeight="1">
      <c r="A612" s="14" t="s">
        <v>6511</v>
      </c>
      <c r="B612" s="14" t="s">
        <v>617</v>
      </c>
      <c r="C612" s="13" t="str">
        <f t="shared" si="2"/>
        <v>11975E6</v>
      </c>
      <c r="D612" s="14" t="s">
        <v>27</v>
      </c>
      <c r="E612" s="14" t="s">
        <v>6993</v>
      </c>
      <c r="F612" s="14" t="s">
        <v>6994</v>
      </c>
      <c r="G612" s="14" t="s">
        <v>6995</v>
      </c>
      <c r="H612" s="14" t="s">
        <v>6996</v>
      </c>
      <c r="I612" s="14" t="s">
        <v>6997</v>
      </c>
      <c r="J612" s="14" t="s">
        <v>230</v>
      </c>
      <c r="K612" s="14" t="s">
        <v>68</v>
      </c>
      <c r="L612" s="14" t="s">
        <v>6998</v>
      </c>
      <c r="M612" s="14" t="s">
        <v>6999</v>
      </c>
      <c r="N612" s="14" t="s">
        <v>7000</v>
      </c>
      <c r="O612" s="14" t="s">
        <v>7001</v>
      </c>
      <c r="P612" s="14" t="s">
        <v>38</v>
      </c>
      <c r="Q612" s="14" t="s">
        <v>7002</v>
      </c>
      <c r="R612" s="14" t="s">
        <v>40</v>
      </c>
      <c r="S612" s="14" t="s">
        <v>7003</v>
      </c>
      <c r="T612" s="14" t="s">
        <v>230</v>
      </c>
      <c r="U612" s="14" t="s">
        <v>338</v>
      </c>
      <c r="V612" s="14" t="s">
        <v>44</v>
      </c>
    </row>
    <row r="613" spans="1:22" ht="9.75" customHeight="1">
      <c r="A613" s="14" t="s">
        <v>6511</v>
      </c>
      <c r="B613" s="14" t="s">
        <v>631</v>
      </c>
      <c r="C613" s="13" t="str">
        <f t="shared" si="2"/>
        <v>11975E7</v>
      </c>
      <c r="D613" s="14" t="s">
        <v>27</v>
      </c>
      <c r="E613" s="14" t="s">
        <v>7004</v>
      </c>
      <c r="F613" s="14" t="s">
        <v>7005</v>
      </c>
      <c r="G613" s="13"/>
      <c r="H613" s="14" t="s">
        <v>7006</v>
      </c>
      <c r="I613" s="14" t="s">
        <v>7007</v>
      </c>
      <c r="J613" s="14" t="s">
        <v>230</v>
      </c>
      <c r="K613" s="13"/>
      <c r="L613" s="14" t="s">
        <v>7008</v>
      </c>
      <c r="M613" s="14" t="s">
        <v>7009</v>
      </c>
      <c r="N613" s="14" t="s">
        <v>7010</v>
      </c>
      <c r="O613" s="14" t="s">
        <v>280</v>
      </c>
      <c r="P613" s="14" t="s">
        <v>38</v>
      </c>
      <c r="Q613" s="14" t="s">
        <v>7011</v>
      </c>
      <c r="R613" s="14" t="s">
        <v>40</v>
      </c>
      <c r="S613" s="14" t="s">
        <v>7012</v>
      </c>
      <c r="T613" s="14" t="s">
        <v>230</v>
      </c>
      <c r="U613" s="14" t="s">
        <v>230</v>
      </c>
      <c r="V613" s="14" t="s">
        <v>148</v>
      </c>
    </row>
    <row r="614" spans="1:22" ht="9.75" customHeight="1">
      <c r="A614" s="14" t="s">
        <v>6511</v>
      </c>
      <c r="B614" s="14" t="s">
        <v>644</v>
      </c>
      <c r="C614" s="13" t="str">
        <f t="shared" si="2"/>
        <v>11975E8</v>
      </c>
      <c r="D614" s="14" t="s">
        <v>27</v>
      </c>
      <c r="E614" s="14" t="s">
        <v>7013</v>
      </c>
      <c r="F614" s="14" t="s">
        <v>7014</v>
      </c>
      <c r="G614" s="14" t="s">
        <v>7015</v>
      </c>
      <c r="H614" s="14" t="s">
        <v>7016</v>
      </c>
      <c r="I614" s="14" t="s">
        <v>7017</v>
      </c>
      <c r="J614" s="14" t="s">
        <v>7018</v>
      </c>
      <c r="K614" s="14" t="s">
        <v>169</v>
      </c>
      <c r="L614" s="14" t="s">
        <v>7019</v>
      </c>
      <c r="M614" s="14" t="s">
        <v>7020</v>
      </c>
      <c r="N614" s="14" t="s">
        <v>7021</v>
      </c>
      <c r="O614" s="14" t="s">
        <v>7022</v>
      </c>
      <c r="P614" s="14" t="s">
        <v>38</v>
      </c>
      <c r="Q614" s="14" t="s">
        <v>7023</v>
      </c>
      <c r="R614" s="14" t="s">
        <v>40</v>
      </c>
      <c r="S614" s="14" t="s">
        <v>7024</v>
      </c>
      <c r="T614" s="14" t="s">
        <v>363</v>
      </c>
      <c r="U614" s="14" t="s">
        <v>1084</v>
      </c>
      <c r="V614" s="14" t="s">
        <v>44</v>
      </c>
    </row>
    <row r="615" spans="1:22" ht="9.75" customHeight="1">
      <c r="A615" s="14" t="s">
        <v>6511</v>
      </c>
      <c r="B615" s="14" t="s">
        <v>656</v>
      </c>
      <c r="C615" s="13" t="str">
        <f t="shared" si="2"/>
        <v>11975E9</v>
      </c>
      <c r="D615" s="14" t="s">
        <v>27</v>
      </c>
      <c r="E615" s="14" t="s">
        <v>7025</v>
      </c>
      <c r="F615" s="14" t="s">
        <v>7026</v>
      </c>
      <c r="G615" s="14" t="s">
        <v>7027</v>
      </c>
      <c r="H615" s="14" t="s">
        <v>7028</v>
      </c>
      <c r="I615" s="14" t="s">
        <v>7029</v>
      </c>
      <c r="J615" s="14" t="s">
        <v>276</v>
      </c>
      <c r="K615" s="14" t="s">
        <v>83</v>
      </c>
      <c r="L615" s="14" t="s">
        <v>7030</v>
      </c>
      <c r="M615" s="14" t="s">
        <v>7031</v>
      </c>
      <c r="N615" s="14" t="s">
        <v>7032</v>
      </c>
      <c r="O615" s="14" t="s">
        <v>7033</v>
      </c>
      <c r="P615" s="14" t="s">
        <v>38</v>
      </c>
      <c r="Q615" s="14" t="s">
        <v>7034</v>
      </c>
      <c r="R615" s="14" t="s">
        <v>40</v>
      </c>
      <c r="S615" s="14" t="s">
        <v>7035</v>
      </c>
      <c r="T615" s="14" t="s">
        <v>90</v>
      </c>
      <c r="U615" s="14" t="s">
        <v>283</v>
      </c>
      <c r="V615" s="14" t="s">
        <v>44</v>
      </c>
    </row>
    <row r="616" spans="1:22" ht="9.75" customHeight="1">
      <c r="A616" s="14" t="s">
        <v>6511</v>
      </c>
      <c r="B616" s="14" t="s">
        <v>668</v>
      </c>
      <c r="C616" s="13" t="str">
        <f t="shared" si="2"/>
        <v>11975E10</v>
      </c>
      <c r="D616" s="14" t="s">
        <v>27</v>
      </c>
      <c r="E616" s="14" t="s">
        <v>7036</v>
      </c>
      <c r="F616" s="14" t="s">
        <v>7037</v>
      </c>
      <c r="G616" s="13"/>
      <c r="H616" s="14" t="s">
        <v>7038</v>
      </c>
      <c r="I616" s="14" t="s">
        <v>7039</v>
      </c>
      <c r="J616" s="14" t="s">
        <v>230</v>
      </c>
      <c r="K616" s="14" t="s">
        <v>33</v>
      </c>
      <c r="L616" s="14" t="s">
        <v>7040</v>
      </c>
      <c r="M616" s="14" t="s">
        <v>7041</v>
      </c>
      <c r="N616" s="14" t="s">
        <v>7042</v>
      </c>
      <c r="O616" s="14" t="s">
        <v>7043</v>
      </c>
      <c r="P616" s="14" t="s">
        <v>38</v>
      </c>
      <c r="Q616" s="14" t="s">
        <v>7044</v>
      </c>
      <c r="R616" s="14" t="s">
        <v>40</v>
      </c>
      <c r="S616" s="14" t="s">
        <v>7045</v>
      </c>
      <c r="T616" s="14" t="s">
        <v>230</v>
      </c>
      <c r="U616" s="14" t="s">
        <v>215</v>
      </c>
      <c r="V616" s="14" t="s">
        <v>44</v>
      </c>
    </row>
    <row r="617" spans="1:22" ht="9.75" customHeight="1">
      <c r="A617" s="14" t="s">
        <v>6511</v>
      </c>
      <c r="B617" s="14" t="s">
        <v>679</v>
      </c>
      <c r="C617" s="13" t="str">
        <f t="shared" si="2"/>
        <v>11975E11</v>
      </c>
      <c r="D617" s="14" t="s">
        <v>27</v>
      </c>
      <c r="E617" s="14" t="s">
        <v>7046</v>
      </c>
      <c r="F617" s="14" t="s">
        <v>7047</v>
      </c>
      <c r="G617" s="14" t="s">
        <v>7048</v>
      </c>
      <c r="H617" s="14" t="s">
        <v>7049</v>
      </c>
      <c r="I617" s="14" t="s">
        <v>7050</v>
      </c>
      <c r="J617" s="14" t="s">
        <v>82</v>
      </c>
      <c r="K617" s="14" t="s">
        <v>7051</v>
      </c>
      <c r="L617" s="14" t="s">
        <v>7052</v>
      </c>
      <c r="M617" s="14" t="s">
        <v>7053</v>
      </c>
      <c r="N617" s="14" t="s">
        <v>7054</v>
      </c>
      <c r="O617" s="14" t="s">
        <v>7055</v>
      </c>
      <c r="P617" s="14" t="s">
        <v>38</v>
      </c>
      <c r="Q617" s="14" t="s">
        <v>7056</v>
      </c>
      <c r="R617" s="14" t="s">
        <v>40</v>
      </c>
      <c r="S617" s="14" t="s">
        <v>7057</v>
      </c>
      <c r="T617" s="14" t="s">
        <v>90</v>
      </c>
      <c r="U617" s="14" t="s">
        <v>283</v>
      </c>
      <c r="V617" s="14" t="s">
        <v>44</v>
      </c>
    </row>
    <row r="618" spans="1:22" ht="9.75" customHeight="1">
      <c r="A618" s="14" t="s">
        <v>6511</v>
      </c>
      <c r="B618" s="14" t="s">
        <v>694</v>
      </c>
      <c r="C618" s="13" t="str">
        <f t="shared" si="2"/>
        <v>11975F2</v>
      </c>
      <c r="D618" s="14" t="s">
        <v>27</v>
      </c>
      <c r="E618" s="14" t="s">
        <v>7058</v>
      </c>
      <c r="F618" s="14" t="s">
        <v>7059</v>
      </c>
      <c r="G618" s="14" t="s">
        <v>7060</v>
      </c>
      <c r="H618" s="14" t="s">
        <v>7061</v>
      </c>
      <c r="I618" s="14" t="s">
        <v>7062</v>
      </c>
      <c r="J618" s="14" t="s">
        <v>6745</v>
      </c>
      <c r="K618" s="14" t="s">
        <v>83</v>
      </c>
      <c r="L618" s="14" t="s">
        <v>7063</v>
      </c>
      <c r="M618" s="14" t="s">
        <v>7064</v>
      </c>
      <c r="N618" s="14" t="s">
        <v>7065</v>
      </c>
      <c r="O618" s="14" t="s">
        <v>7066</v>
      </c>
      <c r="P618" s="14" t="s">
        <v>38</v>
      </c>
      <c r="Q618" s="14" t="s">
        <v>7067</v>
      </c>
      <c r="R618" s="14" t="s">
        <v>40</v>
      </c>
      <c r="S618" s="14" t="s">
        <v>7068</v>
      </c>
      <c r="T618" s="14" t="s">
        <v>75</v>
      </c>
      <c r="U618" s="14" t="s">
        <v>243</v>
      </c>
      <c r="V618" s="14" t="s">
        <v>44</v>
      </c>
    </row>
    <row r="619" spans="1:22" ht="9.75" customHeight="1">
      <c r="A619" s="14" t="s">
        <v>6511</v>
      </c>
      <c r="B619" s="14" t="s">
        <v>707</v>
      </c>
      <c r="C619" s="13" t="str">
        <f t="shared" si="2"/>
        <v>11975F3</v>
      </c>
      <c r="D619" s="14" t="s">
        <v>27</v>
      </c>
      <c r="E619" s="14" t="s">
        <v>7069</v>
      </c>
      <c r="F619" s="14" t="s">
        <v>7070</v>
      </c>
      <c r="G619" s="13"/>
      <c r="H619" s="14" t="s">
        <v>7071</v>
      </c>
      <c r="I619" s="14" t="s">
        <v>7072</v>
      </c>
      <c r="J619" s="14" t="s">
        <v>7073</v>
      </c>
      <c r="K619" s="14" t="s">
        <v>33</v>
      </c>
      <c r="L619" s="14" t="s">
        <v>7074</v>
      </c>
      <c r="M619" s="14" t="s">
        <v>7075</v>
      </c>
      <c r="N619" s="14" t="s">
        <v>7076</v>
      </c>
      <c r="O619" s="14" t="s">
        <v>7077</v>
      </c>
      <c r="P619" s="14" t="s">
        <v>38</v>
      </c>
      <c r="Q619" s="14" t="s">
        <v>7078</v>
      </c>
      <c r="R619" s="14" t="s">
        <v>40</v>
      </c>
      <c r="S619" s="14" t="s">
        <v>7079</v>
      </c>
      <c r="T619" s="14" t="s">
        <v>1370</v>
      </c>
      <c r="U619" s="14" t="s">
        <v>338</v>
      </c>
      <c r="V619" s="14" t="s">
        <v>44</v>
      </c>
    </row>
    <row r="620" spans="1:22" ht="9.75" customHeight="1">
      <c r="A620" s="14" t="s">
        <v>6511</v>
      </c>
      <c r="B620" s="14" t="s">
        <v>721</v>
      </c>
      <c r="C620" s="13" t="str">
        <f t="shared" si="2"/>
        <v>11975F4</v>
      </c>
      <c r="D620" s="14" t="s">
        <v>27</v>
      </c>
      <c r="E620" s="14" t="s">
        <v>7080</v>
      </c>
      <c r="F620" s="14" t="s">
        <v>7081</v>
      </c>
      <c r="G620" s="13"/>
      <c r="H620" s="14" t="s">
        <v>7082</v>
      </c>
      <c r="I620" s="14" t="s">
        <v>4381</v>
      </c>
      <c r="J620" s="14" t="s">
        <v>230</v>
      </c>
      <c r="K620" s="14" t="s">
        <v>33</v>
      </c>
      <c r="L620" s="14" t="s">
        <v>7083</v>
      </c>
      <c r="M620" s="14" t="s">
        <v>4383</v>
      </c>
      <c r="N620" s="14" t="s">
        <v>7084</v>
      </c>
      <c r="O620" s="14" t="s">
        <v>7085</v>
      </c>
      <c r="P620" s="14" t="s">
        <v>38</v>
      </c>
      <c r="Q620" s="14" t="s">
        <v>7086</v>
      </c>
      <c r="R620" s="14" t="s">
        <v>40</v>
      </c>
      <c r="S620" s="14" t="s">
        <v>7087</v>
      </c>
      <c r="T620" s="14" t="s">
        <v>230</v>
      </c>
      <c r="U620" s="14" t="s">
        <v>429</v>
      </c>
      <c r="V620" s="14" t="s">
        <v>44</v>
      </c>
    </row>
    <row r="621" spans="1:22" ht="9.75" customHeight="1">
      <c r="A621" s="14" t="s">
        <v>6511</v>
      </c>
      <c r="B621" s="14" t="s">
        <v>731</v>
      </c>
      <c r="C621" s="13" t="str">
        <f t="shared" si="2"/>
        <v>11975F5</v>
      </c>
      <c r="D621" s="14" t="s">
        <v>27</v>
      </c>
      <c r="E621" s="14" t="s">
        <v>7088</v>
      </c>
      <c r="F621" s="14" t="s">
        <v>7089</v>
      </c>
      <c r="G621" s="14" t="s">
        <v>7090</v>
      </c>
      <c r="H621" s="14" t="s">
        <v>7091</v>
      </c>
      <c r="I621" s="14" t="s">
        <v>7092</v>
      </c>
      <c r="J621" s="14" t="s">
        <v>6986</v>
      </c>
      <c r="K621" s="14" t="s">
        <v>68</v>
      </c>
      <c r="L621" s="14" t="s">
        <v>7093</v>
      </c>
      <c r="M621" s="14" t="s">
        <v>7094</v>
      </c>
      <c r="N621" s="14" t="s">
        <v>7095</v>
      </c>
      <c r="O621" s="14" t="s">
        <v>7096</v>
      </c>
      <c r="P621" s="14" t="s">
        <v>38</v>
      </c>
      <c r="Q621" s="14" t="s">
        <v>7097</v>
      </c>
      <c r="R621" s="14" t="s">
        <v>40</v>
      </c>
      <c r="S621" s="14" t="s">
        <v>7098</v>
      </c>
      <c r="T621" s="14" t="s">
        <v>1370</v>
      </c>
      <c r="U621" s="14" t="s">
        <v>134</v>
      </c>
      <c r="V621" s="14" t="s">
        <v>44</v>
      </c>
    </row>
    <row r="622" spans="1:22" ht="9.75" customHeight="1">
      <c r="A622" s="14" t="s">
        <v>6511</v>
      </c>
      <c r="B622" s="14" t="s">
        <v>744</v>
      </c>
      <c r="C622" s="13" t="str">
        <f t="shared" si="2"/>
        <v>11975F6</v>
      </c>
      <c r="D622" s="14" t="s">
        <v>27</v>
      </c>
      <c r="E622" s="14" t="s">
        <v>7099</v>
      </c>
      <c r="F622" s="14" t="s">
        <v>7100</v>
      </c>
      <c r="G622" s="13"/>
      <c r="H622" s="14" t="s">
        <v>7101</v>
      </c>
      <c r="I622" s="14" t="s">
        <v>7102</v>
      </c>
      <c r="J622" s="14" t="s">
        <v>208</v>
      </c>
      <c r="K622" s="14" t="s">
        <v>33</v>
      </c>
      <c r="L622" s="14" t="s">
        <v>7103</v>
      </c>
      <c r="M622" s="14" t="s">
        <v>7104</v>
      </c>
      <c r="N622" s="14" t="s">
        <v>7105</v>
      </c>
      <c r="O622" s="14" t="s">
        <v>7106</v>
      </c>
      <c r="P622" s="14" t="s">
        <v>38</v>
      </c>
      <c r="Q622" s="14" t="s">
        <v>7107</v>
      </c>
      <c r="R622" s="14" t="s">
        <v>40</v>
      </c>
      <c r="S622" s="14" t="s">
        <v>7108</v>
      </c>
      <c r="T622" s="14" t="s">
        <v>90</v>
      </c>
      <c r="U622" s="14" t="s">
        <v>104</v>
      </c>
      <c r="V622" s="14" t="s">
        <v>44</v>
      </c>
    </row>
    <row r="623" spans="1:22" ht="9.75" customHeight="1">
      <c r="A623" s="14" t="s">
        <v>6511</v>
      </c>
      <c r="B623" s="14" t="s">
        <v>757</v>
      </c>
      <c r="C623" s="13" t="str">
        <f t="shared" si="2"/>
        <v>11975F7</v>
      </c>
      <c r="D623" s="14" t="s">
        <v>27</v>
      </c>
      <c r="E623" s="14" t="s">
        <v>7109</v>
      </c>
      <c r="F623" s="14" t="s">
        <v>7110</v>
      </c>
      <c r="G623" s="14" t="s">
        <v>7111</v>
      </c>
      <c r="H623" s="14" t="s">
        <v>7112</v>
      </c>
      <c r="I623" s="14" t="s">
        <v>7113</v>
      </c>
      <c r="J623" s="14" t="s">
        <v>2391</v>
      </c>
      <c r="K623" s="14" t="s">
        <v>33</v>
      </c>
      <c r="L623" s="14" t="s">
        <v>7114</v>
      </c>
      <c r="M623" s="14" t="s">
        <v>7115</v>
      </c>
      <c r="N623" s="14" t="s">
        <v>7116</v>
      </c>
      <c r="O623" s="14" t="s">
        <v>7117</v>
      </c>
      <c r="P623" s="14" t="s">
        <v>38</v>
      </c>
      <c r="Q623" s="14" t="s">
        <v>7118</v>
      </c>
      <c r="R623" s="14" t="s">
        <v>40</v>
      </c>
      <c r="S623" s="14" t="s">
        <v>7119</v>
      </c>
      <c r="T623" s="14" t="s">
        <v>2399</v>
      </c>
      <c r="U623" s="14" t="s">
        <v>7120</v>
      </c>
      <c r="V623" s="14" t="s">
        <v>44</v>
      </c>
    </row>
    <row r="624" spans="1:22" ht="9.75" customHeight="1">
      <c r="A624" s="14" t="s">
        <v>6511</v>
      </c>
      <c r="B624" s="14" t="s">
        <v>768</v>
      </c>
      <c r="C624" s="13" t="str">
        <f t="shared" si="2"/>
        <v>11975F8</v>
      </c>
      <c r="D624" s="14" t="s">
        <v>27</v>
      </c>
      <c r="E624" s="14" t="s">
        <v>7121</v>
      </c>
      <c r="F624" s="14" t="s">
        <v>7122</v>
      </c>
      <c r="G624" s="14" t="s">
        <v>7123</v>
      </c>
      <c r="H624" s="14" t="s">
        <v>7124</v>
      </c>
      <c r="I624" s="14" t="s">
        <v>7125</v>
      </c>
      <c r="J624" s="14" t="s">
        <v>82</v>
      </c>
      <c r="K624" s="14" t="s">
        <v>7126</v>
      </c>
      <c r="L624" s="14" t="s">
        <v>7127</v>
      </c>
      <c r="M624" s="14" t="s">
        <v>7128</v>
      </c>
      <c r="N624" s="14" t="s">
        <v>7129</v>
      </c>
      <c r="O624" s="14" t="s">
        <v>280</v>
      </c>
      <c r="P624" s="14" t="s">
        <v>38</v>
      </c>
      <c r="Q624" s="14" t="s">
        <v>7130</v>
      </c>
      <c r="R624" s="14" t="s">
        <v>40</v>
      </c>
      <c r="S624" s="14" t="s">
        <v>7131</v>
      </c>
      <c r="T624" s="14" t="s">
        <v>90</v>
      </c>
      <c r="U624" s="14" t="s">
        <v>283</v>
      </c>
      <c r="V624" s="14" t="s">
        <v>44</v>
      </c>
    </row>
    <row r="625" spans="1:22" ht="9.75" customHeight="1">
      <c r="A625" s="14" t="s">
        <v>6511</v>
      </c>
      <c r="B625" s="14" t="s">
        <v>782</v>
      </c>
      <c r="C625" s="13" t="str">
        <f t="shared" si="2"/>
        <v>11975F9</v>
      </c>
      <c r="D625" s="14" t="s">
        <v>27</v>
      </c>
      <c r="E625" s="14" t="s">
        <v>7132</v>
      </c>
      <c r="F625" s="14" t="s">
        <v>7133</v>
      </c>
      <c r="G625" s="13"/>
      <c r="H625" s="14" t="s">
        <v>7134</v>
      </c>
      <c r="I625" s="14" t="s">
        <v>7135</v>
      </c>
      <c r="J625" s="14" t="s">
        <v>1928</v>
      </c>
      <c r="K625" s="14" t="s">
        <v>83</v>
      </c>
      <c r="L625" s="14" t="s">
        <v>7136</v>
      </c>
      <c r="M625" s="14" t="s">
        <v>7137</v>
      </c>
      <c r="N625" s="14" t="s">
        <v>7138</v>
      </c>
      <c r="O625" s="14" t="s">
        <v>7139</v>
      </c>
      <c r="P625" s="14" t="s">
        <v>38</v>
      </c>
      <c r="Q625" s="14" t="s">
        <v>7140</v>
      </c>
      <c r="R625" s="14" t="s">
        <v>40</v>
      </c>
      <c r="S625" s="14" t="s">
        <v>7141</v>
      </c>
      <c r="T625" s="14" t="s">
        <v>229</v>
      </c>
      <c r="U625" s="14" t="s">
        <v>283</v>
      </c>
      <c r="V625" s="14" t="s">
        <v>44</v>
      </c>
    </row>
    <row r="626" spans="1:22" ht="9.75" customHeight="1">
      <c r="A626" s="14" t="s">
        <v>6511</v>
      </c>
      <c r="B626" s="14" t="s">
        <v>796</v>
      </c>
      <c r="C626" s="13" t="str">
        <f t="shared" si="2"/>
        <v>11975F10</v>
      </c>
      <c r="D626" s="14" t="s">
        <v>27</v>
      </c>
      <c r="E626" s="14" t="s">
        <v>7142</v>
      </c>
      <c r="F626" s="14" t="s">
        <v>7143</v>
      </c>
      <c r="G626" s="13"/>
      <c r="H626" s="14" t="s">
        <v>7144</v>
      </c>
      <c r="I626" s="14" t="s">
        <v>7145</v>
      </c>
      <c r="J626" s="14" t="s">
        <v>7146</v>
      </c>
      <c r="K626" s="14" t="s">
        <v>33</v>
      </c>
      <c r="L626" s="14" t="s">
        <v>7147</v>
      </c>
      <c r="M626" s="14" t="s">
        <v>7148</v>
      </c>
      <c r="N626" s="14" t="s">
        <v>7149</v>
      </c>
      <c r="O626" s="14" t="s">
        <v>7150</v>
      </c>
      <c r="P626" s="14" t="s">
        <v>38</v>
      </c>
      <c r="Q626" s="14" t="s">
        <v>7151</v>
      </c>
      <c r="R626" s="14" t="s">
        <v>40</v>
      </c>
      <c r="S626" s="14" t="s">
        <v>7152</v>
      </c>
      <c r="T626" s="14" t="s">
        <v>4031</v>
      </c>
      <c r="U626" s="14" t="s">
        <v>230</v>
      </c>
      <c r="V626" s="14" t="s">
        <v>44</v>
      </c>
    </row>
    <row r="627" spans="1:22" ht="9.75" customHeight="1">
      <c r="A627" s="14" t="s">
        <v>6511</v>
      </c>
      <c r="B627" s="14" t="s">
        <v>810</v>
      </c>
      <c r="C627" s="13" t="str">
        <f t="shared" si="2"/>
        <v>11975F11</v>
      </c>
      <c r="D627" s="14" t="s">
        <v>27</v>
      </c>
      <c r="E627" s="14" t="s">
        <v>7153</v>
      </c>
      <c r="F627" s="14" t="s">
        <v>7154</v>
      </c>
      <c r="G627" s="14" t="s">
        <v>7155</v>
      </c>
      <c r="H627" s="14" t="s">
        <v>7156</v>
      </c>
      <c r="I627" s="14" t="s">
        <v>7157</v>
      </c>
      <c r="J627" s="14" t="s">
        <v>7158</v>
      </c>
      <c r="K627" s="14" t="s">
        <v>83</v>
      </c>
      <c r="L627" s="14" t="s">
        <v>7159</v>
      </c>
      <c r="M627" s="14" t="s">
        <v>7160</v>
      </c>
      <c r="N627" s="14" t="s">
        <v>7161</v>
      </c>
      <c r="O627" s="14" t="s">
        <v>7162</v>
      </c>
      <c r="P627" s="14" t="s">
        <v>38</v>
      </c>
      <c r="Q627" s="14" t="s">
        <v>7163</v>
      </c>
      <c r="R627" s="14" t="s">
        <v>40</v>
      </c>
      <c r="S627" s="14" t="s">
        <v>7164</v>
      </c>
      <c r="T627" s="14" t="s">
        <v>3901</v>
      </c>
      <c r="U627" s="14" t="s">
        <v>1034</v>
      </c>
      <c r="V627" s="14" t="s">
        <v>44</v>
      </c>
    </row>
    <row r="628" spans="1:22" ht="9.75" customHeight="1">
      <c r="A628" s="14" t="s">
        <v>6511</v>
      </c>
      <c r="B628" s="14" t="s">
        <v>819</v>
      </c>
      <c r="C628" s="13" t="str">
        <f t="shared" si="2"/>
        <v>11975G2</v>
      </c>
      <c r="D628" s="14" t="s">
        <v>27</v>
      </c>
      <c r="E628" s="14" t="s">
        <v>7165</v>
      </c>
      <c r="F628" s="14" t="s">
        <v>7166</v>
      </c>
      <c r="G628" s="13"/>
      <c r="H628" s="14" t="s">
        <v>7167</v>
      </c>
      <c r="I628" s="14" t="s">
        <v>4381</v>
      </c>
      <c r="J628" s="14" t="s">
        <v>230</v>
      </c>
      <c r="K628" s="14" t="s">
        <v>52</v>
      </c>
      <c r="L628" s="14" t="s">
        <v>7168</v>
      </c>
      <c r="M628" s="14" t="s">
        <v>7169</v>
      </c>
      <c r="N628" s="14" t="s">
        <v>7170</v>
      </c>
      <c r="O628" s="14" t="s">
        <v>280</v>
      </c>
      <c r="P628" s="14" t="s">
        <v>38</v>
      </c>
      <c r="Q628" s="14" t="s">
        <v>7171</v>
      </c>
      <c r="R628" s="14" t="s">
        <v>40</v>
      </c>
      <c r="S628" s="14" t="s">
        <v>7172</v>
      </c>
      <c r="T628" s="14" t="s">
        <v>230</v>
      </c>
      <c r="U628" s="14" t="s">
        <v>338</v>
      </c>
      <c r="V628" s="14" t="s">
        <v>44</v>
      </c>
    </row>
    <row r="629" spans="1:22" ht="9.75" customHeight="1">
      <c r="A629" s="14" t="s">
        <v>6511</v>
      </c>
      <c r="B629" s="14" t="s">
        <v>831</v>
      </c>
      <c r="C629" s="13" t="str">
        <f t="shared" si="2"/>
        <v>11975G3</v>
      </c>
      <c r="D629" s="14" t="s">
        <v>27</v>
      </c>
      <c r="E629" s="14" t="s">
        <v>7173</v>
      </c>
      <c r="F629" s="14" t="s">
        <v>7174</v>
      </c>
      <c r="G629" s="13"/>
      <c r="H629" s="13"/>
      <c r="I629" s="14" t="s">
        <v>7175</v>
      </c>
      <c r="J629" s="14" t="s">
        <v>7176</v>
      </c>
      <c r="K629" s="14" t="s">
        <v>4563</v>
      </c>
      <c r="L629" s="14" t="s">
        <v>7177</v>
      </c>
      <c r="M629" s="14" t="s">
        <v>27</v>
      </c>
      <c r="N629" s="14" t="s">
        <v>7178</v>
      </c>
      <c r="O629" s="14" t="s">
        <v>7179</v>
      </c>
      <c r="P629" s="14" t="s">
        <v>38</v>
      </c>
      <c r="Q629" s="14" t="s">
        <v>7180</v>
      </c>
      <c r="R629" s="14" t="s">
        <v>40</v>
      </c>
      <c r="S629" s="14" t="s">
        <v>7181</v>
      </c>
      <c r="T629" s="14" t="s">
        <v>1599</v>
      </c>
      <c r="U629" s="14" t="s">
        <v>104</v>
      </c>
      <c r="V629" s="14" t="s">
        <v>44</v>
      </c>
    </row>
    <row r="630" spans="1:22" ht="9.75" customHeight="1">
      <c r="A630" s="14" t="s">
        <v>6511</v>
      </c>
      <c r="B630" s="14" t="s">
        <v>844</v>
      </c>
      <c r="C630" s="13" t="str">
        <f t="shared" si="2"/>
        <v>11975G4</v>
      </c>
      <c r="D630" s="14" t="s">
        <v>27</v>
      </c>
      <c r="E630" s="14" t="s">
        <v>7182</v>
      </c>
      <c r="F630" s="14" t="s">
        <v>7183</v>
      </c>
      <c r="G630" s="14" t="s">
        <v>7184</v>
      </c>
      <c r="H630" s="14" t="s">
        <v>7185</v>
      </c>
      <c r="I630" s="14" t="s">
        <v>7186</v>
      </c>
      <c r="J630" s="14" t="s">
        <v>230</v>
      </c>
      <c r="K630" s="14" t="s">
        <v>33</v>
      </c>
      <c r="L630" s="14" t="s">
        <v>7187</v>
      </c>
      <c r="M630" s="14" t="s">
        <v>27</v>
      </c>
      <c r="N630" s="14" t="s">
        <v>7188</v>
      </c>
      <c r="O630" s="14" t="s">
        <v>7189</v>
      </c>
      <c r="P630" s="14" t="s">
        <v>38</v>
      </c>
      <c r="Q630" s="14" t="s">
        <v>7190</v>
      </c>
      <c r="R630" s="14" t="s">
        <v>40</v>
      </c>
      <c r="S630" s="14" t="s">
        <v>7191</v>
      </c>
      <c r="T630" s="14" t="s">
        <v>230</v>
      </c>
      <c r="U630" s="14" t="s">
        <v>60</v>
      </c>
      <c r="V630" s="14" t="s">
        <v>44</v>
      </c>
    </row>
    <row r="631" spans="1:22" ht="9.75" customHeight="1">
      <c r="A631" s="14" t="s">
        <v>6511</v>
      </c>
      <c r="B631" s="14" t="s">
        <v>856</v>
      </c>
      <c r="C631" s="13" t="str">
        <f t="shared" si="2"/>
        <v>11975G5</v>
      </c>
      <c r="D631" s="14" t="s">
        <v>27</v>
      </c>
      <c r="E631" s="14" t="s">
        <v>7192</v>
      </c>
      <c r="F631" s="14" t="s">
        <v>7193</v>
      </c>
      <c r="G631" s="14" t="s">
        <v>7194</v>
      </c>
      <c r="H631" s="14" t="s">
        <v>7195</v>
      </c>
      <c r="I631" s="14" t="s">
        <v>7196</v>
      </c>
      <c r="J631" s="14" t="s">
        <v>7197</v>
      </c>
      <c r="K631" s="14" t="s">
        <v>33</v>
      </c>
      <c r="L631" s="14" t="s">
        <v>7198</v>
      </c>
      <c r="M631" s="14" t="s">
        <v>7199</v>
      </c>
      <c r="N631" s="14" t="s">
        <v>7200</v>
      </c>
      <c r="O631" s="14" t="s">
        <v>7201</v>
      </c>
      <c r="P631" s="14" t="s">
        <v>38</v>
      </c>
      <c r="Q631" s="14" t="s">
        <v>7202</v>
      </c>
      <c r="R631" s="14" t="s">
        <v>40</v>
      </c>
      <c r="S631" s="14" t="s">
        <v>7203</v>
      </c>
      <c r="T631" s="14" t="s">
        <v>781</v>
      </c>
      <c r="U631" s="14" t="s">
        <v>1084</v>
      </c>
      <c r="V631" s="14" t="s">
        <v>44</v>
      </c>
    </row>
    <row r="632" spans="1:22" ht="9.75" customHeight="1">
      <c r="A632" s="14" t="s">
        <v>6511</v>
      </c>
      <c r="B632" s="14" t="s">
        <v>868</v>
      </c>
      <c r="C632" s="13" t="str">
        <f t="shared" si="2"/>
        <v>11975G6</v>
      </c>
      <c r="D632" s="14" t="s">
        <v>27</v>
      </c>
      <c r="E632" s="14" t="s">
        <v>7204</v>
      </c>
      <c r="F632" s="14" t="s">
        <v>7205</v>
      </c>
      <c r="G632" s="14" t="s">
        <v>7206</v>
      </c>
      <c r="H632" s="14" t="s">
        <v>7207</v>
      </c>
      <c r="I632" s="14" t="s">
        <v>661</v>
      </c>
      <c r="J632" s="14" t="s">
        <v>230</v>
      </c>
      <c r="K632" s="14" t="s">
        <v>52</v>
      </c>
      <c r="L632" s="14" t="s">
        <v>7208</v>
      </c>
      <c r="M632" s="14" t="s">
        <v>663</v>
      </c>
      <c r="N632" s="14" t="s">
        <v>7209</v>
      </c>
      <c r="O632" s="14" t="s">
        <v>7210</v>
      </c>
      <c r="P632" s="14" t="s">
        <v>38</v>
      </c>
      <c r="Q632" s="14" t="s">
        <v>7211</v>
      </c>
      <c r="R632" s="14" t="s">
        <v>40</v>
      </c>
      <c r="S632" s="14" t="s">
        <v>7212</v>
      </c>
      <c r="T632" s="14" t="s">
        <v>230</v>
      </c>
      <c r="U632" s="14" t="s">
        <v>338</v>
      </c>
      <c r="V632" s="14" t="s">
        <v>44</v>
      </c>
    </row>
    <row r="633" spans="1:22" ht="9.75" customHeight="1">
      <c r="A633" s="14" t="s">
        <v>6511</v>
      </c>
      <c r="B633" s="14" t="s">
        <v>879</v>
      </c>
      <c r="C633" s="13" t="str">
        <f t="shared" si="2"/>
        <v>11975G7</v>
      </c>
      <c r="D633" s="14" t="s">
        <v>27</v>
      </c>
      <c r="E633" s="14" t="s">
        <v>7213</v>
      </c>
      <c r="F633" s="14" t="s">
        <v>7214</v>
      </c>
      <c r="G633" s="13"/>
      <c r="H633" s="14" t="s">
        <v>7215</v>
      </c>
      <c r="I633" s="14" t="s">
        <v>7216</v>
      </c>
      <c r="J633" s="14" t="s">
        <v>7217</v>
      </c>
      <c r="K633" s="13"/>
      <c r="L633" s="14" t="s">
        <v>7218</v>
      </c>
      <c r="M633" s="14" t="s">
        <v>7219</v>
      </c>
      <c r="N633" s="14" t="s">
        <v>7220</v>
      </c>
      <c r="O633" s="14" t="s">
        <v>7221</v>
      </c>
      <c r="P633" s="14" t="s">
        <v>38</v>
      </c>
      <c r="Q633" s="14" t="s">
        <v>7222</v>
      </c>
      <c r="R633" s="14" t="s">
        <v>40</v>
      </c>
      <c r="S633" s="14" t="s">
        <v>7223</v>
      </c>
      <c r="T633" s="14" t="s">
        <v>75</v>
      </c>
      <c r="U633" s="14" t="s">
        <v>7224</v>
      </c>
      <c r="V633" s="14" t="s">
        <v>44</v>
      </c>
    </row>
    <row r="634" spans="1:22" ht="9.75" customHeight="1">
      <c r="A634" s="14" t="s">
        <v>6511</v>
      </c>
      <c r="B634" s="14" t="s">
        <v>892</v>
      </c>
      <c r="C634" s="13" t="str">
        <f t="shared" si="2"/>
        <v>11975G8</v>
      </c>
      <c r="D634" s="14" t="s">
        <v>27</v>
      </c>
      <c r="E634" s="14" t="s">
        <v>7225</v>
      </c>
      <c r="F634" s="14" t="s">
        <v>7226</v>
      </c>
      <c r="G634" s="14" t="s">
        <v>7227</v>
      </c>
      <c r="H634" s="14" t="s">
        <v>7228</v>
      </c>
      <c r="I634" s="14" t="s">
        <v>7229</v>
      </c>
      <c r="J634" s="14" t="s">
        <v>7217</v>
      </c>
      <c r="K634" s="14" t="s">
        <v>33</v>
      </c>
      <c r="L634" s="14" t="s">
        <v>7230</v>
      </c>
      <c r="M634" s="14" t="s">
        <v>7231</v>
      </c>
      <c r="N634" s="14" t="s">
        <v>7232</v>
      </c>
      <c r="O634" s="14" t="s">
        <v>7233</v>
      </c>
      <c r="P634" s="14" t="s">
        <v>38</v>
      </c>
      <c r="Q634" s="14" t="s">
        <v>7234</v>
      </c>
      <c r="R634" s="14" t="s">
        <v>40</v>
      </c>
      <c r="S634" s="14" t="s">
        <v>7235</v>
      </c>
      <c r="T634" s="14" t="s">
        <v>75</v>
      </c>
      <c r="U634" s="14" t="s">
        <v>243</v>
      </c>
      <c r="V634" s="14" t="s">
        <v>256</v>
      </c>
    </row>
    <row r="635" spans="1:22" ht="9.75" customHeight="1">
      <c r="A635" s="14" t="s">
        <v>6511</v>
      </c>
      <c r="B635" s="14" t="s">
        <v>905</v>
      </c>
      <c r="C635" s="13" t="str">
        <f t="shared" si="2"/>
        <v>11975G9</v>
      </c>
      <c r="D635" s="14" t="s">
        <v>27</v>
      </c>
      <c r="E635" s="14" t="s">
        <v>7236</v>
      </c>
      <c r="F635" s="14" t="s">
        <v>7237</v>
      </c>
      <c r="G635" s="14" t="s">
        <v>7238</v>
      </c>
      <c r="H635" s="14" t="s">
        <v>7239</v>
      </c>
      <c r="I635" s="14" t="s">
        <v>7240</v>
      </c>
      <c r="J635" s="14" t="s">
        <v>230</v>
      </c>
      <c r="K635" s="14" t="s">
        <v>83</v>
      </c>
      <c r="L635" s="14" t="s">
        <v>7241</v>
      </c>
      <c r="M635" s="14" t="s">
        <v>7242</v>
      </c>
      <c r="N635" s="14" t="s">
        <v>7243</v>
      </c>
      <c r="O635" s="14" t="s">
        <v>7244</v>
      </c>
      <c r="P635" s="14" t="s">
        <v>38</v>
      </c>
      <c r="Q635" s="14" t="s">
        <v>7245</v>
      </c>
      <c r="R635" s="14" t="s">
        <v>40</v>
      </c>
      <c r="S635" s="14" t="s">
        <v>7246</v>
      </c>
      <c r="T635" s="14" t="s">
        <v>230</v>
      </c>
      <c r="U635" s="14" t="s">
        <v>283</v>
      </c>
      <c r="V635" s="14" t="s">
        <v>44</v>
      </c>
    </row>
    <row r="636" spans="1:22" ht="9.75" customHeight="1">
      <c r="A636" s="14" t="s">
        <v>6511</v>
      </c>
      <c r="B636" s="14" t="s">
        <v>919</v>
      </c>
      <c r="C636" s="13" t="str">
        <f t="shared" si="2"/>
        <v>11975G10</v>
      </c>
      <c r="D636" s="14" t="s">
        <v>27</v>
      </c>
      <c r="E636" s="14" t="s">
        <v>7247</v>
      </c>
      <c r="F636" s="14" t="s">
        <v>7248</v>
      </c>
      <c r="G636" s="14" t="s">
        <v>7249</v>
      </c>
      <c r="H636" s="14" t="s">
        <v>7250</v>
      </c>
      <c r="I636" s="14" t="s">
        <v>7251</v>
      </c>
      <c r="J636" s="14" t="s">
        <v>650</v>
      </c>
      <c r="K636" s="14" t="s">
        <v>33</v>
      </c>
      <c r="L636" s="14" t="s">
        <v>7252</v>
      </c>
      <c r="M636" s="14" t="s">
        <v>7253</v>
      </c>
      <c r="N636" s="14" t="s">
        <v>7254</v>
      </c>
      <c r="O636" s="14" t="s">
        <v>7255</v>
      </c>
      <c r="P636" s="14" t="s">
        <v>38</v>
      </c>
      <c r="Q636" s="14" t="s">
        <v>7256</v>
      </c>
      <c r="R636" s="14" t="s">
        <v>40</v>
      </c>
      <c r="S636" s="14" t="s">
        <v>7257</v>
      </c>
      <c r="T636" s="14" t="s">
        <v>90</v>
      </c>
      <c r="U636" s="14" t="s">
        <v>283</v>
      </c>
      <c r="V636" s="14" t="s">
        <v>44</v>
      </c>
    </row>
    <row r="637" spans="1:22" ht="9.75" customHeight="1">
      <c r="A637" s="14" t="s">
        <v>6511</v>
      </c>
      <c r="B637" s="14" t="s">
        <v>934</v>
      </c>
      <c r="C637" s="13" t="str">
        <f t="shared" si="2"/>
        <v>11975G11</v>
      </c>
      <c r="D637" s="14" t="s">
        <v>27</v>
      </c>
      <c r="E637" s="14" t="s">
        <v>7258</v>
      </c>
      <c r="F637" s="14" t="s">
        <v>7259</v>
      </c>
      <c r="G637" s="14" t="s">
        <v>7260</v>
      </c>
      <c r="H637" s="14" t="s">
        <v>7261</v>
      </c>
      <c r="I637" s="14" t="s">
        <v>7262</v>
      </c>
      <c r="J637" s="14" t="s">
        <v>236</v>
      </c>
      <c r="K637" s="14" t="s">
        <v>33</v>
      </c>
      <c r="L637" s="14" t="s">
        <v>7263</v>
      </c>
      <c r="M637" s="14" t="s">
        <v>7264</v>
      </c>
      <c r="N637" s="14" t="s">
        <v>7265</v>
      </c>
      <c r="O637" s="14" t="s">
        <v>7266</v>
      </c>
      <c r="P637" s="14" t="s">
        <v>38</v>
      </c>
      <c r="Q637" s="14" t="s">
        <v>7267</v>
      </c>
      <c r="R637" s="14" t="s">
        <v>40</v>
      </c>
      <c r="S637" s="14" t="s">
        <v>7268</v>
      </c>
      <c r="T637" s="14" t="s">
        <v>75</v>
      </c>
      <c r="U637" s="14" t="s">
        <v>243</v>
      </c>
      <c r="V637" s="14" t="s">
        <v>44</v>
      </c>
    </row>
    <row r="638" spans="1:22" ht="9.75" customHeight="1">
      <c r="A638" s="14" t="s">
        <v>6511</v>
      </c>
      <c r="B638" s="14" t="s">
        <v>945</v>
      </c>
      <c r="C638" s="13" t="str">
        <f t="shared" si="2"/>
        <v>11975H2</v>
      </c>
      <c r="D638" s="14" t="s">
        <v>27</v>
      </c>
      <c r="E638" s="14" t="s">
        <v>7269</v>
      </c>
      <c r="F638" s="14" t="s">
        <v>7270</v>
      </c>
      <c r="G638" s="14" t="s">
        <v>7271</v>
      </c>
      <c r="H638" s="14" t="s">
        <v>7272</v>
      </c>
      <c r="I638" s="14" t="s">
        <v>7273</v>
      </c>
      <c r="J638" s="14" t="s">
        <v>2931</v>
      </c>
      <c r="K638" s="14" t="s">
        <v>33</v>
      </c>
      <c r="L638" s="14" t="s">
        <v>7274</v>
      </c>
      <c r="M638" s="14" t="s">
        <v>7275</v>
      </c>
      <c r="N638" s="14" t="s">
        <v>7276</v>
      </c>
      <c r="O638" s="14" t="s">
        <v>7277</v>
      </c>
      <c r="P638" s="14" t="s">
        <v>38</v>
      </c>
      <c r="Q638" s="14" t="s">
        <v>7278</v>
      </c>
      <c r="R638" s="14" t="s">
        <v>40</v>
      </c>
      <c r="S638" s="14" t="s">
        <v>7279</v>
      </c>
      <c r="T638" s="14" t="s">
        <v>456</v>
      </c>
      <c r="U638" s="14" t="s">
        <v>215</v>
      </c>
      <c r="V638" s="14" t="s">
        <v>44</v>
      </c>
    </row>
    <row r="639" spans="1:22" ht="9.75" customHeight="1">
      <c r="A639" s="14" t="s">
        <v>6511</v>
      </c>
      <c r="B639" s="14" t="s">
        <v>956</v>
      </c>
      <c r="C639" s="13" t="str">
        <f t="shared" si="2"/>
        <v>11975H3</v>
      </c>
      <c r="D639" s="14" t="s">
        <v>27</v>
      </c>
      <c r="E639" s="14" t="s">
        <v>7280</v>
      </c>
      <c r="F639" s="14" t="s">
        <v>7281</v>
      </c>
      <c r="G639" s="14" t="s">
        <v>7282</v>
      </c>
      <c r="H639" s="14" t="s">
        <v>7283</v>
      </c>
      <c r="I639" s="14" t="s">
        <v>7284</v>
      </c>
      <c r="J639" s="14" t="s">
        <v>7285</v>
      </c>
      <c r="K639" s="14" t="s">
        <v>33</v>
      </c>
      <c r="L639" s="14" t="s">
        <v>7286</v>
      </c>
      <c r="M639" s="14" t="s">
        <v>7287</v>
      </c>
      <c r="N639" s="14" t="s">
        <v>7288</v>
      </c>
      <c r="O639" s="14" t="s">
        <v>7289</v>
      </c>
      <c r="P639" s="14" t="s">
        <v>38</v>
      </c>
      <c r="Q639" s="14" t="s">
        <v>7290</v>
      </c>
      <c r="R639" s="14" t="s">
        <v>40</v>
      </c>
      <c r="S639" s="14" t="s">
        <v>7291</v>
      </c>
      <c r="T639" s="14" t="s">
        <v>7292</v>
      </c>
      <c r="U639" s="14" t="s">
        <v>134</v>
      </c>
      <c r="V639" s="14" t="s">
        <v>44</v>
      </c>
    </row>
    <row r="640" spans="1:22" ht="9.75" customHeight="1">
      <c r="A640" s="14" t="s">
        <v>6511</v>
      </c>
      <c r="B640" s="14" t="s">
        <v>971</v>
      </c>
      <c r="C640" s="13" t="str">
        <f t="shared" si="2"/>
        <v>11975H4</v>
      </c>
      <c r="D640" s="14" t="s">
        <v>27</v>
      </c>
      <c r="E640" s="14" t="s">
        <v>7293</v>
      </c>
      <c r="F640" s="14" t="s">
        <v>7294</v>
      </c>
      <c r="G640" s="14" t="s">
        <v>7295</v>
      </c>
      <c r="H640" s="14" t="s">
        <v>7296</v>
      </c>
      <c r="I640" s="14" t="s">
        <v>7297</v>
      </c>
      <c r="J640" s="14" t="s">
        <v>7298</v>
      </c>
      <c r="K640" s="14" t="s">
        <v>83</v>
      </c>
      <c r="L640" s="14" t="s">
        <v>7299</v>
      </c>
      <c r="M640" s="14" t="s">
        <v>7300</v>
      </c>
      <c r="N640" s="14" t="s">
        <v>7301</v>
      </c>
      <c r="O640" s="14" t="s">
        <v>7302</v>
      </c>
      <c r="P640" s="14" t="s">
        <v>38</v>
      </c>
      <c r="Q640" s="14" t="s">
        <v>7303</v>
      </c>
      <c r="R640" s="14" t="s">
        <v>40</v>
      </c>
      <c r="S640" s="14" t="s">
        <v>7304</v>
      </c>
      <c r="T640" s="14" t="s">
        <v>7305</v>
      </c>
      <c r="U640" s="14" t="s">
        <v>119</v>
      </c>
      <c r="V640" s="14" t="s">
        <v>44</v>
      </c>
    </row>
    <row r="641" spans="1:22" ht="9.75" customHeight="1">
      <c r="A641" s="14" t="s">
        <v>6511</v>
      </c>
      <c r="B641" s="14" t="s">
        <v>985</v>
      </c>
      <c r="C641" s="13" t="str">
        <f t="shared" si="2"/>
        <v>11975H5</v>
      </c>
      <c r="D641" s="14" t="s">
        <v>27</v>
      </c>
      <c r="E641" s="14" t="s">
        <v>7306</v>
      </c>
      <c r="F641" s="14" t="s">
        <v>7307</v>
      </c>
      <c r="G641" s="13"/>
      <c r="H641" s="14" t="s">
        <v>7308</v>
      </c>
      <c r="I641" s="14" t="s">
        <v>7309</v>
      </c>
      <c r="J641" s="14" t="s">
        <v>1252</v>
      </c>
      <c r="K641" s="14" t="s">
        <v>2392</v>
      </c>
      <c r="L641" s="14" t="s">
        <v>7310</v>
      </c>
      <c r="M641" s="14" t="s">
        <v>7311</v>
      </c>
      <c r="N641" s="14" t="s">
        <v>7312</v>
      </c>
      <c r="O641" s="14" t="s">
        <v>7313</v>
      </c>
      <c r="P641" s="14" t="s">
        <v>38</v>
      </c>
      <c r="Q641" s="14" t="s">
        <v>7314</v>
      </c>
      <c r="R641" s="14" t="s">
        <v>40</v>
      </c>
      <c r="S641" s="14" t="s">
        <v>7315</v>
      </c>
      <c r="T641" s="14" t="s">
        <v>229</v>
      </c>
      <c r="U641" s="14" t="s">
        <v>283</v>
      </c>
      <c r="V641" s="14" t="s">
        <v>44</v>
      </c>
    </row>
    <row r="642" spans="1:22" ht="9.75" customHeight="1">
      <c r="A642" s="14" t="s">
        <v>6511</v>
      </c>
      <c r="B642" s="14" t="s">
        <v>999</v>
      </c>
      <c r="C642" s="13" t="str">
        <f t="shared" si="2"/>
        <v>11975H6</v>
      </c>
      <c r="D642" s="14" t="s">
        <v>27</v>
      </c>
      <c r="E642" s="14" t="s">
        <v>7316</v>
      </c>
      <c r="F642" s="14" t="s">
        <v>7317</v>
      </c>
      <c r="G642" s="14" t="s">
        <v>7318</v>
      </c>
      <c r="H642" s="14" t="s">
        <v>7319</v>
      </c>
      <c r="I642" s="14" t="s">
        <v>7320</v>
      </c>
      <c r="J642" s="14" t="s">
        <v>208</v>
      </c>
      <c r="K642" s="14" t="s">
        <v>83</v>
      </c>
      <c r="L642" s="14" t="s">
        <v>7321</v>
      </c>
      <c r="M642" s="14" t="s">
        <v>7322</v>
      </c>
      <c r="N642" s="14" t="s">
        <v>7323</v>
      </c>
      <c r="O642" s="14" t="s">
        <v>7324</v>
      </c>
      <c r="P642" s="14" t="s">
        <v>38</v>
      </c>
      <c r="Q642" s="14" t="s">
        <v>7325</v>
      </c>
      <c r="R642" s="14" t="s">
        <v>40</v>
      </c>
      <c r="S642" s="14" t="s">
        <v>7326</v>
      </c>
      <c r="T642" s="14" t="s">
        <v>90</v>
      </c>
      <c r="U642" s="14" t="s">
        <v>104</v>
      </c>
      <c r="V642" s="14" t="s">
        <v>44</v>
      </c>
    </row>
    <row r="643" spans="1:22" ht="9.75" customHeight="1">
      <c r="A643" s="14" t="s">
        <v>6511</v>
      </c>
      <c r="B643" s="14" t="s">
        <v>1010</v>
      </c>
      <c r="C643" s="13" t="str">
        <f t="shared" si="2"/>
        <v>11975H7</v>
      </c>
      <c r="D643" s="14" t="s">
        <v>27</v>
      </c>
      <c r="E643" s="14" t="s">
        <v>7327</v>
      </c>
      <c r="F643" s="14" t="s">
        <v>7328</v>
      </c>
      <c r="G643" s="13"/>
      <c r="H643" s="14" t="s">
        <v>7329</v>
      </c>
      <c r="I643" s="14" t="s">
        <v>7330</v>
      </c>
      <c r="J643" s="14" t="s">
        <v>82</v>
      </c>
      <c r="K643" s="14" t="s">
        <v>169</v>
      </c>
      <c r="L643" s="14" t="s">
        <v>7331</v>
      </c>
      <c r="M643" s="14" t="s">
        <v>7332</v>
      </c>
      <c r="N643" s="14" t="s">
        <v>7333</v>
      </c>
      <c r="O643" s="14" t="s">
        <v>7334</v>
      </c>
      <c r="P643" s="14" t="s">
        <v>38</v>
      </c>
      <c r="Q643" s="14" t="s">
        <v>7335</v>
      </c>
      <c r="R643" s="14" t="s">
        <v>40</v>
      </c>
      <c r="S643" s="14" t="s">
        <v>7336</v>
      </c>
      <c r="T643" s="14" t="s">
        <v>90</v>
      </c>
      <c r="U643" s="14" t="s">
        <v>283</v>
      </c>
      <c r="V643" s="14" t="s">
        <v>44</v>
      </c>
    </row>
    <row r="644" spans="1:22" ht="9.75" customHeight="1">
      <c r="A644" s="14" t="s">
        <v>6511</v>
      </c>
      <c r="B644" s="14" t="s">
        <v>1022</v>
      </c>
      <c r="C644" s="13" t="str">
        <f t="shared" si="2"/>
        <v>11975H8</v>
      </c>
      <c r="D644" s="14" t="s">
        <v>27</v>
      </c>
      <c r="E644" s="14" t="s">
        <v>7337</v>
      </c>
      <c r="F644" s="14" t="s">
        <v>7338</v>
      </c>
      <c r="G644" s="14" t="s">
        <v>7339</v>
      </c>
      <c r="H644" s="14" t="s">
        <v>7340</v>
      </c>
      <c r="I644" s="14" t="s">
        <v>7341</v>
      </c>
      <c r="J644" s="14" t="s">
        <v>7342</v>
      </c>
      <c r="K644" s="14" t="s">
        <v>68</v>
      </c>
      <c r="L644" s="14" t="s">
        <v>7343</v>
      </c>
      <c r="M644" s="14" t="s">
        <v>7344</v>
      </c>
      <c r="N644" s="14" t="s">
        <v>7345</v>
      </c>
      <c r="O644" s="14" t="s">
        <v>7346</v>
      </c>
      <c r="P644" s="14" t="s">
        <v>38</v>
      </c>
      <c r="Q644" s="14" t="s">
        <v>7347</v>
      </c>
      <c r="R644" s="14" t="s">
        <v>40</v>
      </c>
      <c r="S644" s="14" t="s">
        <v>7348</v>
      </c>
      <c r="T644" s="14" t="s">
        <v>4984</v>
      </c>
      <c r="U644" s="14" t="s">
        <v>119</v>
      </c>
      <c r="V644" s="14" t="s">
        <v>44</v>
      </c>
    </row>
    <row r="645" spans="1:22" ht="9.75" customHeight="1">
      <c r="A645" s="14" t="s">
        <v>6511</v>
      </c>
      <c r="B645" s="14" t="s">
        <v>1035</v>
      </c>
      <c r="C645" s="13" t="str">
        <f t="shared" si="2"/>
        <v>11975H9</v>
      </c>
      <c r="D645" s="14" t="s">
        <v>27</v>
      </c>
      <c r="E645" s="14" t="s">
        <v>7349</v>
      </c>
      <c r="F645" s="14" t="s">
        <v>7350</v>
      </c>
      <c r="G645" s="13"/>
      <c r="H645" s="14" t="s">
        <v>7351</v>
      </c>
      <c r="I645" s="14" t="s">
        <v>7352</v>
      </c>
      <c r="J645" s="14" t="s">
        <v>7353</v>
      </c>
      <c r="K645" s="14" t="s">
        <v>83</v>
      </c>
      <c r="L645" s="14" t="s">
        <v>7354</v>
      </c>
      <c r="M645" s="14" t="s">
        <v>7355</v>
      </c>
      <c r="N645" s="14" t="s">
        <v>7356</v>
      </c>
      <c r="O645" s="14" t="s">
        <v>7357</v>
      </c>
      <c r="P645" s="14" t="s">
        <v>38</v>
      </c>
      <c r="Q645" s="14" t="s">
        <v>7358</v>
      </c>
      <c r="R645" s="14" t="s">
        <v>40</v>
      </c>
      <c r="S645" s="14" t="s">
        <v>7359</v>
      </c>
      <c r="T645" s="14" t="s">
        <v>1060</v>
      </c>
      <c r="U645" s="14" t="s">
        <v>1034</v>
      </c>
      <c r="V645" s="14" t="s">
        <v>44</v>
      </c>
    </row>
    <row r="646" spans="1:22" ht="9.75" customHeight="1">
      <c r="A646" s="14" t="s">
        <v>6511</v>
      </c>
      <c r="B646" s="14" t="s">
        <v>1048</v>
      </c>
      <c r="C646" s="13" t="str">
        <f t="shared" si="2"/>
        <v>11975H10</v>
      </c>
      <c r="D646" s="14" t="s">
        <v>27</v>
      </c>
      <c r="E646" s="14" t="s">
        <v>7360</v>
      </c>
      <c r="F646" s="14" t="s">
        <v>7361</v>
      </c>
      <c r="G646" s="13"/>
      <c r="H646" s="14" t="s">
        <v>7362</v>
      </c>
      <c r="I646" s="14" t="s">
        <v>7363</v>
      </c>
      <c r="J646" s="14" t="s">
        <v>1441</v>
      </c>
      <c r="K646" s="14" t="s">
        <v>83</v>
      </c>
      <c r="L646" s="14" t="s">
        <v>7364</v>
      </c>
      <c r="M646" s="14" t="s">
        <v>7365</v>
      </c>
      <c r="N646" s="14" t="s">
        <v>7366</v>
      </c>
      <c r="O646" s="14" t="s">
        <v>7367</v>
      </c>
      <c r="P646" s="14" t="s">
        <v>38</v>
      </c>
      <c r="Q646" s="14" t="s">
        <v>7368</v>
      </c>
      <c r="R646" s="14" t="s">
        <v>40</v>
      </c>
      <c r="S646" s="14" t="s">
        <v>7369</v>
      </c>
      <c r="T646" s="14" t="s">
        <v>229</v>
      </c>
      <c r="U646" s="14" t="s">
        <v>43</v>
      </c>
      <c r="V646" s="14" t="s">
        <v>148</v>
      </c>
    </row>
    <row r="647" spans="1:22" ht="9.75" customHeight="1">
      <c r="A647" s="14" t="s">
        <v>6511</v>
      </c>
      <c r="B647" s="14" t="s">
        <v>1061</v>
      </c>
      <c r="C647" s="13" t="str">
        <f t="shared" si="2"/>
        <v>11975H11</v>
      </c>
      <c r="D647" s="14" t="s">
        <v>27</v>
      </c>
      <c r="E647" s="14" t="s">
        <v>7370</v>
      </c>
      <c r="F647" s="14" t="s">
        <v>7371</v>
      </c>
      <c r="G647" s="13"/>
      <c r="H647" s="14" t="s">
        <v>7372</v>
      </c>
      <c r="I647" s="14" t="s">
        <v>3169</v>
      </c>
      <c r="J647" s="14" t="s">
        <v>3976</v>
      </c>
      <c r="K647" s="14" t="s">
        <v>33</v>
      </c>
      <c r="L647" s="14" t="s">
        <v>7373</v>
      </c>
      <c r="M647" s="14" t="s">
        <v>7374</v>
      </c>
      <c r="N647" s="14" t="s">
        <v>7375</v>
      </c>
      <c r="O647" s="14" t="s">
        <v>3173</v>
      </c>
      <c r="P647" s="14" t="s">
        <v>38</v>
      </c>
      <c r="Q647" s="14" t="s">
        <v>7376</v>
      </c>
      <c r="R647" s="14" t="s">
        <v>40</v>
      </c>
      <c r="S647" s="14" t="s">
        <v>7377</v>
      </c>
      <c r="T647" s="14" t="s">
        <v>229</v>
      </c>
      <c r="U647" s="14" t="s">
        <v>283</v>
      </c>
      <c r="V647" s="14" t="s">
        <v>44</v>
      </c>
    </row>
    <row r="648" spans="1:22" ht="9.75" customHeight="1">
      <c r="A648" s="14" t="s">
        <v>7378</v>
      </c>
      <c r="B648" s="14" t="s">
        <v>26</v>
      </c>
      <c r="C648" s="13" t="str">
        <f t="shared" si="2"/>
        <v>11976A2</v>
      </c>
      <c r="D648" s="14" t="s">
        <v>27</v>
      </c>
      <c r="E648" s="14" t="s">
        <v>7379</v>
      </c>
      <c r="F648" s="14" t="s">
        <v>7380</v>
      </c>
      <c r="G648" s="13"/>
      <c r="H648" s="14" t="s">
        <v>7381</v>
      </c>
      <c r="I648" s="14" t="s">
        <v>7382</v>
      </c>
      <c r="J648" s="14" t="s">
        <v>276</v>
      </c>
      <c r="K648" s="14" t="s">
        <v>2856</v>
      </c>
      <c r="L648" s="14" t="s">
        <v>7383</v>
      </c>
      <c r="M648" s="14" t="s">
        <v>7384</v>
      </c>
      <c r="N648" s="14" t="s">
        <v>7385</v>
      </c>
      <c r="O648" s="14" t="s">
        <v>7386</v>
      </c>
      <c r="P648" s="14" t="s">
        <v>38</v>
      </c>
      <c r="Q648" s="14" t="s">
        <v>7387</v>
      </c>
      <c r="R648" s="14" t="s">
        <v>40</v>
      </c>
      <c r="S648" s="14" t="s">
        <v>7388</v>
      </c>
      <c r="T648" s="14" t="s">
        <v>90</v>
      </c>
      <c r="U648" s="14" t="s">
        <v>283</v>
      </c>
      <c r="V648" s="14" t="s">
        <v>44</v>
      </c>
    </row>
    <row r="649" spans="1:22" ht="9.75" customHeight="1">
      <c r="A649" s="14" t="s">
        <v>7378</v>
      </c>
      <c r="B649" s="14" t="s">
        <v>45</v>
      </c>
      <c r="C649" s="13" t="str">
        <f t="shared" si="2"/>
        <v>11976A3</v>
      </c>
      <c r="D649" s="14" t="s">
        <v>27</v>
      </c>
      <c r="E649" s="14" t="s">
        <v>7389</v>
      </c>
      <c r="F649" s="14" t="s">
        <v>7390</v>
      </c>
      <c r="G649" s="13"/>
      <c r="H649" s="14" t="s">
        <v>7391</v>
      </c>
      <c r="I649" s="14" t="s">
        <v>7392</v>
      </c>
      <c r="J649" s="14" t="s">
        <v>230</v>
      </c>
      <c r="K649" s="14" t="s">
        <v>33</v>
      </c>
      <c r="L649" s="14" t="s">
        <v>7393</v>
      </c>
      <c r="M649" s="14" t="s">
        <v>7394</v>
      </c>
      <c r="N649" s="14" t="s">
        <v>7395</v>
      </c>
      <c r="O649" s="14" t="s">
        <v>7396</v>
      </c>
      <c r="P649" s="14" t="s">
        <v>38</v>
      </c>
      <c r="Q649" s="14" t="s">
        <v>7397</v>
      </c>
      <c r="R649" s="14" t="s">
        <v>40</v>
      </c>
      <c r="S649" s="14" t="s">
        <v>7398</v>
      </c>
      <c r="T649" s="14" t="s">
        <v>230</v>
      </c>
      <c r="U649" s="14" t="s">
        <v>43</v>
      </c>
      <c r="V649" s="14" t="s">
        <v>44</v>
      </c>
    </row>
    <row r="650" spans="1:22" ht="9.75" customHeight="1">
      <c r="A650" s="14" t="s">
        <v>7378</v>
      </c>
      <c r="B650" s="14" t="s">
        <v>61</v>
      </c>
      <c r="C650" s="13" t="str">
        <f t="shared" si="2"/>
        <v>11976A4</v>
      </c>
      <c r="D650" s="14" t="s">
        <v>27</v>
      </c>
      <c r="E650" s="14" t="s">
        <v>7399</v>
      </c>
      <c r="F650" s="14" t="s">
        <v>7400</v>
      </c>
      <c r="G650" s="14" t="s">
        <v>7401</v>
      </c>
      <c r="H650" s="14" t="s">
        <v>7402</v>
      </c>
      <c r="I650" s="14" t="s">
        <v>7403</v>
      </c>
      <c r="J650" s="14" t="s">
        <v>7404</v>
      </c>
      <c r="K650" s="14" t="s">
        <v>33</v>
      </c>
      <c r="L650" s="14" t="s">
        <v>7405</v>
      </c>
      <c r="M650" s="14" t="s">
        <v>7406</v>
      </c>
      <c r="N650" s="14" t="s">
        <v>7407</v>
      </c>
      <c r="O650" s="14" t="s">
        <v>7408</v>
      </c>
      <c r="P650" s="14" t="s">
        <v>38</v>
      </c>
      <c r="Q650" s="14" t="s">
        <v>7409</v>
      </c>
      <c r="R650" s="14" t="s">
        <v>40</v>
      </c>
      <c r="S650" s="14" t="s">
        <v>7410</v>
      </c>
      <c r="T650" s="14" t="s">
        <v>7411</v>
      </c>
      <c r="U650" s="14" t="s">
        <v>134</v>
      </c>
      <c r="V650" s="14" t="s">
        <v>44</v>
      </c>
    </row>
    <row r="651" spans="1:22" ht="9.75" customHeight="1">
      <c r="A651" s="14" t="s">
        <v>7378</v>
      </c>
      <c r="B651" s="14" t="s">
        <v>77</v>
      </c>
      <c r="C651" s="13" t="str">
        <f t="shared" si="2"/>
        <v>11976A5</v>
      </c>
      <c r="D651" s="14" t="s">
        <v>27</v>
      </c>
      <c r="E651" s="14" t="s">
        <v>7412</v>
      </c>
      <c r="F651" s="14" t="s">
        <v>7413</v>
      </c>
      <c r="G651" s="13"/>
      <c r="H651" s="14" t="s">
        <v>7414</v>
      </c>
      <c r="I651" s="14" t="s">
        <v>7415</v>
      </c>
      <c r="J651" s="14" t="s">
        <v>7416</v>
      </c>
      <c r="K651" s="14" t="s">
        <v>83</v>
      </c>
      <c r="L651" s="14" t="s">
        <v>7417</v>
      </c>
      <c r="M651" s="14" t="s">
        <v>7418</v>
      </c>
      <c r="N651" s="14" t="s">
        <v>7419</v>
      </c>
      <c r="O651" s="14" t="s">
        <v>7420</v>
      </c>
      <c r="P651" s="14" t="s">
        <v>38</v>
      </c>
      <c r="Q651" s="14" t="s">
        <v>7421</v>
      </c>
      <c r="R651" s="14" t="s">
        <v>40</v>
      </c>
      <c r="S651" s="14" t="s">
        <v>7422</v>
      </c>
      <c r="T651" s="14" t="s">
        <v>118</v>
      </c>
      <c r="U651" s="14" t="s">
        <v>43</v>
      </c>
      <c r="V651" s="14" t="s">
        <v>44</v>
      </c>
    </row>
    <row r="652" spans="1:22" ht="9.75" customHeight="1">
      <c r="A652" s="14" t="s">
        <v>7378</v>
      </c>
      <c r="B652" s="14" t="s">
        <v>91</v>
      </c>
      <c r="C652" s="13" t="str">
        <f t="shared" si="2"/>
        <v>11976A6</v>
      </c>
      <c r="D652" s="14" t="s">
        <v>27</v>
      </c>
      <c r="E652" s="14" t="s">
        <v>7423</v>
      </c>
      <c r="F652" s="14" t="s">
        <v>7424</v>
      </c>
      <c r="G652" s="14" t="s">
        <v>7425</v>
      </c>
      <c r="H652" s="14" t="s">
        <v>7426</v>
      </c>
      <c r="I652" s="14" t="s">
        <v>7427</v>
      </c>
      <c r="J652" s="14" t="s">
        <v>230</v>
      </c>
      <c r="K652" s="14" t="s">
        <v>52</v>
      </c>
      <c r="L652" s="14" t="s">
        <v>7428</v>
      </c>
      <c r="M652" s="14" t="s">
        <v>7429</v>
      </c>
      <c r="N652" s="14" t="s">
        <v>7430</v>
      </c>
      <c r="O652" s="14" t="s">
        <v>7431</v>
      </c>
      <c r="P652" s="14" t="s">
        <v>38</v>
      </c>
      <c r="Q652" s="14" t="s">
        <v>7432</v>
      </c>
      <c r="R652" s="14" t="s">
        <v>40</v>
      </c>
      <c r="S652" s="14" t="s">
        <v>7433</v>
      </c>
      <c r="T652" s="14" t="s">
        <v>230</v>
      </c>
      <c r="U652" s="14" t="s">
        <v>230</v>
      </c>
      <c r="V652" s="14" t="s">
        <v>44</v>
      </c>
    </row>
    <row r="653" spans="1:22" ht="9.75" customHeight="1">
      <c r="A653" s="14" t="s">
        <v>7378</v>
      </c>
      <c r="B653" s="14" t="s">
        <v>105</v>
      </c>
      <c r="C653" s="13" t="str">
        <f t="shared" si="2"/>
        <v>11976A7</v>
      </c>
      <c r="D653" s="14" t="s">
        <v>27</v>
      </c>
      <c r="E653" s="14" t="s">
        <v>7434</v>
      </c>
      <c r="F653" s="14" t="s">
        <v>7435</v>
      </c>
      <c r="G653" s="14" t="s">
        <v>7436</v>
      </c>
      <c r="H653" s="14" t="s">
        <v>7437</v>
      </c>
      <c r="I653" s="14" t="s">
        <v>7438</v>
      </c>
      <c r="J653" s="14" t="s">
        <v>1859</v>
      </c>
      <c r="K653" s="14" t="s">
        <v>52</v>
      </c>
      <c r="L653" s="14" t="s">
        <v>7439</v>
      </c>
      <c r="M653" s="14" t="s">
        <v>7440</v>
      </c>
      <c r="N653" s="14" t="s">
        <v>7441</v>
      </c>
      <c r="O653" s="14" t="s">
        <v>7442</v>
      </c>
      <c r="P653" s="14" t="s">
        <v>38</v>
      </c>
      <c r="Q653" s="14" t="s">
        <v>7443</v>
      </c>
      <c r="R653" s="14" t="s">
        <v>40</v>
      </c>
      <c r="S653" s="14" t="s">
        <v>7444</v>
      </c>
      <c r="T653" s="14" t="s">
        <v>103</v>
      </c>
      <c r="U653" s="14" t="s">
        <v>534</v>
      </c>
      <c r="V653" s="14" t="s">
        <v>44</v>
      </c>
    </row>
    <row r="654" spans="1:22" ht="9.75" customHeight="1">
      <c r="A654" s="14" t="s">
        <v>7378</v>
      </c>
      <c r="B654" s="14" t="s">
        <v>120</v>
      </c>
      <c r="C654" s="13" t="str">
        <f t="shared" si="2"/>
        <v>11976A8</v>
      </c>
      <c r="D654" s="14" t="s">
        <v>27</v>
      </c>
      <c r="E654" s="14" t="s">
        <v>7445</v>
      </c>
      <c r="F654" s="14" t="s">
        <v>7446</v>
      </c>
      <c r="G654" s="14" t="s">
        <v>7447</v>
      </c>
      <c r="H654" s="14" t="s">
        <v>7448</v>
      </c>
      <c r="I654" s="14" t="s">
        <v>7449</v>
      </c>
      <c r="J654" s="14" t="s">
        <v>6745</v>
      </c>
      <c r="K654" s="14" t="s">
        <v>33</v>
      </c>
      <c r="L654" s="14" t="s">
        <v>7450</v>
      </c>
      <c r="M654" s="14" t="s">
        <v>7451</v>
      </c>
      <c r="N654" s="14" t="s">
        <v>7452</v>
      </c>
      <c r="O654" s="14" t="s">
        <v>7453</v>
      </c>
      <c r="P654" s="14" t="s">
        <v>38</v>
      </c>
      <c r="Q654" s="14" t="s">
        <v>7454</v>
      </c>
      <c r="R654" s="14" t="s">
        <v>40</v>
      </c>
      <c r="S654" s="14" t="s">
        <v>7455</v>
      </c>
      <c r="T654" s="14" t="s">
        <v>75</v>
      </c>
      <c r="U654" s="14" t="s">
        <v>243</v>
      </c>
      <c r="V654" s="14" t="s">
        <v>44</v>
      </c>
    </row>
    <row r="655" spans="1:22" ht="9.75" customHeight="1">
      <c r="A655" s="14" t="s">
        <v>7378</v>
      </c>
      <c r="B655" s="14" t="s">
        <v>136</v>
      </c>
      <c r="C655" s="13" t="str">
        <f t="shared" si="2"/>
        <v>11976A9</v>
      </c>
      <c r="D655" s="14" t="s">
        <v>27</v>
      </c>
      <c r="E655" s="14" t="s">
        <v>7456</v>
      </c>
      <c r="F655" s="14" t="s">
        <v>7457</v>
      </c>
      <c r="G655" s="14" t="s">
        <v>7458</v>
      </c>
      <c r="H655" s="14" t="s">
        <v>7459</v>
      </c>
      <c r="I655" s="14" t="s">
        <v>7460</v>
      </c>
      <c r="J655" s="14" t="s">
        <v>7461</v>
      </c>
      <c r="K655" s="14" t="s">
        <v>52</v>
      </c>
      <c r="L655" s="14" t="s">
        <v>7462</v>
      </c>
      <c r="M655" s="14" t="s">
        <v>7463</v>
      </c>
      <c r="N655" s="14" t="s">
        <v>7464</v>
      </c>
      <c r="O655" s="14" t="s">
        <v>7465</v>
      </c>
      <c r="P655" s="14" t="s">
        <v>38</v>
      </c>
      <c r="Q655" s="14" t="s">
        <v>7466</v>
      </c>
      <c r="R655" s="14" t="s">
        <v>40</v>
      </c>
      <c r="S655" s="14" t="s">
        <v>7467</v>
      </c>
      <c r="T655" s="14" t="s">
        <v>443</v>
      </c>
      <c r="U655" s="14" t="s">
        <v>230</v>
      </c>
      <c r="V655" s="14" t="s">
        <v>44</v>
      </c>
    </row>
    <row r="656" spans="1:22" ht="9.75" customHeight="1">
      <c r="A656" s="14" t="s">
        <v>7378</v>
      </c>
      <c r="B656" s="14" t="s">
        <v>149</v>
      </c>
      <c r="C656" s="13" t="str">
        <f t="shared" si="2"/>
        <v>11976A10</v>
      </c>
      <c r="D656" s="14" t="s">
        <v>27</v>
      </c>
      <c r="E656" s="14" t="s">
        <v>7468</v>
      </c>
      <c r="F656" s="14" t="s">
        <v>7469</v>
      </c>
      <c r="G656" s="14" t="s">
        <v>7470</v>
      </c>
      <c r="H656" s="14" t="s">
        <v>7471</v>
      </c>
      <c r="I656" s="14" t="s">
        <v>7472</v>
      </c>
      <c r="J656" s="14" t="s">
        <v>344</v>
      </c>
      <c r="K656" s="14" t="s">
        <v>68</v>
      </c>
      <c r="L656" s="14" t="s">
        <v>7473</v>
      </c>
      <c r="M656" s="14" t="s">
        <v>7474</v>
      </c>
      <c r="N656" s="14" t="s">
        <v>7475</v>
      </c>
      <c r="O656" s="14" t="s">
        <v>7476</v>
      </c>
      <c r="P656" s="14" t="s">
        <v>38</v>
      </c>
      <c r="Q656" s="14" t="s">
        <v>7477</v>
      </c>
      <c r="R656" s="14" t="s">
        <v>40</v>
      </c>
      <c r="S656" s="14" t="s">
        <v>7478</v>
      </c>
      <c r="T656" s="14" t="s">
        <v>75</v>
      </c>
      <c r="U656" s="14" t="s">
        <v>243</v>
      </c>
      <c r="V656" s="14" t="s">
        <v>44</v>
      </c>
    </row>
    <row r="657" spans="1:22" ht="9.75" customHeight="1">
      <c r="A657" s="14" t="s">
        <v>7378</v>
      </c>
      <c r="B657" s="14" t="s">
        <v>162</v>
      </c>
      <c r="C657" s="13" t="str">
        <f t="shared" si="2"/>
        <v>11976A11</v>
      </c>
      <c r="D657" s="14" t="s">
        <v>27</v>
      </c>
      <c r="E657" s="14" t="s">
        <v>7479</v>
      </c>
      <c r="F657" s="14" t="s">
        <v>7480</v>
      </c>
      <c r="G657" s="14" t="s">
        <v>7481</v>
      </c>
      <c r="H657" s="14" t="s">
        <v>7482</v>
      </c>
      <c r="I657" s="14" t="s">
        <v>7483</v>
      </c>
      <c r="J657" s="14" t="s">
        <v>623</v>
      </c>
      <c r="K657" s="14" t="s">
        <v>33</v>
      </c>
      <c r="L657" s="14" t="s">
        <v>7484</v>
      </c>
      <c r="M657" s="14" t="s">
        <v>7485</v>
      </c>
      <c r="N657" s="14" t="s">
        <v>7486</v>
      </c>
      <c r="O657" s="14" t="s">
        <v>7487</v>
      </c>
      <c r="P657" s="14" t="s">
        <v>38</v>
      </c>
      <c r="Q657" s="14" t="s">
        <v>7488</v>
      </c>
      <c r="R657" s="14" t="s">
        <v>40</v>
      </c>
      <c r="S657" s="14" t="s">
        <v>7489</v>
      </c>
      <c r="T657" s="14" t="s">
        <v>75</v>
      </c>
      <c r="U657" s="14" t="s">
        <v>243</v>
      </c>
      <c r="V657" s="14" t="s">
        <v>44</v>
      </c>
    </row>
    <row r="658" spans="1:22" ht="9.75" customHeight="1">
      <c r="A658" s="14" t="s">
        <v>7378</v>
      </c>
      <c r="B658" s="14" t="s">
        <v>176</v>
      </c>
      <c r="C658" s="13" t="str">
        <f t="shared" si="2"/>
        <v>11976B2</v>
      </c>
      <c r="D658" s="14" t="s">
        <v>27</v>
      </c>
      <c r="E658" s="14" t="s">
        <v>7490</v>
      </c>
      <c r="F658" s="14" t="s">
        <v>7491</v>
      </c>
      <c r="G658" s="13"/>
      <c r="H658" s="14" t="s">
        <v>7492</v>
      </c>
      <c r="I658" s="14" t="s">
        <v>7493</v>
      </c>
      <c r="J658" s="14" t="s">
        <v>230</v>
      </c>
      <c r="K658" s="13"/>
      <c r="L658" s="14" t="s">
        <v>7494</v>
      </c>
      <c r="M658" s="14" t="s">
        <v>7495</v>
      </c>
      <c r="N658" s="14" t="s">
        <v>7496</v>
      </c>
      <c r="O658" s="14" t="s">
        <v>280</v>
      </c>
      <c r="P658" s="14" t="s">
        <v>38</v>
      </c>
      <c r="Q658" s="14" t="s">
        <v>7497</v>
      </c>
      <c r="R658" s="14" t="s">
        <v>40</v>
      </c>
      <c r="S658" s="14" t="s">
        <v>7498</v>
      </c>
      <c r="T658" s="14" t="s">
        <v>230</v>
      </c>
      <c r="U658" s="14" t="s">
        <v>230</v>
      </c>
      <c r="V658" s="14" t="s">
        <v>44</v>
      </c>
    </row>
    <row r="659" spans="1:22" ht="9.75" customHeight="1">
      <c r="A659" s="14" t="s">
        <v>7378</v>
      </c>
      <c r="B659" s="14" t="s">
        <v>190</v>
      </c>
      <c r="C659" s="13" t="str">
        <f t="shared" si="2"/>
        <v>11976B3</v>
      </c>
      <c r="D659" s="14" t="s">
        <v>27</v>
      </c>
      <c r="E659" s="14" t="s">
        <v>7499</v>
      </c>
      <c r="F659" s="14" t="s">
        <v>7500</v>
      </c>
      <c r="G659" s="14" t="s">
        <v>7501</v>
      </c>
      <c r="H659" s="14" t="s">
        <v>7502</v>
      </c>
      <c r="I659" s="14" t="s">
        <v>1813</v>
      </c>
      <c r="J659" s="14" t="s">
        <v>4031</v>
      </c>
      <c r="K659" s="14" t="s">
        <v>33</v>
      </c>
      <c r="L659" s="14" t="s">
        <v>7503</v>
      </c>
      <c r="M659" s="14" t="s">
        <v>7504</v>
      </c>
      <c r="N659" s="14" t="s">
        <v>7505</v>
      </c>
      <c r="O659" s="14" t="s">
        <v>7506</v>
      </c>
      <c r="P659" s="14" t="s">
        <v>38</v>
      </c>
      <c r="Q659" s="14" t="s">
        <v>7507</v>
      </c>
      <c r="R659" s="14" t="s">
        <v>40</v>
      </c>
      <c r="S659" s="14" t="s">
        <v>7508</v>
      </c>
      <c r="T659" s="14" t="s">
        <v>4031</v>
      </c>
      <c r="U659" s="14" t="s">
        <v>1084</v>
      </c>
      <c r="V659" s="14" t="s">
        <v>44</v>
      </c>
    </row>
    <row r="660" spans="1:22" ht="9.75" customHeight="1">
      <c r="A660" s="14" t="s">
        <v>7378</v>
      </c>
      <c r="B660" s="14" t="s">
        <v>203</v>
      </c>
      <c r="C660" s="13" t="str">
        <f t="shared" si="2"/>
        <v>11976B4</v>
      </c>
      <c r="D660" s="14" t="s">
        <v>27</v>
      </c>
      <c r="E660" s="14" t="s">
        <v>7509</v>
      </c>
      <c r="F660" s="14" t="s">
        <v>7510</v>
      </c>
      <c r="G660" s="14" t="s">
        <v>7511</v>
      </c>
      <c r="H660" s="14" t="s">
        <v>7512</v>
      </c>
      <c r="I660" s="14" t="s">
        <v>7513</v>
      </c>
      <c r="J660" s="14" t="s">
        <v>7514</v>
      </c>
      <c r="K660" s="14" t="s">
        <v>33</v>
      </c>
      <c r="L660" s="14" t="s">
        <v>7515</v>
      </c>
      <c r="M660" s="14" t="s">
        <v>7516</v>
      </c>
      <c r="N660" s="14" t="s">
        <v>7517</v>
      </c>
      <c r="O660" s="14" t="s">
        <v>7518</v>
      </c>
      <c r="P660" s="14" t="s">
        <v>38</v>
      </c>
      <c r="Q660" s="14" t="s">
        <v>7519</v>
      </c>
      <c r="R660" s="14" t="s">
        <v>40</v>
      </c>
      <c r="S660" s="14" t="s">
        <v>7520</v>
      </c>
      <c r="T660" s="14" t="s">
        <v>2119</v>
      </c>
      <c r="U660" s="14" t="s">
        <v>243</v>
      </c>
      <c r="V660" s="14" t="s">
        <v>44</v>
      </c>
    </row>
    <row r="661" spans="1:22" ht="9.75" customHeight="1">
      <c r="A661" s="14" t="s">
        <v>7378</v>
      </c>
      <c r="B661" s="14" t="s">
        <v>216</v>
      </c>
      <c r="C661" s="13" t="str">
        <f t="shared" si="2"/>
        <v>11976B5</v>
      </c>
      <c r="D661" s="14" t="s">
        <v>27</v>
      </c>
      <c r="E661" s="14" t="s">
        <v>7521</v>
      </c>
      <c r="F661" s="14" t="s">
        <v>7522</v>
      </c>
      <c r="G661" s="13"/>
      <c r="H661" s="14" t="s">
        <v>7523</v>
      </c>
      <c r="I661" s="14" t="s">
        <v>7524</v>
      </c>
      <c r="J661" s="14" t="s">
        <v>230</v>
      </c>
      <c r="K661" s="14" t="s">
        <v>33</v>
      </c>
      <c r="L661" s="14" t="s">
        <v>7525</v>
      </c>
      <c r="M661" s="14" t="s">
        <v>7526</v>
      </c>
      <c r="N661" s="14" t="s">
        <v>7527</v>
      </c>
      <c r="O661" s="14" t="s">
        <v>280</v>
      </c>
      <c r="P661" s="14" t="s">
        <v>38</v>
      </c>
      <c r="Q661" s="14" t="s">
        <v>7528</v>
      </c>
      <c r="R661" s="14" t="s">
        <v>40</v>
      </c>
      <c r="S661" s="14" t="s">
        <v>7529</v>
      </c>
      <c r="T661" s="14" t="s">
        <v>230</v>
      </c>
      <c r="U661" s="14" t="s">
        <v>324</v>
      </c>
      <c r="V661" s="14" t="s">
        <v>44</v>
      </c>
    </row>
    <row r="662" spans="1:22" ht="9.75" customHeight="1">
      <c r="A662" s="14" t="s">
        <v>7378</v>
      </c>
      <c r="B662" s="14" t="s">
        <v>231</v>
      </c>
      <c r="C662" s="13" t="str">
        <f t="shared" si="2"/>
        <v>11976B6</v>
      </c>
      <c r="D662" s="14" t="s">
        <v>27</v>
      </c>
      <c r="E662" s="14" t="s">
        <v>7530</v>
      </c>
      <c r="F662" s="14" t="s">
        <v>7531</v>
      </c>
      <c r="G662" s="14" t="s">
        <v>7532</v>
      </c>
      <c r="H662" s="14" t="s">
        <v>7533</v>
      </c>
      <c r="I662" s="14" t="s">
        <v>7534</v>
      </c>
      <c r="J662" s="14" t="s">
        <v>276</v>
      </c>
      <c r="K662" s="14" t="s">
        <v>4258</v>
      </c>
      <c r="L662" s="14" t="s">
        <v>7535</v>
      </c>
      <c r="M662" s="14" t="s">
        <v>7536</v>
      </c>
      <c r="N662" s="14" t="s">
        <v>7537</v>
      </c>
      <c r="O662" s="14" t="s">
        <v>7538</v>
      </c>
      <c r="P662" s="14" t="s">
        <v>38</v>
      </c>
      <c r="Q662" s="14" t="s">
        <v>7539</v>
      </c>
      <c r="R662" s="14" t="s">
        <v>40</v>
      </c>
      <c r="S662" s="14" t="s">
        <v>7540</v>
      </c>
      <c r="T662" s="14" t="s">
        <v>90</v>
      </c>
      <c r="U662" s="14" t="s">
        <v>338</v>
      </c>
      <c r="V662" s="14" t="s">
        <v>44</v>
      </c>
    </row>
    <row r="663" spans="1:22" ht="9.75" customHeight="1">
      <c r="A663" s="14" t="s">
        <v>7378</v>
      </c>
      <c r="B663" s="14" t="s">
        <v>244</v>
      </c>
      <c r="C663" s="13" t="str">
        <f t="shared" si="2"/>
        <v>11976B7</v>
      </c>
      <c r="D663" s="14" t="s">
        <v>27</v>
      </c>
      <c r="E663" s="14" t="s">
        <v>7541</v>
      </c>
      <c r="F663" s="14" t="s">
        <v>7542</v>
      </c>
      <c r="G663" s="14" t="s">
        <v>7543</v>
      </c>
      <c r="H663" s="14" t="s">
        <v>7544</v>
      </c>
      <c r="I663" s="14" t="s">
        <v>7545</v>
      </c>
      <c r="J663" s="14" t="s">
        <v>384</v>
      </c>
      <c r="K663" s="14" t="s">
        <v>7546</v>
      </c>
      <c r="L663" s="14" t="s">
        <v>7547</v>
      </c>
      <c r="M663" s="14" t="s">
        <v>7548</v>
      </c>
      <c r="N663" s="14" t="s">
        <v>7549</v>
      </c>
      <c r="O663" s="14" t="s">
        <v>7550</v>
      </c>
      <c r="P663" s="14" t="s">
        <v>38</v>
      </c>
      <c r="Q663" s="14" t="s">
        <v>7551</v>
      </c>
      <c r="R663" s="14" t="s">
        <v>40</v>
      </c>
      <c r="S663" s="14" t="s">
        <v>7552</v>
      </c>
      <c r="T663" s="14" t="s">
        <v>391</v>
      </c>
      <c r="U663" s="14" t="s">
        <v>338</v>
      </c>
      <c r="V663" s="14" t="s">
        <v>44</v>
      </c>
    </row>
    <row r="664" spans="1:22" ht="9.75" customHeight="1">
      <c r="A664" s="14" t="s">
        <v>7378</v>
      </c>
      <c r="B664" s="14" t="s">
        <v>257</v>
      </c>
      <c r="C664" s="13" t="str">
        <f t="shared" si="2"/>
        <v>11976B8</v>
      </c>
      <c r="D664" s="14" t="s">
        <v>27</v>
      </c>
      <c r="E664" s="14" t="s">
        <v>7553</v>
      </c>
      <c r="F664" s="14" t="s">
        <v>7554</v>
      </c>
      <c r="G664" s="14" t="s">
        <v>7555</v>
      </c>
      <c r="H664" s="14" t="s">
        <v>7556</v>
      </c>
      <c r="I664" s="14" t="s">
        <v>7557</v>
      </c>
      <c r="J664" s="14" t="s">
        <v>1767</v>
      </c>
      <c r="K664" s="14" t="s">
        <v>52</v>
      </c>
      <c r="L664" s="14" t="s">
        <v>7558</v>
      </c>
      <c r="M664" s="14" t="s">
        <v>7559</v>
      </c>
      <c r="N664" s="14" t="s">
        <v>7560</v>
      </c>
      <c r="O664" s="14" t="s">
        <v>7561</v>
      </c>
      <c r="P664" s="14" t="s">
        <v>38</v>
      </c>
      <c r="Q664" s="14" t="s">
        <v>7562</v>
      </c>
      <c r="R664" s="14" t="s">
        <v>40</v>
      </c>
      <c r="S664" s="14" t="s">
        <v>7563</v>
      </c>
      <c r="T664" s="14" t="s">
        <v>75</v>
      </c>
      <c r="U664" s="14" t="s">
        <v>3785</v>
      </c>
      <c r="V664" s="14" t="s">
        <v>44</v>
      </c>
    </row>
    <row r="665" spans="1:22" ht="9.75" customHeight="1">
      <c r="A665" s="14" t="s">
        <v>7378</v>
      </c>
      <c r="B665" s="14" t="s">
        <v>270</v>
      </c>
      <c r="C665" s="13" t="str">
        <f t="shared" si="2"/>
        <v>11976B9</v>
      </c>
      <c r="D665" s="14" t="s">
        <v>27</v>
      </c>
      <c r="E665" s="14" t="s">
        <v>7564</v>
      </c>
      <c r="F665" s="14" t="s">
        <v>7565</v>
      </c>
      <c r="G665" s="14" t="s">
        <v>7566</v>
      </c>
      <c r="H665" s="14" t="s">
        <v>7567</v>
      </c>
      <c r="I665" s="14" t="s">
        <v>7568</v>
      </c>
      <c r="J665" s="14" t="s">
        <v>230</v>
      </c>
      <c r="K665" s="14" t="s">
        <v>33</v>
      </c>
      <c r="L665" s="14" t="s">
        <v>7569</v>
      </c>
      <c r="M665" s="14" t="s">
        <v>7570</v>
      </c>
      <c r="N665" s="14" t="s">
        <v>7571</v>
      </c>
      <c r="O665" s="14" t="s">
        <v>7572</v>
      </c>
      <c r="P665" s="14" t="s">
        <v>38</v>
      </c>
      <c r="Q665" s="14" t="s">
        <v>7573</v>
      </c>
      <c r="R665" s="14" t="s">
        <v>40</v>
      </c>
      <c r="S665" s="14" t="s">
        <v>7574</v>
      </c>
      <c r="T665" s="14" t="s">
        <v>230</v>
      </c>
      <c r="U665" s="14" t="s">
        <v>230</v>
      </c>
      <c r="V665" s="14" t="s">
        <v>148</v>
      </c>
    </row>
    <row r="666" spans="1:22" ht="9.75" customHeight="1">
      <c r="A666" s="14" t="s">
        <v>7378</v>
      </c>
      <c r="B666" s="14" t="s">
        <v>284</v>
      </c>
      <c r="C666" s="13" t="str">
        <f t="shared" si="2"/>
        <v>11976B10</v>
      </c>
      <c r="D666" s="14" t="s">
        <v>27</v>
      </c>
      <c r="E666" s="14" t="s">
        <v>7575</v>
      </c>
      <c r="F666" s="14" t="s">
        <v>7576</v>
      </c>
      <c r="G666" s="14" t="s">
        <v>7577</v>
      </c>
      <c r="H666" s="14" t="s">
        <v>7578</v>
      </c>
      <c r="I666" s="14" t="s">
        <v>7579</v>
      </c>
      <c r="J666" s="14" t="s">
        <v>1859</v>
      </c>
      <c r="K666" s="14" t="s">
        <v>33</v>
      </c>
      <c r="L666" s="14" t="s">
        <v>7580</v>
      </c>
      <c r="M666" s="14" t="s">
        <v>7581</v>
      </c>
      <c r="N666" s="14" t="s">
        <v>7582</v>
      </c>
      <c r="O666" s="14" t="s">
        <v>7583</v>
      </c>
      <c r="P666" s="14" t="s">
        <v>38</v>
      </c>
      <c r="Q666" s="14" t="s">
        <v>7584</v>
      </c>
      <c r="R666" s="14" t="s">
        <v>40</v>
      </c>
      <c r="S666" s="14" t="s">
        <v>7585</v>
      </c>
      <c r="T666" s="14" t="s">
        <v>103</v>
      </c>
      <c r="U666" s="14" t="s">
        <v>1414</v>
      </c>
      <c r="V666" s="14" t="s">
        <v>44</v>
      </c>
    </row>
    <row r="667" spans="1:22" ht="9.75" customHeight="1">
      <c r="A667" s="14" t="s">
        <v>7378</v>
      </c>
      <c r="B667" s="14" t="s">
        <v>298</v>
      </c>
      <c r="C667" s="13" t="str">
        <f t="shared" si="2"/>
        <v>11976B11</v>
      </c>
      <c r="D667" s="14" t="s">
        <v>27</v>
      </c>
      <c r="E667" s="14" t="s">
        <v>7586</v>
      </c>
      <c r="F667" s="14" t="s">
        <v>7587</v>
      </c>
      <c r="G667" s="14" t="s">
        <v>7588</v>
      </c>
      <c r="H667" s="14" t="s">
        <v>7589</v>
      </c>
      <c r="I667" s="14" t="s">
        <v>7590</v>
      </c>
      <c r="J667" s="14" t="s">
        <v>7591</v>
      </c>
      <c r="K667" s="14" t="s">
        <v>963</v>
      </c>
      <c r="L667" s="14" t="s">
        <v>7592</v>
      </c>
      <c r="M667" s="14" t="s">
        <v>7593</v>
      </c>
      <c r="N667" s="14" t="s">
        <v>7594</v>
      </c>
      <c r="O667" s="14" t="s">
        <v>7595</v>
      </c>
      <c r="P667" s="14" t="s">
        <v>38</v>
      </c>
      <c r="Q667" s="14" t="s">
        <v>7596</v>
      </c>
      <c r="R667" s="14" t="s">
        <v>40</v>
      </c>
      <c r="S667" s="14" t="s">
        <v>7597</v>
      </c>
      <c r="T667" s="14" t="s">
        <v>7598</v>
      </c>
      <c r="U667" s="14" t="s">
        <v>283</v>
      </c>
      <c r="V667" s="14" t="s">
        <v>44</v>
      </c>
    </row>
    <row r="668" spans="1:22" ht="9.75" customHeight="1">
      <c r="A668" s="14" t="s">
        <v>7378</v>
      </c>
      <c r="B668" s="14" t="s">
        <v>311</v>
      </c>
      <c r="C668" s="13" t="str">
        <f t="shared" si="2"/>
        <v>11976C2</v>
      </c>
      <c r="D668" s="14" t="s">
        <v>27</v>
      </c>
      <c r="E668" s="14" t="s">
        <v>7599</v>
      </c>
      <c r="F668" s="14" t="s">
        <v>7600</v>
      </c>
      <c r="G668" s="14" t="s">
        <v>7601</v>
      </c>
      <c r="H668" s="14" t="s">
        <v>7602</v>
      </c>
      <c r="I668" s="14" t="s">
        <v>7603</v>
      </c>
      <c r="J668" s="14" t="s">
        <v>7604</v>
      </c>
      <c r="K668" s="14" t="s">
        <v>33</v>
      </c>
      <c r="L668" s="14" t="s">
        <v>7605</v>
      </c>
      <c r="M668" s="14" t="s">
        <v>7606</v>
      </c>
      <c r="N668" s="14" t="s">
        <v>7607</v>
      </c>
      <c r="O668" s="14" t="s">
        <v>7608</v>
      </c>
      <c r="P668" s="14" t="s">
        <v>38</v>
      </c>
      <c r="Q668" s="14" t="s">
        <v>7609</v>
      </c>
      <c r="R668" s="14" t="s">
        <v>40</v>
      </c>
      <c r="S668" s="14" t="s">
        <v>7610</v>
      </c>
      <c r="T668" s="14" t="s">
        <v>323</v>
      </c>
      <c r="U668" s="14" t="s">
        <v>76</v>
      </c>
      <c r="V668" s="14" t="s">
        <v>44</v>
      </c>
    </row>
    <row r="669" spans="1:22" ht="9.75" customHeight="1">
      <c r="A669" s="14" t="s">
        <v>7378</v>
      </c>
      <c r="B669" s="14" t="s">
        <v>325</v>
      </c>
      <c r="C669" s="13" t="str">
        <f t="shared" si="2"/>
        <v>11976C3</v>
      </c>
      <c r="D669" s="14" t="s">
        <v>27</v>
      </c>
      <c r="E669" s="14" t="s">
        <v>7611</v>
      </c>
      <c r="F669" s="14" t="s">
        <v>7612</v>
      </c>
      <c r="G669" s="13"/>
      <c r="H669" s="14" t="s">
        <v>7613</v>
      </c>
      <c r="I669" s="14" t="s">
        <v>7614</v>
      </c>
      <c r="J669" s="14" t="s">
        <v>230</v>
      </c>
      <c r="K669" s="13"/>
      <c r="L669" s="14" t="s">
        <v>7615</v>
      </c>
      <c r="M669" s="14" t="s">
        <v>7616</v>
      </c>
      <c r="N669" s="14" t="s">
        <v>7617</v>
      </c>
      <c r="O669" s="14" t="s">
        <v>7618</v>
      </c>
      <c r="P669" s="14" t="s">
        <v>38</v>
      </c>
      <c r="Q669" s="14" t="s">
        <v>7619</v>
      </c>
      <c r="R669" s="14" t="s">
        <v>40</v>
      </c>
      <c r="S669" s="14" t="s">
        <v>7620</v>
      </c>
      <c r="T669" s="14" t="s">
        <v>230</v>
      </c>
      <c r="U669" s="14" t="s">
        <v>119</v>
      </c>
      <c r="V669" s="14" t="s">
        <v>148</v>
      </c>
    </row>
    <row r="670" spans="1:22" ht="9.75" customHeight="1">
      <c r="A670" s="14" t="s">
        <v>7378</v>
      </c>
      <c r="B670" s="14" t="s">
        <v>339</v>
      </c>
      <c r="C670" s="13" t="str">
        <f t="shared" si="2"/>
        <v>11976C4</v>
      </c>
      <c r="D670" s="14" t="s">
        <v>27</v>
      </c>
      <c r="E670" s="14" t="s">
        <v>7621</v>
      </c>
      <c r="F670" s="14" t="s">
        <v>7622</v>
      </c>
      <c r="G670" s="14" t="s">
        <v>7623</v>
      </c>
      <c r="H670" s="14" t="s">
        <v>7624</v>
      </c>
      <c r="I670" s="14" t="s">
        <v>7625</v>
      </c>
      <c r="J670" s="14" t="s">
        <v>2391</v>
      </c>
      <c r="K670" s="14" t="s">
        <v>52</v>
      </c>
      <c r="L670" s="14" t="s">
        <v>7626</v>
      </c>
      <c r="M670" s="14" t="s">
        <v>7627</v>
      </c>
      <c r="N670" s="14" t="s">
        <v>7628</v>
      </c>
      <c r="O670" s="14" t="s">
        <v>7629</v>
      </c>
      <c r="P670" s="14" t="s">
        <v>38</v>
      </c>
      <c r="Q670" s="14" t="s">
        <v>7630</v>
      </c>
      <c r="R670" s="14" t="s">
        <v>40</v>
      </c>
      <c r="S670" s="14" t="s">
        <v>7631</v>
      </c>
      <c r="T670" s="14" t="s">
        <v>2399</v>
      </c>
      <c r="U670" s="14" t="s">
        <v>1414</v>
      </c>
      <c r="V670" s="14" t="s">
        <v>44</v>
      </c>
    </row>
    <row r="671" spans="1:22" ht="9.75" customHeight="1">
      <c r="A671" s="14" t="s">
        <v>7378</v>
      </c>
      <c r="B671" s="14" t="s">
        <v>351</v>
      </c>
      <c r="C671" s="13" t="str">
        <f t="shared" si="2"/>
        <v>11976C5</v>
      </c>
      <c r="D671" s="14" t="s">
        <v>27</v>
      </c>
      <c r="E671" s="14" t="s">
        <v>7632</v>
      </c>
      <c r="F671" s="14" t="s">
        <v>7633</v>
      </c>
      <c r="G671" s="14" t="s">
        <v>7634</v>
      </c>
      <c r="H671" s="14" t="s">
        <v>7635</v>
      </c>
      <c r="I671" s="14" t="s">
        <v>7636</v>
      </c>
      <c r="J671" s="14" t="s">
        <v>344</v>
      </c>
      <c r="K671" s="14" t="s">
        <v>33</v>
      </c>
      <c r="L671" s="14" t="s">
        <v>7637</v>
      </c>
      <c r="M671" s="14" t="s">
        <v>7638</v>
      </c>
      <c r="N671" s="14" t="s">
        <v>7639</v>
      </c>
      <c r="O671" s="14" t="s">
        <v>7640</v>
      </c>
      <c r="P671" s="14" t="s">
        <v>38</v>
      </c>
      <c r="Q671" s="14" t="s">
        <v>7641</v>
      </c>
      <c r="R671" s="14" t="s">
        <v>40</v>
      </c>
      <c r="S671" s="14" t="s">
        <v>7642</v>
      </c>
      <c r="T671" s="14" t="s">
        <v>75</v>
      </c>
      <c r="U671" s="14" t="s">
        <v>243</v>
      </c>
      <c r="V671" s="14" t="s">
        <v>44</v>
      </c>
    </row>
    <row r="672" spans="1:22" ht="9.75" customHeight="1">
      <c r="A672" s="14" t="s">
        <v>7378</v>
      </c>
      <c r="B672" s="14" t="s">
        <v>365</v>
      </c>
      <c r="C672" s="13" t="str">
        <f t="shared" si="2"/>
        <v>11976C6</v>
      </c>
      <c r="D672" s="14" t="s">
        <v>27</v>
      </c>
      <c r="E672" s="14" t="s">
        <v>7643</v>
      </c>
      <c r="F672" s="14" t="s">
        <v>7644</v>
      </c>
      <c r="G672" s="13"/>
      <c r="H672" s="14" t="s">
        <v>7645</v>
      </c>
      <c r="I672" s="14" t="s">
        <v>7646</v>
      </c>
      <c r="J672" s="14" t="s">
        <v>67</v>
      </c>
      <c r="K672" s="14" t="s">
        <v>33</v>
      </c>
      <c r="L672" s="14" t="s">
        <v>7647</v>
      </c>
      <c r="M672" s="14" t="s">
        <v>7648</v>
      </c>
      <c r="N672" s="14" t="s">
        <v>7649</v>
      </c>
      <c r="O672" s="14" t="s">
        <v>7650</v>
      </c>
      <c r="P672" s="14" t="s">
        <v>38</v>
      </c>
      <c r="Q672" s="14" t="s">
        <v>7651</v>
      </c>
      <c r="R672" s="14" t="s">
        <v>40</v>
      </c>
      <c r="S672" s="14" t="s">
        <v>7652</v>
      </c>
      <c r="T672" s="14" t="s">
        <v>75</v>
      </c>
      <c r="U672" s="14" t="s">
        <v>243</v>
      </c>
      <c r="V672" s="14" t="s">
        <v>44</v>
      </c>
    </row>
    <row r="673" spans="1:22" ht="9.75" customHeight="1">
      <c r="A673" s="14" t="s">
        <v>7378</v>
      </c>
      <c r="B673" s="14" t="s">
        <v>378</v>
      </c>
      <c r="C673" s="13" t="str">
        <f t="shared" si="2"/>
        <v>11976C7</v>
      </c>
      <c r="D673" s="14" t="s">
        <v>27</v>
      </c>
      <c r="E673" s="14" t="s">
        <v>7653</v>
      </c>
      <c r="F673" s="14" t="s">
        <v>7654</v>
      </c>
      <c r="G673" s="14" t="s">
        <v>7655</v>
      </c>
      <c r="H673" s="14" t="s">
        <v>7656</v>
      </c>
      <c r="I673" s="14" t="s">
        <v>7657</v>
      </c>
      <c r="J673" s="14" t="s">
        <v>788</v>
      </c>
      <c r="K673" s="14" t="s">
        <v>33</v>
      </c>
      <c r="L673" s="14" t="s">
        <v>7658</v>
      </c>
      <c r="M673" s="14" t="s">
        <v>7659</v>
      </c>
      <c r="N673" s="14" t="s">
        <v>7660</v>
      </c>
      <c r="O673" s="14" t="s">
        <v>7661</v>
      </c>
      <c r="P673" s="14" t="s">
        <v>38</v>
      </c>
      <c r="Q673" s="14" t="s">
        <v>7662</v>
      </c>
      <c r="R673" s="14" t="s">
        <v>40</v>
      </c>
      <c r="S673" s="14" t="s">
        <v>7663</v>
      </c>
      <c r="T673" s="14" t="s">
        <v>103</v>
      </c>
      <c r="U673" s="14" t="s">
        <v>104</v>
      </c>
      <c r="V673" s="14" t="s">
        <v>44</v>
      </c>
    </row>
    <row r="674" spans="1:22" ht="9.75" customHeight="1">
      <c r="A674" s="14" t="s">
        <v>7378</v>
      </c>
      <c r="B674" s="14" t="s">
        <v>392</v>
      </c>
      <c r="C674" s="13" t="str">
        <f t="shared" si="2"/>
        <v>11976C8</v>
      </c>
      <c r="D674" s="14" t="s">
        <v>27</v>
      </c>
      <c r="E674" s="14" t="s">
        <v>7664</v>
      </c>
      <c r="F674" s="14" t="s">
        <v>7665</v>
      </c>
      <c r="G674" s="14" t="s">
        <v>7666</v>
      </c>
      <c r="H674" s="14" t="s">
        <v>7667</v>
      </c>
      <c r="I674" s="14" t="s">
        <v>7668</v>
      </c>
      <c r="J674" s="14" t="s">
        <v>7669</v>
      </c>
      <c r="K674" s="14" t="s">
        <v>83</v>
      </c>
      <c r="L674" s="14" t="s">
        <v>7670</v>
      </c>
      <c r="M674" s="14" t="s">
        <v>7671</v>
      </c>
      <c r="N674" s="14" t="s">
        <v>7672</v>
      </c>
      <c r="O674" s="14" t="s">
        <v>7673</v>
      </c>
      <c r="P674" s="14" t="s">
        <v>38</v>
      </c>
      <c r="Q674" s="14" t="s">
        <v>7674</v>
      </c>
      <c r="R674" s="14" t="s">
        <v>40</v>
      </c>
      <c r="S674" s="14" t="s">
        <v>7675</v>
      </c>
      <c r="T674" s="14" t="s">
        <v>7676</v>
      </c>
      <c r="U674" s="14" t="s">
        <v>134</v>
      </c>
      <c r="V674" s="14" t="s">
        <v>44</v>
      </c>
    </row>
    <row r="675" spans="1:22" ht="9.75" customHeight="1">
      <c r="A675" s="14" t="s">
        <v>7378</v>
      </c>
      <c r="B675" s="14" t="s">
        <v>404</v>
      </c>
      <c r="C675" s="13" t="str">
        <f t="shared" si="2"/>
        <v>11976C9</v>
      </c>
      <c r="D675" s="14" t="s">
        <v>27</v>
      </c>
      <c r="E675" s="14" t="s">
        <v>7677</v>
      </c>
      <c r="F675" s="14" t="s">
        <v>7678</v>
      </c>
      <c r="G675" s="14" t="s">
        <v>7679</v>
      </c>
      <c r="H675" s="13"/>
      <c r="I675" s="14" t="s">
        <v>7680</v>
      </c>
      <c r="J675" s="14" t="s">
        <v>344</v>
      </c>
      <c r="K675" s="14" t="s">
        <v>68</v>
      </c>
      <c r="L675" s="14" t="s">
        <v>7681</v>
      </c>
      <c r="M675" s="14" t="s">
        <v>7682</v>
      </c>
      <c r="N675" s="14" t="s">
        <v>7683</v>
      </c>
      <c r="O675" s="14" t="s">
        <v>7684</v>
      </c>
      <c r="P675" s="14" t="s">
        <v>38</v>
      </c>
      <c r="Q675" s="14" t="s">
        <v>7685</v>
      </c>
      <c r="R675" s="14" t="s">
        <v>40</v>
      </c>
      <c r="S675" s="14" t="s">
        <v>7686</v>
      </c>
      <c r="T675" s="14" t="s">
        <v>75</v>
      </c>
      <c r="U675" s="14" t="s">
        <v>243</v>
      </c>
      <c r="V675" s="14" t="s">
        <v>44</v>
      </c>
    </row>
    <row r="676" spans="1:22" ht="9.75" customHeight="1">
      <c r="A676" s="14" t="s">
        <v>7378</v>
      </c>
      <c r="B676" s="14" t="s">
        <v>417</v>
      </c>
      <c r="C676" s="13" t="str">
        <f t="shared" si="2"/>
        <v>11976C10</v>
      </c>
      <c r="D676" s="14" t="s">
        <v>27</v>
      </c>
      <c r="E676" s="14" t="s">
        <v>7687</v>
      </c>
      <c r="F676" s="14" t="s">
        <v>7688</v>
      </c>
      <c r="G676" s="14" t="s">
        <v>7689</v>
      </c>
      <c r="H676" s="14" t="s">
        <v>7690</v>
      </c>
      <c r="I676" s="14" t="s">
        <v>7691</v>
      </c>
      <c r="J676" s="14" t="s">
        <v>230</v>
      </c>
      <c r="K676" s="14" t="s">
        <v>33</v>
      </c>
      <c r="L676" s="14" t="s">
        <v>7692</v>
      </c>
      <c r="M676" s="14" t="s">
        <v>7693</v>
      </c>
      <c r="N676" s="14" t="s">
        <v>7694</v>
      </c>
      <c r="O676" s="14" t="s">
        <v>7695</v>
      </c>
      <c r="P676" s="14" t="s">
        <v>38</v>
      </c>
      <c r="Q676" s="14" t="s">
        <v>7696</v>
      </c>
      <c r="R676" s="14" t="s">
        <v>40</v>
      </c>
      <c r="S676" s="14" t="s">
        <v>7697</v>
      </c>
      <c r="T676" s="14" t="s">
        <v>230</v>
      </c>
      <c r="U676" s="14" t="s">
        <v>429</v>
      </c>
      <c r="V676" s="14" t="s">
        <v>44</v>
      </c>
    </row>
    <row r="677" spans="1:22" ht="9.75" customHeight="1">
      <c r="A677" s="14" t="s">
        <v>7378</v>
      </c>
      <c r="B677" s="14" t="s">
        <v>430</v>
      </c>
      <c r="C677" s="13" t="str">
        <f t="shared" si="2"/>
        <v>11976C11</v>
      </c>
      <c r="D677" s="14" t="s">
        <v>27</v>
      </c>
      <c r="E677" s="14" t="s">
        <v>7698</v>
      </c>
      <c r="F677" s="14" t="s">
        <v>7699</v>
      </c>
      <c r="G677" s="14" t="s">
        <v>7700</v>
      </c>
      <c r="H677" s="14" t="s">
        <v>7701</v>
      </c>
      <c r="I677" s="14" t="s">
        <v>7702</v>
      </c>
      <c r="J677" s="14" t="s">
        <v>6918</v>
      </c>
      <c r="K677" s="14" t="s">
        <v>83</v>
      </c>
      <c r="L677" s="14" t="s">
        <v>7703</v>
      </c>
      <c r="M677" s="14" t="s">
        <v>7704</v>
      </c>
      <c r="N677" s="14" t="s">
        <v>7705</v>
      </c>
      <c r="O677" s="14" t="s">
        <v>7706</v>
      </c>
      <c r="P677" s="14" t="s">
        <v>38</v>
      </c>
      <c r="Q677" s="14" t="s">
        <v>7707</v>
      </c>
      <c r="R677" s="14" t="s">
        <v>40</v>
      </c>
      <c r="S677" s="14" t="s">
        <v>7708</v>
      </c>
      <c r="T677" s="14" t="s">
        <v>6925</v>
      </c>
      <c r="U677" s="14" t="s">
        <v>283</v>
      </c>
      <c r="V677" s="14" t="s">
        <v>44</v>
      </c>
    </row>
    <row r="678" spans="1:22" ht="9.75" customHeight="1">
      <c r="A678" s="14" t="s">
        <v>7378</v>
      </c>
      <c r="B678" s="14" t="s">
        <v>444</v>
      </c>
      <c r="C678" s="13" t="str">
        <f t="shared" si="2"/>
        <v>11976D2</v>
      </c>
      <c r="D678" s="14" t="s">
        <v>27</v>
      </c>
      <c r="E678" s="14" t="s">
        <v>7709</v>
      </c>
      <c r="F678" s="14" t="s">
        <v>7710</v>
      </c>
      <c r="G678" s="13"/>
      <c r="H678" s="14" t="s">
        <v>7711</v>
      </c>
      <c r="I678" s="14" t="s">
        <v>7712</v>
      </c>
      <c r="J678" s="14" t="s">
        <v>344</v>
      </c>
      <c r="K678" s="14" t="s">
        <v>7713</v>
      </c>
      <c r="L678" s="14" t="s">
        <v>7714</v>
      </c>
      <c r="M678" s="14" t="s">
        <v>7715</v>
      </c>
      <c r="N678" s="14" t="s">
        <v>7716</v>
      </c>
      <c r="O678" s="14" t="s">
        <v>7717</v>
      </c>
      <c r="P678" s="14" t="s">
        <v>38</v>
      </c>
      <c r="Q678" s="14" t="s">
        <v>7718</v>
      </c>
      <c r="R678" s="14" t="s">
        <v>40</v>
      </c>
      <c r="S678" s="14" t="s">
        <v>7719</v>
      </c>
      <c r="T678" s="14" t="s">
        <v>75</v>
      </c>
      <c r="U678" s="14" t="s">
        <v>243</v>
      </c>
      <c r="V678" s="14" t="s">
        <v>44</v>
      </c>
    </row>
    <row r="679" spans="1:22" ht="9.75" customHeight="1">
      <c r="A679" s="14" t="s">
        <v>7378</v>
      </c>
      <c r="B679" s="14" t="s">
        <v>457</v>
      </c>
      <c r="C679" s="13" t="str">
        <f t="shared" si="2"/>
        <v>11976D3</v>
      </c>
      <c r="D679" s="14" t="s">
        <v>27</v>
      </c>
      <c r="E679" s="14" t="s">
        <v>7720</v>
      </c>
      <c r="F679" s="14" t="s">
        <v>7721</v>
      </c>
      <c r="G679" s="14" t="s">
        <v>7722</v>
      </c>
      <c r="H679" s="14" t="s">
        <v>7723</v>
      </c>
      <c r="I679" s="14" t="s">
        <v>7724</v>
      </c>
      <c r="J679" s="14" t="s">
        <v>1053</v>
      </c>
      <c r="K679" s="14" t="s">
        <v>83</v>
      </c>
      <c r="L679" s="14" t="s">
        <v>7725</v>
      </c>
      <c r="M679" s="14" t="s">
        <v>7726</v>
      </c>
      <c r="N679" s="14" t="s">
        <v>7727</v>
      </c>
      <c r="O679" s="14" t="s">
        <v>7728</v>
      </c>
      <c r="P679" s="14" t="s">
        <v>38</v>
      </c>
      <c r="Q679" s="14" t="s">
        <v>7729</v>
      </c>
      <c r="R679" s="14" t="s">
        <v>40</v>
      </c>
      <c r="S679" s="14" t="s">
        <v>7730</v>
      </c>
      <c r="T679" s="14" t="s">
        <v>1060</v>
      </c>
      <c r="U679" s="14" t="s">
        <v>283</v>
      </c>
      <c r="V679" s="14" t="s">
        <v>44</v>
      </c>
    </row>
    <row r="680" spans="1:22" ht="9.75" customHeight="1">
      <c r="A680" s="14" t="s">
        <v>7378</v>
      </c>
      <c r="B680" s="14" t="s">
        <v>470</v>
      </c>
      <c r="C680" s="13" t="str">
        <f t="shared" si="2"/>
        <v>11976D4</v>
      </c>
      <c r="D680" s="14" t="s">
        <v>27</v>
      </c>
      <c r="E680" s="14" t="s">
        <v>7731</v>
      </c>
      <c r="F680" s="14" t="s">
        <v>7732</v>
      </c>
      <c r="G680" s="14" t="s">
        <v>7733</v>
      </c>
      <c r="H680" s="14" t="s">
        <v>7734</v>
      </c>
      <c r="I680" s="14" t="s">
        <v>4795</v>
      </c>
      <c r="J680" s="14" t="s">
        <v>168</v>
      </c>
      <c r="K680" s="13"/>
      <c r="L680" s="14" t="s">
        <v>7735</v>
      </c>
      <c r="M680" s="14" t="s">
        <v>7736</v>
      </c>
      <c r="N680" s="14" t="s">
        <v>7737</v>
      </c>
      <c r="O680" s="14" t="s">
        <v>7738</v>
      </c>
      <c r="P680" s="14" t="s">
        <v>38</v>
      </c>
      <c r="Q680" s="14" t="s">
        <v>7739</v>
      </c>
      <c r="R680" s="14" t="s">
        <v>40</v>
      </c>
      <c r="S680" s="14" t="s">
        <v>7740</v>
      </c>
      <c r="T680" s="14" t="s">
        <v>90</v>
      </c>
      <c r="U680" s="14" t="s">
        <v>283</v>
      </c>
      <c r="V680" s="14" t="s">
        <v>44</v>
      </c>
    </row>
    <row r="681" spans="1:22" ht="9.75" customHeight="1">
      <c r="A681" s="14" t="s">
        <v>7378</v>
      </c>
      <c r="B681" s="14" t="s">
        <v>485</v>
      </c>
      <c r="C681" s="13" t="str">
        <f t="shared" si="2"/>
        <v>11976D5</v>
      </c>
      <c r="D681" s="14" t="s">
        <v>27</v>
      </c>
      <c r="E681" s="14" t="s">
        <v>7741</v>
      </c>
      <c r="F681" s="14" t="s">
        <v>7742</v>
      </c>
      <c r="G681" s="14" t="s">
        <v>7743</v>
      </c>
      <c r="H681" s="14" t="s">
        <v>7744</v>
      </c>
      <c r="I681" s="14" t="s">
        <v>7745</v>
      </c>
      <c r="J681" s="14" t="s">
        <v>276</v>
      </c>
      <c r="K681" s="14" t="s">
        <v>33</v>
      </c>
      <c r="L681" s="14" t="s">
        <v>7746</v>
      </c>
      <c r="M681" s="14" t="s">
        <v>7747</v>
      </c>
      <c r="N681" s="14" t="s">
        <v>7748</v>
      </c>
      <c r="O681" s="14" t="s">
        <v>7749</v>
      </c>
      <c r="P681" s="14" t="s">
        <v>38</v>
      </c>
      <c r="Q681" s="14" t="s">
        <v>7750</v>
      </c>
      <c r="R681" s="14" t="s">
        <v>40</v>
      </c>
      <c r="S681" s="14" t="s">
        <v>7751</v>
      </c>
      <c r="T681" s="14" t="s">
        <v>90</v>
      </c>
      <c r="U681" s="14" t="s">
        <v>283</v>
      </c>
      <c r="V681" s="14" t="s">
        <v>44</v>
      </c>
    </row>
    <row r="682" spans="1:22" ht="9.75" customHeight="1">
      <c r="A682" s="14" t="s">
        <v>7378</v>
      </c>
      <c r="B682" s="14" t="s">
        <v>497</v>
      </c>
      <c r="C682" s="13" t="str">
        <f t="shared" si="2"/>
        <v>11976D6</v>
      </c>
      <c r="D682" s="14" t="s">
        <v>27</v>
      </c>
      <c r="E682" s="14" t="s">
        <v>7752</v>
      </c>
      <c r="F682" s="14" t="s">
        <v>7753</v>
      </c>
      <c r="G682" s="13"/>
      <c r="H682" s="14" t="s">
        <v>7754</v>
      </c>
      <c r="I682" s="14" t="s">
        <v>6636</v>
      </c>
      <c r="J682" s="14" t="s">
        <v>737</v>
      </c>
      <c r="K682" s="14" t="s">
        <v>83</v>
      </c>
      <c r="L682" s="14" t="s">
        <v>7755</v>
      </c>
      <c r="M682" s="14" t="s">
        <v>6638</v>
      </c>
      <c r="N682" s="14" t="s">
        <v>7756</v>
      </c>
      <c r="O682" s="14" t="s">
        <v>7757</v>
      </c>
      <c r="P682" s="14" t="s">
        <v>38</v>
      </c>
      <c r="Q682" s="14" t="s">
        <v>7758</v>
      </c>
      <c r="R682" s="14" t="s">
        <v>40</v>
      </c>
      <c r="S682" s="14" t="s">
        <v>7759</v>
      </c>
      <c r="T682" s="14" t="s">
        <v>456</v>
      </c>
      <c r="U682" s="14" t="s">
        <v>2614</v>
      </c>
      <c r="V682" s="14" t="s">
        <v>44</v>
      </c>
    </row>
    <row r="683" spans="1:22" ht="9.75" customHeight="1">
      <c r="A683" s="14" t="s">
        <v>7378</v>
      </c>
      <c r="B683" s="14" t="s">
        <v>507</v>
      </c>
      <c r="C683" s="13" t="str">
        <f t="shared" si="2"/>
        <v>11976D7</v>
      </c>
      <c r="D683" s="14" t="s">
        <v>27</v>
      </c>
      <c r="E683" s="14" t="s">
        <v>7760</v>
      </c>
      <c r="F683" s="14" t="s">
        <v>7761</v>
      </c>
      <c r="G683" s="13"/>
      <c r="H683" s="14" t="s">
        <v>7762</v>
      </c>
      <c r="I683" s="14" t="s">
        <v>7763</v>
      </c>
      <c r="J683" s="14" t="s">
        <v>230</v>
      </c>
      <c r="K683" s="14" t="s">
        <v>33</v>
      </c>
      <c r="L683" s="14" t="s">
        <v>7764</v>
      </c>
      <c r="M683" s="14" t="s">
        <v>7765</v>
      </c>
      <c r="N683" s="14" t="s">
        <v>7766</v>
      </c>
      <c r="O683" s="14" t="s">
        <v>280</v>
      </c>
      <c r="P683" s="14" t="s">
        <v>38</v>
      </c>
      <c r="Q683" s="14" t="s">
        <v>7767</v>
      </c>
      <c r="R683" s="14" t="s">
        <v>40</v>
      </c>
      <c r="S683" s="14" t="s">
        <v>7768</v>
      </c>
      <c r="T683" s="14" t="s">
        <v>230</v>
      </c>
      <c r="U683" s="14" t="s">
        <v>230</v>
      </c>
      <c r="V683" s="14" t="s">
        <v>44</v>
      </c>
    </row>
    <row r="684" spans="1:22" ht="9.75" customHeight="1">
      <c r="A684" s="14" t="s">
        <v>7378</v>
      </c>
      <c r="B684" s="14" t="s">
        <v>521</v>
      </c>
      <c r="C684" s="13" t="str">
        <f t="shared" si="2"/>
        <v>11976D8</v>
      </c>
      <c r="D684" s="14" t="s">
        <v>27</v>
      </c>
      <c r="E684" s="14" t="s">
        <v>7769</v>
      </c>
      <c r="F684" s="14" t="s">
        <v>7770</v>
      </c>
      <c r="G684" s="14" t="s">
        <v>7771</v>
      </c>
      <c r="H684" s="14" t="s">
        <v>7772</v>
      </c>
      <c r="I684" s="14" t="s">
        <v>7773</v>
      </c>
      <c r="J684" s="14" t="s">
        <v>344</v>
      </c>
      <c r="K684" s="14" t="s">
        <v>83</v>
      </c>
      <c r="L684" s="14" t="s">
        <v>7774</v>
      </c>
      <c r="M684" s="14" t="s">
        <v>7775</v>
      </c>
      <c r="N684" s="14" t="s">
        <v>7776</v>
      </c>
      <c r="O684" s="14" t="s">
        <v>7777</v>
      </c>
      <c r="P684" s="14" t="s">
        <v>38</v>
      </c>
      <c r="Q684" s="14" t="s">
        <v>7778</v>
      </c>
      <c r="R684" s="14" t="s">
        <v>40</v>
      </c>
      <c r="S684" s="14" t="s">
        <v>7779</v>
      </c>
      <c r="T684" s="14" t="s">
        <v>75</v>
      </c>
      <c r="U684" s="14" t="s">
        <v>243</v>
      </c>
      <c r="V684" s="14" t="s">
        <v>44</v>
      </c>
    </row>
    <row r="685" spans="1:22" ht="9.75" customHeight="1">
      <c r="A685" s="14" t="s">
        <v>7378</v>
      </c>
      <c r="B685" s="14" t="s">
        <v>535</v>
      </c>
      <c r="C685" s="13" t="str">
        <f t="shared" si="2"/>
        <v>11976D9</v>
      </c>
      <c r="D685" s="14" t="s">
        <v>27</v>
      </c>
      <c r="E685" s="14" t="s">
        <v>7780</v>
      </c>
      <c r="F685" s="14" t="s">
        <v>7781</v>
      </c>
      <c r="G685" s="13"/>
      <c r="H685" s="14" t="s">
        <v>7782</v>
      </c>
      <c r="I685" s="14" t="s">
        <v>7783</v>
      </c>
      <c r="J685" s="14" t="s">
        <v>82</v>
      </c>
      <c r="K685" s="14" t="s">
        <v>33</v>
      </c>
      <c r="L685" s="14" t="s">
        <v>7784</v>
      </c>
      <c r="M685" s="14" t="s">
        <v>7785</v>
      </c>
      <c r="N685" s="14" t="s">
        <v>7786</v>
      </c>
      <c r="O685" s="14" t="s">
        <v>7787</v>
      </c>
      <c r="P685" s="14" t="s">
        <v>38</v>
      </c>
      <c r="Q685" s="14" t="s">
        <v>7788</v>
      </c>
      <c r="R685" s="14" t="s">
        <v>40</v>
      </c>
      <c r="S685" s="14" t="s">
        <v>7789</v>
      </c>
      <c r="T685" s="14" t="s">
        <v>90</v>
      </c>
      <c r="U685" s="14" t="s">
        <v>283</v>
      </c>
      <c r="V685" s="14" t="s">
        <v>44</v>
      </c>
    </row>
    <row r="686" spans="1:22" ht="9.75" customHeight="1">
      <c r="A686" s="14" t="s">
        <v>7378</v>
      </c>
      <c r="B686" s="14" t="s">
        <v>548</v>
      </c>
      <c r="C686" s="13" t="str">
        <f t="shared" si="2"/>
        <v>11976D10</v>
      </c>
      <c r="D686" s="14" t="s">
        <v>27</v>
      </c>
      <c r="E686" s="14" t="s">
        <v>7790</v>
      </c>
      <c r="F686" s="14" t="s">
        <v>7791</v>
      </c>
      <c r="G686" s="14" t="s">
        <v>7792</v>
      </c>
      <c r="H686" s="14" t="s">
        <v>7793</v>
      </c>
      <c r="I686" s="14" t="s">
        <v>7794</v>
      </c>
      <c r="J686" s="14" t="s">
        <v>7795</v>
      </c>
      <c r="K686" s="14" t="s">
        <v>2392</v>
      </c>
      <c r="L686" s="14" t="s">
        <v>7796</v>
      </c>
      <c r="M686" s="14" t="s">
        <v>7797</v>
      </c>
      <c r="N686" s="14" t="s">
        <v>7798</v>
      </c>
      <c r="O686" s="14" t="s">
        <v>7799</v>
      </c>
      <c r="P686" s="14" t="s">
        <v>38</v>
      </c>
      <c r="Q686" s="14" t="s">
        <v>7800</v>
      </c>
      <c r="R686" s="14" t="s">
        <v>40</v>
      </c>
      <c r="S686" s="14" t="s">
        <v>7801</v>
      </c>
      <c r="T686" s="14" t="s">
        <v>7802</v>
      </c>
      <c r="U686" s="14" t="s">
        <v>134</v>
      </c>
      <c r="V686" s="14" t="s">
        <v>44</v>
      </c>
    </row>
    <row r="687" spans="1:22" ht="9.75" customHeight="1">
      <c r="A687" s="14" t="s">
        <v>7378</v>
      </c>
      <c r="B687" s="14" t="s">
        <v>560</v>
      </c>
      <c r="C687" s="13" t="str">
        <f t="shared" si="2"/>
        <v>11976D11</v>
      </c>
      <c r="D687" s="14" t="s">
        <v>27</v>
      </c>
      <c r="E687" s="14" t="s">
        <v>7803</v>
      </c>
      <c r="F687" s="14" t="s">
        <v>7804</v>
      </c>
      <c r="G687" s="14" t="s">
        <v>7805</v>
      </c>
      <c r="H687" s="14" t="s">
        <v>7806</v>
      </c>
      <c r="I687" s="14" t="s">
        <v>7807</v>
      </c>
      <c r="J687" s="14" t="s">
        <v>7808</v>
      </c>
      <c r="K687" s="14" t="s">
        <v>68</v>
      </c>
      <c r="L687" s="14" t="s">
        <v>7809</v>
      </c>
      <c r="M687" s="14" t="s">
        <v>7810</v>
      </c>
      <c r="N687" s="14" t="s">
        <v>7811</v>
      </c>
      <c r="O687" s="14" t="s">
        <v>7812</v>
      </c>
      <c r="P687" s="14" t="s">
        <v>38</v>
      </c>
      <c r="Q687" s="14" t="s">
        <v>7813</v>
      </c>
      <c r="R687" s="14" t="s">
        <v>40</v>
      </c>
      <c r="S687" s="14" t="s">
        <v>7814</v>
      </c>
      <c r="T687" s="14" t="s">
        <v>6030</v>
      </c>
      <c r="U687" s="14" t="s">
        <v>283</v>
      </c>
      <c r="V687" s="14" t="s">
        <v>44</v>
      </c>
    </row>
    <row r="688" spans="1:22" ht="9.75" customHeight="1">
      <c r="A688" s="14" t="s">
        <v>7378</v>
      </c>
      <c r="B688" s="14" t="s">
        <v>571</v>
      </c>
      <c r="C688" s="13" t="str">
        <f t="shared" si="2"/>
        <v>11976E2</v>
      </c>
      <c r="D688" s="14" t="s">
        <v>27</v>
      </c>
      <c r="E688" s="14" t="s">
        <v>7815</v>
      </c>
      <c r="F688" s="14" t="s">
        <v>7816</v>
      </c>
      <c r="G688" s="13"/>
      <c r="H688" s="14" t="s">
        <v>7817</v>
      </c>
      <c r="I688" s="14" t="s">
        <v>7818</v>
      </c>
      <c r="J688" s="14" t="s">
        <v>111</v>
      </c>
      <c r="K688" s="13"/>
      <c r="L688" s="14" t="s">
        <v>7819</v>
      </c>
      <c r="M688" s="14" t="s">
        <v>7820</v>
      </c>
      <c r="N688" s="14" t="s">
        <v>7821</v>
      </c>
      <c r="O688" s="13"/>
      <c r="P688" s="14" t="s">
        <v>38</v>
      </c>
      <c r="Q688" s="14" t="s">
        <v>7822</v>
      </c>
      <c r="R688" s="14" t="s">
        <v>40</v>
      </c>
      <c r="S688" s="14" t="s">
        <v>7823</v>
      </c>
      <c r="T688" s="14" t="s">
        <v>118</v>
      </c>
      <c r="U688" s="14" t="s">
        <v>60</v>
      </c>
      <c r="V688" s="14" t="s">
        <v>1667</v>
      </c>
    </row>
    <row r="689" spans="1:22" ht="9.75" customHeight="1">
      <c r="A689" s="14" t="s">
        <v>7378</v>
      </c>
      <c r="B689" s="14" t="s">
        <v>583</v>
      </c>
      <c r="C689" s="13" t="str">
        <f t="shared" si="2"/>
        <v>11976E3</v>
      </c>
      <c r="D689" s="14" t="s">
        <v>27</v>
      </c>
      <c r="E689" s="14" t="s">
        <v>7824</v>
      </c>
      <c r="F689" s="14" t="s">
        <v>7825</v>
      </c>
      <c r="G689" s="14" t="s">
        <v>7826</v>
      </c>
      <c r="H689" s="14" t="s">
        <v>7827</v>
      </c>
      <c r="I689" s="14" t="s">
        <v>7828</v>
      </c>
      <c r="J689" s="14" t="s">
        <v>7829</v>
      </c>
      <c r="K689" s="14" t="s">
        <v>1326</v>
      </c>
      <c r="L689" s="14" t="s">
        <v>7830</v>
      </c>
      <c r="M689" s="14" t="s">
        <v>7831</v>
      </c>
      <c r="N689" s="14" t="s">
        <v>7832</v>
      </c>
      <c r="O689" s="14" t="s">
        <v>7833</v>
      </c>
      <c r="P689" s="14" t="s">
        <v>38</v>
      </c>
      <c r="Q689" s="14" t="s">
        <v>7834</v>
      </c>
      <c r="R689" s="14" t="s">
        <v>40</v>
      </c>
      <c r="S689" s="14" t="s">
        <v>7835</v>
      </c>
      <c r="T689" s="14" t="s">
        <v>1531</v>
      </c>
      <c r="U689" s="14" t="s">
        <v>795</v>
      </c>
      <c r="V689" s="14" t="s">
        <v>44</v>
      </c>
    </row>
    <row r="690" spans="1:22" ht="9.75" customHeight="1">
      <c r="A690" s="14" t="s">
        <v>7378</v>
      </c>
      <c r="B690" s="14" t="s">
        <v>595</v>
      </c>
      <c r="C690" s="13" t="str">
        <f t="shared" si="2"/>
        <v>11976E4</v>
      </c>
      <c r="D690" s="14" t="s">
        <v>27</v>
      </c>
      <c r="E690" s="14" t="s">
        <v>7836</v>
      </c>
      <c r="F690" s="14" t="s">
        <v>7837</v>
      </c>
      <c r="G690" s="14" t="s">
        <v>7838</v>
      </c>
      <c r="H690" s="14" t="s">
        <v>7839</v>
      </c>
      <c r="I690" s="14" t="s">
        <v>7840</v>
      </c>
      <c r="J690" s="14" t="s">
        <v>344</v>
      </c>
      <c r="K690" s="14" t="s">
        <v>33</v>
      </c>
      <c r="L690" s="14" t="s">
        <v>7841</v>
      </c>
      <c r="M690" s="14" t="s">
        <v>7842</v>
      </c>
      <c r="N690" s="14" t="s">
        <v>7843</v>
      </c>
      <c r="O690" s="14" t="s">
        <v>7844</v>
      </c>
      <c r="P690" s="14" t="s">
        <v>38</v>
      </c>
      <c r="Q690" s="14" t="s">
        <v>7845</v>
      </c>
      <c r="R690" s="14" t="s">
        <v>40</v>
      </c>
      <c r="S690" s="14" t="s">
        <v>7846</v>
      </c>
      <c r="T690" s="14" t="s">
        <v>75</v>
      </c>
      <c r="U690" s="14" t="s">
        <v>243</v>
      </c>
      <c r="V690" s="14" t="s">
        <v>44</v>
      </c>
    </row>
    <row r="691" spans="1:22" ht="9.75" customHeight="1">
      <c r="A691" s="14" t="s">
        <v>7378</v>
      </c>
      <c r="B691" s="14" t="s">
        <v>606</v>
      </c>
      <c r="C691" s="13" t="str">
        <f t="shared" si="2"/>
        <v>11976E5</v>
      </c>
      <c r="D691" s="14" t="s">
        <v>27</v>
      </c>
      <c r="E691" s="14" t="s">
        <v>7847</v>
      </c>
      <c r="F691" s="14" t="s">
        <v>7848</v>
      </c>
      <c r="G691" s="14" t="s">
        <v>7849</v>
      </c>
      <c r="H691" s="14" t="s">
        <v>7850</v>
      </c>
      <c r="I691" s="14" t="s">
        <v>7851</v>
      </c>
      <c r="J691" s="14" t="s">
        <v>384</v>
      </c>
      <c r="K691" s="14" t="s">
        <v>33</v>
      </c>
      <c r="L691" s="14" t="s">
        <v>7852</v>
      </c>
      <c r="M691" s="14" t="s">
        <v>7853</v>
      </c>
      <c r="N691" s="14" t="s">
        <v>7854</v>
      </c>
      <c r="O691" s="14" t="s">
        <v>7855</v>
      </c>
      <c r="P691" s="14" t="s">
        <v>38</v>
      </c>
      <c r="Q691" s="14" t="s">
        <v>7856</v>
      </c>
      <c r="R691" s="14" t="s">
        <v>40</v>
      </c>
      <c r="S691" s="14" t="s">
        <v>7857</v>
      </c>
      <c r="T691" s="14" t="s">
        <v>391</v>
      </c>
      <c r="U691" s="14" t="s">
        <v>338</v>
      </c>
      <c r="V691" s="14" t="s">
        <v>44</v>
      </c>
    </row>
    <row r="692" spans="1:22" ht="9.75" customHeight="1">
      <c r="A692" s="14" t="s">
        <v>7378</v>
      </c>
      <c r="B692" s="14" t="s">
        <v>617</v>
      </c>
      <c r="C692" s="13" t="str">
        <f t="shared" si="2"/>
        <v>11976E6</v>
      </c>
      <c r="D692" s="14" t="s">
        <v>27</v>
      </c>
      <c r="E692" s="14" t="s">
        <v>7858</v>
      </c>
      <c r="F692" s="14" t="s">
        <v>7859</v>
      </c>
      <c r="G692" s="14" t="s">
        <v>7860</v>
      </c>
      <c r="H692" s="14" t="s">
        <v>7861</v>
      </c>
      <c r="I692" s="14" t="s">
        <v>7614</v>
      </c>
      <c r="J692" s="14" t="s">
        <v>7862</v>
      </c>
      <c r="K692" s="14" t="s">
        <v>33</v>
      </c>
      <c r="L692" s="14" t="s">
        <v>7863</v>
      </c>
      <c r="M692" s="14" t="s">
        <v>7616</v>
      </c>
      <c r="N692" s="14" t="s">
        <v>7864</v>
      </c>
      <c r="O692" s="14" t="s">
        <v>7865</v>
      </c>
      <c r="P692" s="14" t="s">
        <v>38</v>
      </c>
      <c r="Q692" s="14" t="s">
        <v>7866</v>
      </c>
      <c r="R692" s="14" t="s">
        <v>40</v>
      </c>
      <c r="S692" s="14" t="s">
        <v>7867</v>
      </c>
      <c r="T692" s="14" t="s">
        <v>706</v>
      </c>
      <c r="U692" s="14" t="s">
        <v>520</v>
      </c>
      <c r="V692" s="14" t="s">
        <v>44</v>
      </c>
    </row>
    <row r="693" spans="1:22" ht="9.75" customHeight="1">
      <c r="A693" s="14" t="s">
        <v>7378</v>
      </c>
      <c r="B693" s="14" t="s">
        <v>631</v>
      </c>
      <c r="C693" s="13" t="str">
        <f t="shared" si="2"/>
        <v>11976E7</v>
      </c>
      <c r="D693" s="14" t="s">
        <v>27</v>
      </c>
      <c r="E693" s="14" t="s">
        <v>7868</v>
      </c>
      <c r="F693" s="14" t="s">
        <v>7869</v>
      </c>
      <c r="G693" s="14" t="s">
        <v>7870</v>
      </c>
      <c r="H693" s="14" t="s">
        <v>7871</v>
      </c>
      <c r="I693" s="14" t="s">
        <v>7872</v>
      </c>
      <c r="J693" s="14" t="s">
        <v>6164</v>
      </c>
      <c r="K693" s="14" t="s">
        <v>33</v>
      </c>
      <c r="L693" s="14" t="s">
        <v>7873</v>
      </c>
      <c r="M693" s="14" t="s">
        <v>7874</v>
      </c>
      <c r="N693" s="14" t="s">
        <v>7875</v>
      </c>
      <c r="O693" s="14" t="s">
        <v>7876</v>
      </c>
      <c r="P693" s="14" t="s">
        <v>38</v>
      </c>
      <c r="Q693" s="14" t="s">
        <v>7877</v>
      </c>
      <c r="R693" s="14" t="s">
        <v>40</v>
      </c>
      <c r="S693" s="14" t="s">
        <v>7878</v>
      </c>
      <c r="T693" s="14" t="s">
        <v>3105</v>
      </c>
      <c r="U693" s="14" t="s">
        <v>134</v>
      </c>
      <c r="V693" s="14" t="s">
        <v>44</v>
      </c>
    </row>
    <row r="694" spans="1:22" ht="9.75" customHeight="1">
      <c r="A694" s="14" t="s">
        <v>7378</v>
      </c>
      <c r="B694" s="14" t="s">
        <v>644</v>
      </c>
      <c r="C694" s="13" t="str">
        <f t="shared" si="2"/>
        <v>11976E8</v>
      </c>
      <c r="D694" s="14" t="s">
        <v>27</v>
      </c>
      <c r="E694" s="14" t="s">
        <v>7879</v>
      </c>
      <c r="F694" s="14" t="s">
        <v>7880</v>
      </c>
      <c r="G694" s="14" t="s">
        <v>7881</v>
      </c>
      <c r="H694" s="14" t="s">
        <v>7882</v>
      </c>
      <c r="I694" s="14" t="s">
        <v>7883</v>
      </c>
      <c r="J694" s="14" t="s">
        <v>7884</v>
      </c>
      <c r="K694" s="14" t="s">
        <v>52</v>
      </c>
      <c r="L694" s="14" t="s">
        <v>7885</v>
      </c>
      <c r="M694" s="14" t="s">
        <v>7886</v>
      </c>
      <c r="N694" s="14" t="s">
        <v>7887</v>
      </c>
      <c r="O694" s="14" t="s">
        <v>7888</v>
      </c>
      <c r="P694" s="14" t="s">
        <v>38</v>
      </c>
      <c r="Q694" s="14" t="s">
        <v>7889</v>
      </c>
      <c r="R694" s="14" t="s">
        <v>40</v>
      </c>
      <c r="S694" s="14" t="s">
        <v>7890</v>
      </c>
      <c r="T694" s="14" t="s">
        <v>7891</v>
      </c>
      <c r="U694" s="14" t="s">
        <v>283</v>
      </c>
      <c r="V694" s="14" t="s">
        <v>44</v>
      </c>
    </row>
    <row r="695" spans="1:22" ht="9.75" customHeight="1">
      <c r="A695" s="14" t="s">
        <v>7378</v>
      </c>
      <c r="B695" s="14" t="s">
        <v>656</v>
      </c>
      <c r="C695" s="13" t="str">
        <f t="shared" si="2"/>
        <v>11976E9</v>
      </c>
      <c r="D695" s="14" t="s">
        <v>27</v>
      </c>
      <c r="E695" s="14" t="s">
        <v>7892</v>
      </c>
      <c r="F695" s="14" t="s">
        <v>7893</v>
      </c>
      <c r="G695" s="14" t="s">
        <v>7894</v>
      </c>
      <c r="H695" s="14" t="s">
        <v>7895</v>
      </c>
      <c r="I695" s="14" t="s">
        <v>7896</v>
      </c>
      <c r="J695" s="14" t="s">
        <v>230</v>
      </c>
      <c r="K695" s="14" t="s">
        <v>33</v>
      </c>
      <c r="L695" s="14" t="s">
        <v>7897</v>
      </c>
      <c r="M695" s="14" t="s">
        <v>7898</v>
      </c>
      <c r="N695" s="14" t="s">
        <v>7899</v>
      </c>
      <c r="O695" s="14" t="s">
        <v>7900</v>
      </c>
      <c r="P695" s="14" t="s">
        <v>38</v>
      </c>
      <c r="Q695" s="14" t="s">
        <v>7901</v>
      </c>
      <c r="R695" s="14" t="s">
        <v>40</v>
      </c>
      <c r="S695" s="14" t="s">
        <v>7902</v>
      </c>
      <c r="T695" s="14" t="s">
        <v>230</v>
      </c>
      <c r="U695" s="14" t="s">
        <v>283</v>
      </c>
      <c r="V695" s="14" t="s">
        <v>44</v>
      </c>
    </row>
    <row r="696" spans="1:22" ht="9.75" customHeight="1">
      <c r="A696" s="14" t="s">
        <v>7378</v>
      </c>
      <c r="B696" s="14" t="s">
        <v>668</v>
      </c>
      <c r="C696" s="13" t="str">
        <f t="shared" si="2"/>
        <v>11976E10</v>
      </c>
      <c r="D696" s="14" t="s">
        <v>27</v>
      </c>
      <c r="E696" s="14" t="s">
        <v>7903</v>
      </c>
      <c r="F696" s="14" t="s">
        <v>7904</v>
      </c>
      <c r="G696" s="14" t="s">
        <v>7905</v>
      </c>
      <c r="H696" s="14" t="s">
        <v>7906</v>
      </c>
      <c r="I696" s="14" t="s">
        <v>7907</v>
      </c>
      <c r="J696" s="14" t="s">
        <v>7908</v>
      </c>
      <c r="K696" s="14" t="s">
        <v>33</v>
      </c>
      <c r="L696" s="14" t="s">
        <v>7909</v>
      </c>
      <c r="M696" s="14" t="s">
        <v>7910</v>
      </c>
      <c r="N696" s="14" t="s">
        <v>7911</v>
      </c>
      <c r="O696" s="14" t="s">
        <v>7912</v>
      </c>
      <c r="P696" s="14" t="s">
        <v>38</v>
      </c>
      <c r="Q696" s="14" t="s">
        <v>7913</v>
      </c>
      <c r="R696" s="14" t="s">
        <v>40</v>
      </c>
      <c r="S696" s="14" t="s">
        <v>7914</v>
      </c>
      <c r="T696" s="14" t="s">
        <v>230</v>
      </c>
      <c r="U696" s="14" t="s">
        <v>134</v>
      </c>
      <c r="V696" s="14" t="s">
        <v>44</v>
      </c>
    </row>
    <row r="697" spans="1:22" ht="9.75" customHeight="1">
      <c r="A697" s="14" t="s">
        <v>7378</v>
      </c>
      <c r="B697" s="14" t="s">
        <v>679</v>
      </c>
      <c r="C697" s="13" t="str">
        <f t="shared" si="2"/>
        <v>11976E11</v>
      </c>
      <c r="D697" s="14" t="s">
        <v>27</v>
      </c>
      <c r="E697" s="14" t="s">
        <v>7915</v>
      </c>
      <c r="F697" s="14" t="s">
        <v>7916</v>
      </c>
      <c r="G697" s="13"/>
      <c r="H697" s="14" t="s">
        <v>7917</v>
      </c>
      <c r="I697" s="14" t="s">
        <v>7918</v>
      </c>
      <c r="J697" s="14" t="s">
        <v>230</v>
      </c>
      <c r="K697" s="13"/>
      <c r="L697" s="14" t="s">
        <v>7919</v>
      </c>
      <c r="M697" s="14" t="s">
        <v>7920</v>
      </c>
      <c r="N697" s="14" t="s">
        <v>7921</v>
      </c>
      <c r="O697" s="14" t="s">
        <v>280</v>
      </c>
      <c r="P697" s="14" t="s">
        <v>38</v>
      </c>
      <c r="Q697" s="14" t="s">
        <v>7922</v>
      </c>
      <c r="R697" s="14" t="s">
        <v>40</v>
      </c>
      <c r="S697" s="14" t="s">
        <v>7923</v>
      </c>
      <c r="T697" s="14" t="s">
        <v>230</v>
      </c>
      <c r="U697" s="14" t="s">
        <v>338</v>
      </c>
      <c r="V697" s="14" t="s">
        <v>44</v>
      </c>
    </row>
    <row r="698" spans="1:22" ht="9.75" customHeight="1">
      <c r="A698" s="14" t="s">
        <v>7378</v>
      </c>
      <c r="B698" s="14" t="s">
        <v>694</v>
      </c>
      <c r="C698" s="13" t="str">
        <f t="shared" si="2"/>
        <v>11976F2</v>
      </c>
      <c r="D698" s="14" t="s">
        <v>27</v>
      </c>
      <c r="E698" s="14" t="s">
        <v>7924</v>
      </c>
      <c r="F698" s="14" t="s">
        <v>7925</v>
      </c>
      <c r="G698" s="14" t="s">
        <v>7926</v>
      </c>
      <c r="H698" s="14" t="s">
        <v>7927</v>
      </c>
      <c r="I698" s="14" t="s">
        <v>7928</v>
      </c>
      <c r="J698" s="14" t="s">
        <v>230</v>
      </c>
      <c r="K698" s="14" t="s">
        <v>52</v>
      </c>
      <c r="L698" s="14" t="s">
        <v>7929</v>
      </c>
      <c r="M698" s="14" t="s">
        <v>7930</v>
      </c>
      <c r="N698" s="14" t="s">
        <v>7931</v>
      </c>
      <c r="O698" s="14" t="s">
        <v>7932</v>
      </c>
      <c r="P698" s="14" t="s">
        <v>38</v>
      </c>
      <c r="Q698" s="14" t="s">
        <v>7933</v>
      </c>
      <c r="R698" s="14" t="s">
        <v>40</v>
      </c>
      <c r="S698" s="14" t="s">
        <v>7934</v>
      </c>
      <c r="T698" s="14" t="s">
        <v>230</v>
      </c>
      <c r="U698" s="14" t="s">
        <v>134</v>
      </c>
      <c r="V698" s="14" t="s">
        <v>44</v>
      </c>
    </row>
    <row r="699" spans="1:22" ht="9.75" customHeight="1">
      <c r="A699" s="14" t="s">
        <v>7378</v>
      </c>
      <c r="B699" s="14" t="s">
        <v>707</v>
      </c>
      <c r="C699" s="13" t="str">
        <f t="shared" si="2"/>
        <v>11976F3</v>
      </c>
      <c r="D699" s="14" t="s">
        <v>27</v>
      </c>
      <c r="E699" s="14" t="s">
        <v>7935</v>
      </c>
      <c r="F699" s="14" t="s">
        <v>7936</v>
      </c>
      <c r="G699" s="14" t="s">
        <v>7937</v>
      </c>
      <c r="H699" s="14" t="s">
        <v>7938</v>
      </c>
      <c r="I699" s="14" t="s">
        <v>7939</v>
      </c>
      <c r="J699" s="14" t="s">
        <v>384</v>
      </c>
      <c r="K699" s="14" t="s">
        <v>33</v>
      </c>
      <c r="L699" s="14" t="s">
        <v>7940</v>
      </c>
      <c r="M699" s="14" t="s">
        <v>7941</v>
      </c>
      <c r="N699" s="14" t="s">
        <v>7942</v>
      </c>
      <c r="O699" s="14" t="s">
        <v>7943</v>
      </c>
      <c r="P699" s="14" t="s">
        <v>38</v>
      </c>
      <c r="Q699" s="14" t="s">
        <v>7944</v>
      </c>
      <c r="R699" s="14" t="s">
        <v>40</v>
      </c>
      <c r="S699" s="14" t="s">
        <v>7945</v>
      </c>
      <c r="T699" s="14" t="s">
        <v>391</v>
      </c>
      <c r="U699" s="14" t="s">
        <v>693</v>
      </c>
      <c r="V699" s="14" t="s">
        <v>148</v>
      </c>
    </row>
    <row r="700" spans="1:22" ht="9.75" customHeight="1">
      <c r="A700" s="14" t="s">
        <v>7378</v>
      </c>
      <c r="B700" s="14" t="s">
        <v>721</v>
      </c>
      <c r="C700" s="13" t="str">
        <f t="shared" si="2"/>
        <v>11976F4</v>
      </c>
      <c r="D700" s="14" t="s">
        <v>27</v>
      </c>
      <c r="E700" s="14" t="s">
        <v>7946</v>
      </c>
      <c r="F700" s="14" t="s">
        <v>7947</v>
      </c>
      <c r="G700" s="14" t="s">
        <v>7948</v>
      </c>
      <c r="H700" s="14" t="s">
        <v>7949</v>
      </c>
      <c r="I700" s="14" t="s">
        <v>7950</v>
      </c>
      <c r="J700" s="14" t="s">
        <v>230</v>
      </c>
      <c r="K700" s="14" t="s">
        <v>33</v>
      </c>
      <c r="L700" s="14" t="s">
        <v>7951</v>
      </c>
      <c r="M700" s="14" t="s">
        <v>7952</v>
      </c>
      <c r="N700" s="14" t="s">
        <v>7953</v>
      </c>
      <c r="O700" s="14" t="s">
        <v>7954</v>
      </c>
      <c r="P700" s="14" t="s">
        <v>38</v>
      </c>
      <c r="Q700" s="14" t="s">
        <v>7955</v>
      </c>
      <c r="R700" s="14" t="s">
        <v>40</v>
      </c>
      <c r="S700" s="14" t="s">
        <v>7956</v>
      </c>
      <c r="T700" s="14" t="s">
        <v>230</v>
      </c>
      <c r="U700" s="14" t="s">
        <v>134</v>
      </c>
      <c r="V700" s="14" t="s">
        <v>148</v>
      </c>
    </row>
    <row r="701" spans="1:22" ht="9.75" customHeight="1">
      <c r="A701" s="14" t="s">
        <v>7378</v>
      </c>
      <c r="B701" s="14" t="s">
        <v>731</v>
      </c>
      <c r="C701" s="13" t="str">
        <f t="shared" si="2"/>
        <v>11976F5</v>
      </c>
      <c r="D701" s="14" t="s">
        <v>27</v>
      </c>
      <c r="E701" s="14" t="s">
        <v>7957</v>
      </c>
      <c r="F701" s="14" t="s">
        <v>7958</v>
      </c>
      <c r="G701" s="13"/>
      <c r="H701" s="14" t="s">
        <v>7959</v>
      </c>
      <c r="I701" s="14" t="s">
        <v>7960</v>
      </c>
      <c r="J701" s="14" t="s">
        <v>344</v>
      </c>
      <c r="K701" s="14" t="s">
        <v>83</v>
      </c>
      <c r="L701" s="14" t="s">
        <v>7961</v>
      </c>
      <c r="M701" s="14" t="s">
        <v>7962</v>
      </c>
      <c r="N701" s="14" t="s">
        <v>7963</v>
      </c>
      <c r="O701" s="14" t="s">
        <v>7964</v>
      </c>
      <c r="P701" s="14" t="s">
        <v>38</v>
      </c>
      <c r="Q701" s="14" t="s">
        <v>7965</v>
      </c>
      <c r="R701" s="14" t="s">
        <v>40</v>
      </c>
      <c r="S701" s="14" t="s">
        <v>7966</v>
      </c>
      <c r="T701" s="14" t="s">
        <v>75</v>
      </c>
      <c r="U701" s="14" t="s">
        <v>243</v>
      </c>
      <c r="V701" s="14" t="s">
        <v>44</v>
      </c>
    </row>
    <row r="702" spans="1:22" ht="9.75" customHeight="1">
      <c r="A702" s="14" t="s">
        <v>7378</v>
      </c>
      <c r="B702" s="14" t="s">
        <v>744</v>
      </c>
      <c r="C702" s="13" t="str">
        <f t="shared" si="2"/>
        <v>11976F6</v>
      </c>
      <c r="D702" s="14" t="s">
        <v>27</v>
      </c>
      <c r="E702" s="14" t="s">
        <v>7967</v>
      </c>
      <c r="F702" s="14" t="s">
        <v>7968</v>
      </c>
      <c r="G702" s="14" t="s">
        <v>7969</v>
      </c>
      <c r="H702" s="14" t="s">
        <v>7970</v>
      </c>
      <c r="I702" s="14" t="s">
        <v>6539</v>
      </c>
      <c r="J702" s="14" t="s">
        <v>208</v>
      </c>
      <c r="K702" s="14" t="s">
        <v>33</v>
      </c>
      <c r="L702" s="14" t="s">
        <v>7971</v>
      </c>
      <c r="M702" s="14" t="s">
        <v>6541</v>
      </c>
      <c r="N702" s="14" t="s">
        <v>7972</v>
      </c>
      <c r="O702" s="14" t="s">
        <v>7973</v>
      </c>
      <c r="P702" s="14" t="s">
        <v>38</v>
      </c>
      <c r="Q702" s="14" t="s">
        <v>7974</v>
      </c>
      <c r="R702" s="14" t="s">
        <v>40</v>
      </c>
      <c r="S702" s="14" t="s">
        <v>7975</v>
      </c>
      <c r="T702" s="14" t="s">
        <v>90</v>
      </c>
      <c r="U702" s="14" t="s">
        <v>104</v>
      </c>
      <c r="V702" s="14" t="s">
        <v>44</v>
      </c>
    </row>
    <row r="703" spans="1:22" ht="9.75" customHeight="1">
      <c r="A703" s="14" t="s">
        <v>7378</v>
      </c>
      <c r="B703" s="14" t="s">
        <v>757</v>
      </c>
      <c r="C703" s="13" t="str">
        <f t="shared" si="2"/>
        <v>11976F7</v>
      </c>
      <c r="D703" s="14" t="s">
        <v>27</v>
      </c>
      <c r="E703" s="14" t="s">
        <v>7976</v>
      </c>
      <c r="F703" s="14" t="s">
        <v>7977</v>
      </c>
      <c r="G703" s="13"/>
      <c r="H703" s="14" t="s">
        <v>7978</v>
      </c>
      <c r="I703" s="14" t="s">
        <v>7979</v>
      </c>
      <c r="J703" s="14" t="s">
        <v>208</v>
      </c>
      <c r="K703" s="14" t="s">
        <v>83</v>
      </c>
      <c r="L703" s="14" t="s">
        <v>7980</v>
      </c>
      <c r="M703" s="14" t="s">
        <v>7981</v>
      </c>
      <c r="N703" s="14" t="s">
        <v>7982</v>
      </c>
      <c r="O703" s="14" t="s">
        <v>7983</v>
      </c>
      <c r="P703" s="14" t="s">
        <v>38</v>
      </c>
      <c r="Q703" s="14" t="s">
        <v>7984</v>
      </c>
      <c r="R703" s="14" t="s">
        <v>40</v>
      </c>
      <c r="S703" s="14" t="s">
        <v>7985</v>
      </c>
      <c r="T703" s="14" t="s">
        <v>90</v>
      </c>
      <c r="U703" s="14" t="s">
        <v>104</v>
      </c>
      <c r="V703" s="14" t="s">
        <v>44</v>
      </c>
    </row>
    <row r="704" spans="1:22" ht="9.75" customHeight="1">
      <c r="A704" s="14" t="s">
        <v>7378</v>
      </c>
      <c r="B704" s="14" t="s">
        <v>768</v>
      </c>
      <c r="C704" s="13" t="str">
        <f t="shared" si="2"/>
        <v>11976F8</v>
      </c>
      <c r="D704" s="14" t="s">
        <v>27</v>
      </c>
      <c r="E704" s="14" t="s">
        <v>7986</v>
      </c>
      <c r="F704" s="14" t="s">
        <v>7987</v>
      </c>
      <c r="G704" s="13"/>
      <c r="H704" s="14" t="s">
        <v>7988</v>
      </c>
      <c r="I704" s="14" t="s">
        <v>7989</v>
      </c>
      <c r="J704" s="14" t="s">
        <v>371</v>
      </c>
      <c r="K704" s="14" t="s">
        <v>83</v>
      </c>
      <c r="L704" s="14" t="s">
        <v>7990</v>
      </c>
      <c r="M704" s="14" t="s">
        <v>7991</v>
      </c>
      <c r="N704" s="14" t="s">
        <v>7992</v>
      </c>
      <c r="O704" s="14" t="s">
        <v>7993</v>
      </c>
      <c r="P704" s="14" t="s">
        <v>38</v>
      </c>
      <c r="Q704" s="14" t="s">
        <v>7994</v>
      </c>
      <c r="R704" s="14" t="s">
        <v>40</v>
      </c>
      <c r="S704" s="14" t="s">
        <v>7995</v>
      </c>
      <c r="T704" s="14" t="s">
        <v>118</v>
      </c>
      <c r="U704" s="14" t="s">
        <v>43</v>
      </c>
      <c r="V704" s="14" t="s">
        <v>44</v>
      </c>
    </row>
    <row r="705" spans="1:22" ht="9.75" customHeight="1">
      <c r="A705" s="14" t="s">
        <v>7378</v>
      </c>
      <c r="B705" s="14" t="s">
        <v>782</v>
      </c>
      <c r="C705" s="13" t="str">
        <f t="shared" si="2"/>
        <v>11976F9</v>
      </c>
      <c r="D705" s="14" t="s">
        <v>27</v>
      </c>
      <c r="E705" s="14" t="s">
        <v>7996</v>
      </c>
      <c r="F705" s="14" t="s">
        <v>7997</v>
      </c>
      <c r="G705" s="14" t="s">
        <v>7998</v>
      </c>
      <c r="H705" s="14" t="s">
        <v>7999</v>
      </c>
      <c r="I705" s="14" t="s">
        <v>8000</v>
      </c>
      <c r="J705" s="14" t="s">
        <v>8001</v>
      </c>
      <c r="K705" s="14" t="s">
        <v>83</v>
      </c>
      <c r="L705" s="14" t="s">
        <v>8002</v>
      </c>
      <c r="M705" s="14" t="s">
        <v>8003</v>
      </c>
      <c r="N705" s="14" t="s">
        <v>8004</v>
      </c>
      <c r="O705" s="14" t="s">
        <v>8005</v>
      </c>
      <c r="P705" s="14" t="s">
        <v>38</v>
      </c>
      <c r="Q705" s="14" t="s">
        <v>8006</v>
      </c>
      <c r="R705" s="14" t="s">
        <v>40</v>
      </c>
      <c r="S705" s="14" t="s">
        <v>8007</v>
      </c>
      <c r="T705" s="14" t="s">
        <v>8008</v>
      </c>
      <c r="U705" s="14" t="s">
        <v>1334</v>
      </c>
      <c r="V705" s="14" t="s">
        <v>44</v>
      </c>
    </row>
    <row r="706" spans="1:22" ht="9.75" customHeight="1">
      <c r="A706" s="14" t="s">
        <v>7378</v>
      </c>
      <c r="B706" s="14" t="s">
        <v>796</v>
      </c>
      <c r="C706" s="13" t="str">
        <f t="shared" si="2"/>
        <v>11976F10</v>
      </c>
      <c r="D706" s="14" t="s">
        <v>27</v>
      </c>
      <c r="E706" s="14" t="s">
        <v>8009</v>
      </c>
      <c r="F706" s="14" t="s">
        <v>8010</v>
      </c>
      <c r="G706" s="13"/>
      <c r="H706" s="14" t="s">
        <v>8011</v>
      </c>
      <c r="I706" s="14" t="s">
        <v>8012</v>
      </c>
      <c r="J706" s="14" t="s">
        <v>8013</v>
      </c>
      <c r="K706" s="14" t="s">
        <v>52</v>
      </c>
      <c r="L706" s="14" t="s">
        <v>8014</v>
      </c>
      <c r="M706" s="14" t="s">
        <v>8015</v>
      </c>
      <c r="N706" s="14" t="s">
        <v>8016</v>
      </c>
      <c r="O706" s="14" t="s">
        <v>8017</v>
      </c>
      <c r="P706" s="14" t="s">
        <v>38</v>
      </c>
      <c r="Q706" s="14" t="s">
        <v>8018</v>
      </c>
      <c r="R706" s="14" t="s">
        <v>40</v>
      </c>
      <c r="S706" s="14" t="s">
        <v>8019</v>
      </c>
      <c r="T706" s="14" t="s">
        <v>4984</v>
      </c>
      <c r="U706" s="14" t="s">
        <v>134</v>
      </c>
      <c r="V706" s="14" t="s">
        <v>148</v>
      </c>
    </row>
    <row r="707" spans="1:22" ht="9.75" customHeight="1">
      <c r="A707" s="14" t="s">
        <v>7378</v>
      </c>
      <c r="B707" s="14" t="s">
        <v>810</v>
      </c>
      <c r="C707" s="13" t="str">
        <f t="shared" si="2"/>
        <v>11976F11</v>
      </c>
      <c r="D707" s="14" t="s">
        <v>27</v>
      </c>
      <c r="E707" s="14" t="s">
        <v>8020</v>
      </c>
      <c r="F707" s="14" t="s">
        <v>8021</v>
      </c>
      <c r="G707" s="13"/>
      <c r="H707" s="14" t="s">
        <v>8022</v>
      </c>
      <c r="I707" s="14" t="s">
        <v>8023</v>
      </c>
      <c r="J707" s="14" t="s">
        <v>1537</v>
      </c>
      <c r="K707" s="14" t="s">
        <v>33</v>
      </c>
      <c r="L707" s="14" t="s">
        <v>8024</v>
      </c>
      <c r="M707" s="14" t="s">
        <v>8025</v>
      </c>
      <c r="N707" s="14" t="s">
        <v>8026</v>
      </c>
      <c r="O707" s="14" t="s">
        <v>8027</v>
      </c>
      <c r="P707" s="14" t="s">
        <v>38</v>
      </c>
      <c r="Q707" s="14" t="s">
        <v>8028</v>
      </c>
      <c r="R707" s="14" t="s">
        <v>40</v>
      </c>
      <c r="S707" s="14" t="s">
        <v>8029</v>
      </c>
      <c r="T707" s="14" t="s">
        <v>118</v>
      </c>
      <c r="U707" s="14" t="s">
        <v>1084</v>
      </c>
      <c r="V707" s="14" t="s">
        <v>44</v>
      </c>
    </row>
    <row r="708" spans="1:22" ht="9.75" customHeight="1">
      <c r="A708" s="14" t="s">
        <v>7378</v>
      </c>
      <c r="B708" s="14" t="s">
        <v>819</v>
      </c>
      <c r="C708" s="13" t="str">
        <f t="shared" si="2"/>
        <v>11976G2</v>
      </c>
      <c r="D708" s="14" t="s">
        <v>27</v>
      </c>
      <c r="E708" s="14" t="s">
        <v>8030</v>
      </c>
      <c r="F708" s="14" t="s">
        <v>8031</v>
      </c>
      <c r="G708" s="13"/>
      <c r="H708" s="14" t="s">
        <v>8032</v>
      </c>
      <c r="I708" s="14" t="s">
        <v>8033</v>
      </c>
      <c r="J708" s="14" t="s">
        <v>230</v>
      </c>
      <c r="K708" s="14" t="s">
        <v>52</v>
      </c>
      <c r="L708" s="14" t="s">
        <v>8034</v>
      </c>
      <c r="M708" s="14" t="s">
        <v>8035</v>
      </c>
      <c r="N708" s="14" t="s">
        <v>8036</v>
      </c>
      <c r="O708" s="14" t="s">
        <v>8037</v>
      </c>
      <c r="P708" s="14" t="s">
        <v>38</v>
      </c>
      <c r="Q708" s="14" t="s">
        <v>8038</v>
      </c>
      <c r="R708" s="14" t="s">
        <v>40</v>
      </c>
      <c r="S708" s="14" t="s">
        <v>8039</v>
      </c>
      <c r="T708" s="14" t="s">
        <v>230</v>
      </c>
      <c r="U708" s="14" t="s">
        <v>60</v>
      </c>
      <c r="V708" s="14" t="s">
        <v>44</v>
      </c>
    </row>
    <row r="709" spans="1:22" ht="9.75" customHeight="1">
      <c r="A709" s="14" t="s">
        <v>7378</v>
      </c>
      <c r="B709" s="14" t="s">
        <v>831</v>
      </c>
      <c r="C709" s="13" t="str">
        <f t="shared" si="2"/>
        <v>11976G3</v>
      </c>
      <c r="D709" s="14" t="s">
        <v>27</v>
      </c>
      <c r="E709" s="14" t="s">
        <v>8040</v>
      </c>
      <c r="F709" s="14" t="s">
        <v>8041</v>
      </c>
      <c r="G709" s="13"/>
      <c r="H709" s="14" t="s">
        <v>8042</v>
      </c>
      <c r="I709" s="14" t="s">
        <v>8043</v>
      </c>
      <c r="J709" s="14" t="s">
        <v>1083</v>
      </c>
      <c r="K709" s="14" t="s">
        <v>83</v>
      </c>
      <c r="L709" s="14" t="s">
        <v>8044</v>
      </c>
      <c r="M709" s="14" t="s">
        <v>8045</v>
      </c>
      <c r="N709" s="14" t="s">
        <v>8046</v>
      </c>
      <c r="O709" s="14" t="s">
        <v>8047</v>
      </c>
      <c r="P709" s="14" t="s">
        <v>38</v>
      </c>
      <c r="Q709" s="14" t="s">
        <v>8048</v>
      </c>
      <c r="R709" s="14" t="s">
        <v>40</v>
      </c>
      <c r="S709" s="14" t="s">
        <v>8049</v>
      </c>
      <c r="T709" s="14" t="s">
        <v>1083</v>
      </c>
      <c r="U709" s="14" t="s">
        <v>134</v>
      </c>
      <c r="V709" s="14" t="s">
        <v>44</v>
      </c>
    </row>
    <row r="710" spans="1:22" ht="9.75" customHeight="1">
      <c r="A710" s="14" t="s">
        <v>7378</v>
      </c>
      <c r="B710" s="14" t="s">
        <v>844</v>
      </c>
      <c r="C710" s="13" t="str">
        <f t="shared" si="2"/>
        <v>11976G4</v>
      </c>
      <c r="D710" s="14" t="s">
        <v>27</v>
      </c>
      <c r="E710" s="14" t="s">
        <v>8050</v>
      </c>
      <c r="F710" s="14" t="s">
        <v>8051</v>
      </c>
      <c r="G710" s="14" t="s">
        <v>8052</v>
      </c>
      <c r="H710" s="14" t="s">
        <v>8053</v>
      </c>
      <c r="I710" s="14" t="s">
        <v>8054</v>
      </c>
      <c r="J710" s="14" t="s">
        <v>230</v>
      </c>
      <c r="K710" s="14" t="s">
        <v>1326</v>
      </c>
      <c r="L710" s="14" t="s">
        <v>8055</v>
      </c>
      <c r="M710" s="14" t="s">
        <v>8056</v>
      </c>
      <c r="N710" s="14" t="s">
        <v>8057</v>
      </c>
      <c r="O710" s="14" t="s">
        <v>8058</v>
      </c>
      <c r="P710" s="14" t="s">
        <v>38</v>
      </c>
      <c r="Q710" s="14" t="s">
        <v>8059</v>
      </c>
      <c r="R710" s="14" t="s">
        <v>40</v>
      </c>
      <c r="S710" s="14" t="s">
        <v>8060</v>
      </c>
      <c r="T710" s="14" t="s">
        <v>230</v>
      </c>
      <c r="U710" s="14" t="s">
        <v>283</v>
      </c>
      <c r="V710" s="14" t="s">
        <v>44</v>
      </c>
    </row>
    <row r="711" spans="1:22" ht="9.75" customHeight="1">
      <c r="A711" s="14" t="s">
        <v>7378</v>
      </c>
      <c r="B711" s="14" t="s">
        <v>856</v>
      </c>
      <c r="C711" s="13" t="str">
        <f t="shared" si="2"/>
        <v>11976G5</v>
      </c>
      <c r="D711" s="14" t="s">
        <v>27</v>
      </c>
      <c r="E711" s="14" t="s">
        <v>8061</v>
      </c>
      <c r="F711" s="14" t="s">
        <v>8062</v>
      </c>
      <c r="G711" s="14" t="s">
        <v>8063</v>
      </c>
      <c r="H711" s="14" t="s">
        <v>8064</v>
      </c>
      <c r="I711" s="14" t="s">
        <v>8065</v>
      </c>
      <c r="J711" s="14" t="s">
        <v>67</v>
      </c>
      <c r="K711" s="14" t="s">
        <v>33</v>
      </c>
      <c r="L711" s="14" t="s">
        <v>8066</v>
      </c>
      <c r="M711" s="14" t="s">
        <v>8067</v>
      </c>
      <c r="N711" s="14" t="s">
        <v>8068</v>
      </c>
      <c r="O711" s="14" t="s">
        <v>8069</v>
      </c>
      <c r="P711" s="14" t="s">
        <v>38</v>
      </c>
      <c r="Q711" s="14" t="s">
        <v>8070</v>
      </c>
      <c r="R711" s="14" t="s">
        <v>40</v>
      </c>
      <c r="S711" s="14" t="s">
        <v>8071</v>
      </c>
      <c r="T711" s="14" t="s">
        <v>75</v>
      </c>
      <c r="U711" s="14" t="s">
        <v>243</v>
      </c>
      <c r="V711" s="14" t="s">
        <v>44</v>
      </c>
    </row>
    <row r="712" spans="1:22" ht="9.75" customHeight="1">
      <c r="A712" s="14" t="s">
        <v>7378</v>
      </c>
      <c r="B712" s="14" t="s">
        <v>868</v>
      </c>
      <c r="C712" s="13" t="str">
        <f t="shared" si="2"/>
        <v>11976G6</v>
      </c>
      <c r="D712" s="14" t="s">
        <v>27</v>
      </c>
      <c r="E712" s="14" t="s">
        <v>8072</v>
      </c>
      <c r="F712" s="14" t="s">
        <v>8073</v>
      </c>
      <c r="G712" s="14" t="s">
        <v>8074</v>
      </c>
      <c r="H712" s="14" t="s">
        <v>8075</v>
      </c>
      <c r="I712" s="14" t="s">
        <v>8076</v>
      </c>
      <c r="J712" s="14" t="s">
        <v>8077</v>
      </c>
      <c r="K712" s="14" t="s">
        <v>33</v>
      </c>
      <c r="L712" s="14" t="s">
        <v>8078</v>
      </c>
      <c r="M712" s="14" t="s">
        <v>8079</v>
      </c>
      <c r="N712" s="14" t="s">
        <v>8080</v>
      </c>
      <c r="O712" s="14" t="s">
        <v>8081</v>
      </c>
      <c r="P712" s="14" t="s">
        <v>38</v>
      </c>
      <c r="Q712" s="14" t="s">
        <v>8082</v>
      </c>
      <c r="R712" s="14" t="s">
        <v>40</v>
      </c>
      <c r="S712" s="14" t="s">
        <v>8083</v>
      </c>
      <c r="T712" s="14" t="s">
        <v>1134</v>
      </c>
      <c r="U712" s="14" t="s">
        <v>134</v>
      </c>
      <c r="V712" s="14" t="s">
        <v>44</v>
      </c>
    </row>
    <row r="713" spans="1:22" ht="9.75" customHeight="1">
      <c r="A713" s="14" t="s">
        <v>7378</v>
      </c>
      <c r="B713" s="14" t="s">
        <v>879</v>
      </c>
      <c r="C713" s="13" t="str">
        <f t="shared" si="2"/>
        <v>11976G7</v>
      </c>
      <c r="D713" s="14" t="s">
        <v>27</v>
      </c>
      <c r="E713" s="14" t="s">
        <v>8084</v>
      </c>
      <c r="F713" s="14" t="s">
        <v>8085</v>
      </c>
      <c r="G713" s="14" t="s">
        <v>8086</v>
      </c>
      <c r="H713" s="14" t="s">
        <v>8087</v>
      </c>
      <c r="I713" s="14" t="s">
        <v>8088</v>
      </c>
      <c r="J713" s="14" t="s">
        <v>230</v>
      </c>
      <c r="K713" s="14" t="s">
        <v>83</v>
      </c>
      <c r="L713" s="14" t="s">
        <v>8089</v>
      </c>
      <c r="M713" s="14" t="s">
        <v>8090</v>
      </c>
      <c r="N713" s="14" t="s">
        <v>8091</v>
      </c>
      <c r="O713" s="14" t="s">
        <v>8092</v>
      </c>
      <c r="P713" s="14" t="s">
        <v>38</v>
      </c>
      <c r="Q713" s="14" t="s">
        <v>8093</v>
      </c>
      <c r="R713" s="14" t="s">
        <v>40</v>
      </c>
      <c r="S713" s="14" t="s">
        <v>8094</v>
      </c>
      <c r="T713" s="14" t="s">
        <v>230</v>
      </c>
      <c r="U713" s="14" t="s">
        <v>283</v>
      </c>
      <c r="V713" s="14" t="s">
        <v>44</v>
      </c>
    </row>
    <row r="714" spans="1:22" ht="9.75" customHeight="1">
      <c r="A714" s="14" t="s">
        <v>7378</v>
      </c>
      <c r="B714" s="14" t="s">
        <v>892</v>
      </c>
      <c r="C714" s="13" t="str">
        <f t="shared" si="2"/>
        <v>11976G8</v>
      </c>
      <c r="D714" s="14" t="s">
        <v>27</v>
      </c>
      <c r="E714" s="14" t="s">
        <v>8095</v>
      </c>
      <c r="F714" s="14" t="s">
        <v>8096</v>
      </c>
      <c r="G714" s="14" t="s">
        <v>8097</v>
      </c>
      <c r="H714" s="14" t="s">
        <v>8098</v>
      </c>
      <c r="I714" s="14" t="s">
        <v>8099</v>
      </c>
      <c r="J714" s="14" t="s">
        <v>344</v>
      </c>
      <c r="K714" s="14" t="s">
        <v>33</v>
      </c>
      <c r="L714" s="14" t="s">
        <v>8100</v>
      </c>
      <c r="M714" s="14" t="s">
        <v>8101</v>
      </c>
      <c r="N714" s="14" t="s">
        <v>8102</v>
      </c>
      <c r="O714" s="14" t="s">
        <v>8103</v>
      </c>
      <c r="P714" s="14" t="s">
        <v>38</v>
      </c>
      <c r="Q714" s="14" t="s">
        <v>8104</v>
      </c>
      <c r="R714" s="14" t="s">
        <v>40</v>
      </c>
      <c r="S714" s="14" t="s">
        <v>8105</v>
      </c>
      <c r="T714" s="14" t="s">
        <v>75</v>
      </c>
      <c r="U714" s="14" t="s">
        <v>243</v>
      </c>
      <c r="V714" s="14" t="s">
        <v>44</v>
      </c>
    </row>
    <row r="715" spans="1:22" ht="9.75" customHeight="1">
      <c r="A715" s="14" t="s">
        <v>7378</v>
      </c>
      <c r="B715" s="14" t="s">
        <v>905</v>
      </c>
      <c r="C715" s="13" t="str">
        <f t="shared" si="2"/>
        <v>11976G9</v>
      </c>
      <c r="D715" s="14" t="s">
        <v>27</v>
      </c>
      <c r="E715" s="14" t="s">
        <v>8106</v>
      </c>
      <c r="F715" s="14" t="s">
        <v>8107</v>
      </c>
      <c r="G715" s="14" t="s">
        <v>8108</v>
      </c>
      <c r="H715" s="14" t="s">
        <v>8109</v>
      </c>
      <c r="I715" s="14" t="s">
        <v>8110</v>
      </c>
      <c r="J715" s="14" t="s">
        <v>276</v>
      </c>
      <c r="K715" s="14" t="s">
        <v>169</v>
      </c>
      <c r="L715" s="14" t="s">
        <v>8111</v>
      </c>
      <c r="M715" s="14" t="s">
        <v>8112</v>
      </c>
      <c r="N715" s="14" t="s">
        <v>8113</v>
      </c>
      <c r="O715" s="14" t="s">
        <v>8114</v>
      </c>
      <c r="P715" s="14" t="s">
        <v>38</v>
      </c>
      <c r="Q715" s="14" t="s">
        <v>8115</v>
      </c>
      <c r="R715" s="14" t="s">
        <v>40</v>
      </c>
      <c r="S715" s="14" t="s">
        <v>8116</v>
      </c>
      <c r="T715" s="14" t="s">
        <v>90</v>
      </c>
      <c r="U715" s="14" t="s">
        <v>283</v>
      </c>
      <c r="V715" s="14" t="s">
        <v>44</v>
      </c>
    </row>
    <row r="716" spans="1:22" ht="9.75" customHeight="1">
      <c r="A716" s="14" t="s">
        <v>7378</v>
      </c>
      <c r="B716" s="14" t="s">
        <v>919</v>
      </c>
      <c r="C716" s="13" t="str">
        <f t="shared" si="2"/>
        <v>11976G10</v>
      </c>
      <c r="D716" s="14" t="s">
        <v>27</v>
      </c>
      <c r="E716" s="14" t="s">
        <v>8117</v>
      </c>
      <c r="F716" s="14" t="s">
        <v>8118</v>
      </c>
      <c r="G716" s="14" t="s">
        <v>8119</v>
      </c>
      <c r="H716" s="14" t="s">
        <v>8120</v>
      </c>
      <c r="I716" s="14" t="s">
        <v>8121</v>
      </c>
      <c r="J716" s="14" t="s">
        <v>6164</v>
      </c>
      <c r="K716" s="14" t="s">
        <v>5569</v>
      </c>
      <c r="L716" s="14" t="s">
        <v>8122</v>
      </c>
      <c r="M716" s="14" t="s">
        <v>8123</v>
      </c>
      <c r="N716" s="14" t="s">
        <v>8124</v>
      </c>
      <c r="O716" s="14" t="s">
        <v>8125</v>
      </c>
      <c r="P716" s="14" t="s">
        <v>38</v>
      </c>
      <c r="Q716" s="14" t="s">
        <v>8126</v>
      </c>
      <c r="R716" s="14" t="s">
        <v>40</v>
      </c>
      <c r="S716" s="14" t="s">
        <v>8127</v>
      </c>
      <c r="T716" s="14" t="s">
        <v>3105</v>
      </c>
      <c r="U716" s="14" t="s">
        <v>134</v>
      </c>
      <c r="V716" s="14" t="s">
        <v>44</v>
      </c>
    </row>
    <row r="717" spans="1:22" ht="9.75" customHeight="1">
      <c r="A717" s="14" t="s">
        <v>7378</v>
      </c>
      <c r="B717" s="14" t="s">
        <v>934</v>
      </c>
      <c r="C717" s="13" t="str">
        <f t="shared" si="2"/>
        <v>11976G11</v>
      </c>
      <c r="D717" s="14" t="s">
        <v>27</v>
      </c>
      <c r="E717" s="14" t="s">
        <v>8128</v>
      </c>
      <c r="F717" s="14" t="s">
        <v>8129</v>
      </c>
      <c r="G717" s="14" t="s">
        <v>8130</v>
      </c>
      <c r="H717" s="14" t="s">
        <v>8131</v>
      </c>
      <c r="I717" s="14" t="s">
        <v>8132</v>
      </c>
      <c r="J717" s="14" t="s">
        <v>8133</v>
      </c>
      <c r="K717" s="14" t="s">
        <v>33</v>
      </c>
      <c r="L717" s="14" t="s">
        <v>8134</v>
      </c>
      <c r="M717" s="14" t="s">
        <v>8135</v>
      </c>
      <c r="N717" s="14" t="s">
        <v>8136</v>
      </c>
      <c r="O717" s="14" t="s">
        <v>8137</v>
      </c>
      <c r="P717" s="14" t="s">
        <v>38</v>
      </c>
      <c r="Q717" s="14" t="s">
        <v>8138</v>
      </c>
      <c r="R717" s="14" t="s">
        <v>40</v>
      </c>
      <c r="S717" s="14" t="s">
        <v>8139</v>
      </c>
      <c r="T717" s="14" t="s">
        <v>363</v>
      </c>
      <c r="U717" s="14" t="s">
        <v>243</v>
      </c>
      <c r="V717" s="14" t="s">
        <v>44</v>
      </c>
    </row>
    <row r="718" spans="1:22" ht="9.75" customHeight="1">
      <c r="A718" s="14" t="s">
        <v>7378</v>
      </c>
      <c r="B718" s="14" t="s">
        <v>945</v>
      </c>
      <c r="C718" s="13" t="str">
        <f t="shared" si="2"/>
        <v>11976H2</v>
      </c>
      <c r="D718" s="14" t="s">
        <v>27</v>
      </c>
      <c r="E718" s="14" t="s">
        <v>8140</v>
      </c>
      <c r="F718" s="14" t="s">
        <v>8141</v>
      </c>
      <c r="G718" s="14" t="s">
        <v>8142</v>
      </c>
      <c r="H718" s="14" t="s">
        <v>8143</v>
      </c>
      <c r="I718" s="14" t="s">
        <v>8144</v>
      </c>
      <c r="J718" s="14" t="s">
        <v>230</v>
      </c>
      <c r="K718" s="14" t="s">
        <v>1302</v>
      </c>
      <c r="L718" s="14" t="s">
        <v>8145</v>
      </c>
      <c r="M718" s="14" t="s">
        <v>8146</v>
      </c>
      <c r="N718" s="14" t="s">
        <v>8147</v>
      </c>
      <c r="O718" s="14" t="s">
        <v>8148</v>
      </c>
      <c r="P718" s="14" t="s">
        <v>38</v>
      </c>
      <c r="Q718" s="14" t="s">
        <v>8149</v>
      </c>
      <c r="R718" s="14" t="s">
        <v>40</v>
      </c>
      <c r="S718" s="14" t="s">
        <v>8150</v>
      </c>
      <c r="T718" s="14" t="s">
        <v>230</v>
      </c>
      <c r="U718" s="14" t="s">
        <v>338</v>
      </c>
      <c r="V718" s="14" t="s">
        <v>44</v>
      </c>
    </row>
    <row r="719" spans="1:22" ht="9.75" customHeight="1">
      <c r="A719" s="14" t="s">
        <v>7378</v>
      </c>
      <c r="B719" s="14" t="s">
        <v>956</v>
      </c>
      <c r="C719" s="13" t="str">
        <f t="shared" si="2"/>
        <v>11976H3</v>
      </c>
      <c r="D719" s="14" t="s">
        <v>27</v>
      </c>
      <c r="E719" s="14" t="s">
        <v>8151</v>
      </c>
      <c r="F719" s="14" t="s">
        <v>8152</v>
      </c>
      <c r="G719" s="14" t="s">
        <v>8153</v>
      </c>
      <c r="H719" s="14" t="s">
        <v>8154</v>
      </c>
      <c r="I719" s="14" t="s">
        <v>8155</v>
      </c>
      <c r="J719" s="14" t="s">
        <v>1859</v>
      </c>
      <c r="K719" s="14" t="s">
        <v>68</v>
      </c>
      <c r="L719" s="14" t="s">
        <v>8156</v>
      </c>
      <c r="M719" s="14" t="s">
        <v>8157</v>
      </c>
      <c r="N719" s="14" t="s">
        <v>8158</v>
      </c>
      <c r="O719" s="14" t="s">
        <v>8159</v>
      </c>
      <c r="P719" s="14" t="s">
        <v>38</v>
      </c>
      <c r="Q719" s="14" t="s">
        <v>8160</v>
      </c>
      <c r="R719" s="14" t="s">
        <v>40</v>
      </c>
      <c r="S719" s="14" t="s">
        <v>8161</v>
      </c>
      <c r="T719" s="14" t="s">
        <v>103</v>
      </c>
      <c r="U719" s="14" t="s">
        <v>1414</v>
      </c>
      <c r="V719" s="14" t="s">
        <v>44</v>
      </c>
    </row>
    <row r="720" spans="1:22" ht="9.75" customHeight="1">
      <c r="A720" s="14" t="s">
        <v>7378</v>
      </c>
      <c r="B720" s="14" t="s">
        <v>971</v>
      </c>
      <c r="C720" s="13" t="str">
        <f t="shared" si="2"/>
        <v>11976H4</v>
      </c>
      <c r="D720" s="14" t="s">
        <v>27</v>
      </c>
      <c r="E720" s="14" t="s">
        <v>8162</v>
      </c>
      <c r="F720" s="14" t="s">
        <v>8163</v>
      </c>
      <c r="G720" s="14" t="s">
        <v>8164</v>
      </c>
      <c r="H720" s="14" t="s">
        <v>8165</v>
      </c>
      <c r="I720" s="14" t="s">
        <v>8166</v>
      </c>
      <c r="J720" s="14" t="s">
        <v>8167</v>
      </c>
      <c r="K720" s="14" t="s">
        <v>83</v>
      </c>
      <c r="L720" s="14" t="s">
        <v>8168</v>
      </c>
      <c r="M720" s="14" t="s">
        <v>8169</v>
      </c>
      <c r="N720" s="14" t="s">
        <v>8170</v>
      </c>
      <c r="O720" s="14" t="s">
        <v>8171</v>
      </c>
      <c r="P720" s="14" t="s">
        <v>38</v>
      </c>
      <c r="Q720" s="14" t="s">
        <v>8172</v>
      </c>
      <c r="R720" s="14" t="s">
        <v>40</v>
      </c>
      <c r="S720" s="14" t="s">
        <v>8173</v>
      </c>
      <c r="T720" s="14" t="s">
        <v>4699</v>
      </c>
      <c r="U720" s="14" t="s">
        <v>104</v>
      </c>
      <c r="V720" s="14" t="s">
        <v>44</v>
      </c>
    </row>
    <row r="721" spans="1:22" ht="9.75" customHeight="1">
      <c r="A721" s="14" t="s">
        <v>7378</v>
      </c>
      <c r="B721" s="14" t="s">
        <v>985</v>
      </c>
      <c r="C721" s="13" t="str">
        <f t="shared" si="2"/>
        <v>11976H5</v>
      </c>
      <c r="D721" s="14" t="s">
        <v>27</v>
      </c>
      <c r="E721" s="14" t="s">
        <v>8174</v>
      </c>
      <c r="F721" s="14" t="s">
        <v>8175</v>
      </c>
      <c r="G721" s="14" t="s">
        <v>8176</v>
      </c>
      <c r="H721" s="14" t="s">
        <v>8177</v>
      </c>
      <c r="I721" s="14" t="s">
        <v>8178</v>
      </c>
      <c r="J721" s="14" t="s">
        <v>384</v>
      </c>
      <c r="K721" s="14" t="s">
        <v>33</v>
      </c>
      <c r="L721" s="14" t="s">
        <v>8179</v>
      </c>
      <c r="M721" s="14" t="s">
        <v>8180</v>
      </c>
      <c r="N721" s="14" t="s">
        <v>8181</v>
      </c>
      <c r="O721" s="14" t="s">
        <v>8182</v>
      </c>
      <c r="P721" s="14" t="s">
        <v>38</v>
      </c>
      <c r="Q721" s="14" t="s">
        <v>8183</v>
      </c>
      <c r="R721" s="14" t="s">
        <v>40</v>
      </c>
      <c r="S721" s="14" t="s">
        <v>8184</v>
      </c>
      <c r="T721" s="14" t="s">
        <v>391</v>
      </c>
      <c r="U721" s="14" t="s">
        <v>338</v>
      </c>
      <c r="V721" s="14" t="s">
        <v>44</v>
      </c>
    </row>
    <row r="722" spans="1:22" ht="9.75" customHeight="1">
      <c r="A722" s="14" t="s">
        <v>7378</v>
      </c>
      <c r="B722" s="14" t="s">
        <v>999</v>
      </c>
      <c r="C722" s="13" t="str">
        <f t="shared" si="2"/>
        <v>11976H6</v>
      </c>
      <c r="D722" s="14" t="s">
        <v>27</v>
      </c>
      <c r="E722" s="14" t="s">
        <v>8185</v>
      </c>
      <c r="F722" s="14" t="s">
        <v>8186</v>
      </c>
      <c r="G722" s="14" t="s">
        <v>8187</v>
      </c>
      <c r="H722" s="14" t="s">
        <v>8188</v>
      </c>
      <c r="I722" s="14" t="s">
        <v>8189</v>
      </c>
      <c r="J722" s="14" t="s">
        <v>5534</v>
      </c>
      <c r="K722" s="14" t="s">
        <v>33</v>
      </c>
      <c r="L722" s="14" t="s">
        <v>8190</v>
      </c>
      <c r="M722" s="14" t="s">
        <v>8191</v>
      </c>
      <c r="N722" s="14" t="s">
        <v>8192</v>
      </c>
      <c r="O722" s="14" t="s">
        <v>8193</v>
      </c>
      <c r="P722" s="14" t="s">
        <v>38</v>
      </c>
      <c r="Q722" s="14" t="s">
        <v>8194</v>
      </c>
      <c r="R722" s="14" t="s">
        <v>40</v>
      </c>
      <c r="S722" s="14" t="s">
        <v>8195</v>
      </c>
      <c r="T722" s="14" t="s">
        <v>5541</v>
      </c>
      <c r="U722" s="14" t="s">
        <v>3925</v>
      </c>
      <c r="V722" s="14" t="s">
        <v>44</v>
      </c>
    </row>
    <row r="723" spans="1:22" ht="9.75" customHeight="1">
      <c r="A723" s="14" t="s">
        <v>7378</v>
      </c>
      <c r="B723" s="14" t="s">
        <v>1010</v>
      </c>
      <c r="C723" s="13" t="str">
        <f t="shared" si="2"/>
        <v>11976H7</v>
      </c>
      <c r="D723" s="14" t="s">
        <v>27</v>
      </c>
      <c r="E723" s="14" t="s">
        <v>8196</v>
      </c>
      <c r="F723" s="14" t="s">
        <v>8197</v>
      </c>
      <c r="G723" s="14" t="s">
        <v>8198</v>
      </c>
      <c r="H723" s="14" t="s">
        <v>8199</v>
      </c>
      <c r="I723" s="14" t="s">
        <v>8200</v>
      </c>
      <c r="J723" s="14" t="s">
        <v>8201</v>
      </c>
      <c r="K723" s="14" t="s">
        <v>52</v>
      </c>
      <c r="L723" s="14" t="s">
        <v>8202</v>
      </c>
      <c r="M723" s="14" t="s">
        <v>8203</v>
      </c>
      <c r="N723" s="14" t="s">
        <v>8204</v>
      </c>
      <c r="O723" s="14" t="s">
        <v>8205</v>
      </c>
      <c r="P723" s="14" t="s">
        <v>38</v>
      </c>
      <c r="Q723" s="14" t="s">
        <v>8206</v>
      </c>
      <c r="R723" s="14" t="s">
        <v>40</v>
      </c>
      <c r="S723" s="14" t="s">
        <v>8207</v>
      </c>
      <c r="T723" s="14" t="s">
        <v>5074</v>
      </c>
      <c r="U723" s="14" t="s">
        <v>119</v>
      </c>
      <c r="V723" s="14" t="s">
        <v>44</v>
      </c>
    </row>
    <row r="724" spans="1:22" ht="9.75" customHeight="1">
      <c r="A724" s="14" t="s">
        <v>7378</v>
      </c>
      <c r="B724" s="14" t="s">
        <v>1022</v>
      </c>
      <c r="C724" s="13" t="str">
        <f t="shared" si="2"/>
        <v>11976H8</v>
      </c>
      <c r="D724" s="14" t="s">
        <v>27</v>
      </c>
      <c r="E724" s="14" t="s">
        <v>8208</v>
      </c>
      <c r="F724" s="14" t="s">
        <v>8209</v>
      </c>
      <c r="G724" s="14" t="s">
        <v>8210</v>
      </c>
      <c r="H724" s="14" t="s">
        <v>8211</v>
      </c>
      <c r="I724" s="14" t="s">
        <v>8212</v>
      </c>
      <c r="J724" s="14" t="s">
        <v>8213</v>
      </c>
      <c r="K724" s="14" t="s">
        <v>33</v>
      </c>
      <c r="L724" s="14" t="s">
        <v>8214</v>
      </c>
      <c r="M724" s="14" t="s">
        <v>8215</v>
      </c>
      <c r="N724" s="14" t="s">
        <v>8216</v>
      </c>
      <c r="O724" s="14" t="s">
        <v>8217</v>
      </c>
      <c r="P724" s="14" t="s">
        <v>38</v>
      </c>
      <c r="Q724" s="14" t="s">
        <v>8218</v>
      </c>
      <c r="R724" s="14" t="s">
        <v>40</v>
      </c>
      <c r="S724" s="14" t="s">
        <v>8219</v>
      </c>
      <c r="T724" s="14" t="s">
        <v>229</v>
      </c>
      <c r="U724" s="14" t="s">
        <v>283</v>
      </c>
      <c r="V724" s="14" t="s">
        <v>44</v>
      </c>
    </row>
    <row r="725" spans="1:22" ht="9.75" customHeight="1">
      <c r="A725" s="14" t="s">
        <v>7378</v>
      </c>
      <c r="B725" s="14" t="s">
        <v>1035</v>
      </c>
      <c r="C725" s="13" t="str">
        <f t="shared" si="2"/>
        <v>11976H9</v>
      </c>
      <c r="D725" s="14" t="s">
        <v>27</v>
      </c>
      <c r="E725" s="14" t="s">
        <v>8220</v>
      </c>
      <c r="F725" s="14" t="s">
        <v>8221</v>
      </c>
      <c r="G725" s="14" t="s">
        <v>8222</v>
      </c>
      <c r="H725" s="14" t="s">
        <v>8223</v>
      </c>
      <c r="I725" s="14" t="s">
        <v>8224</v>
      </c>
      <c r="J725" s="14" t="s">
        <v>67</v>
      </c>
      <c r="K725" s="14" t="s">
        <v>83</v>
      </c>
      <c r="L725" s="14" t="s">
        <v>8225</v>
      </c>
      <c r="M725" s="14" t="s">
        <v>8226</v>
      </c>
      <c r="N725" s="14" t="s">
        <v>8227</v>
      </c>
      <c r="O725" s="14" t="s">
        <v>8228</v>
      </c>
      <c r="P725" s="14" t="s">
        <v>38</v>
      </c>
      <c r="Q725" s="14" t="s">
        <v>8229</v>
      </c>
      <c r="R725" s="14" t="s">
        <v>40</v>
      </c>
      <c r="S725" s="14" t="s">
        <v>8230</v>
      </c>
      <c r="T725" s="14" t="s">
        <v>75</v>
      </c>
      <c r="U725" s="14" t="s">
        <v>243</v>
      </c>
      <c r="V725" s="14" t="s">
        <v>44</v>
      </c>
    </row>
    <row r="726" spans="1:22" ht="9.75" customHeight="1">
      <c r="A726" s="14" t="s">
        <v>7378</v>
      </c>
      <c r="B726" s="14" t="s">
        <v>1048</v>
      </c>
      <c r="C726" s="13" t="str">
        <f t="shared" si="2"/>
        <v>11976H10</v>
      </c>
      <c r="D726" s="14" t="s">
        <v>27</v>
      </c>
      <c r="E726" s="14" t="s">
        <v>8231</v>
      </c>
      <c r="F726" s="14" t="s">
        <v>8232</v>
      </c>
      <c r="G726" s="14" t="s">
        <v>8233</v>
      </c>
      <c r="H726" s="14" t="s">
        <v>8234</v>
      </c>
      <c r="I726" s="14" t="s">
        <v>8235</v>
      </c>
      <c r="J726" s="14" t="s">
        <v>8236</v>
      </c>
      <c r="K726" s="14" t="s">
        <v>33</v>
      </c>
      <c r="L726" s="14" t="s">
        <v>8237</v>
      </c>
      <c r="M726" s="14" t="s">
        <v>8238</v>
      </c>
      <c r="N726" s="14" t="s">
        <v>8239</v>
      </c>
      <c r="O726" s="14" t="s">
        <v>8240</v>
      </c>
      <c r="P726" s="14" t="s">
        <v>38</v>
      </c>
      <c r="Q726" s="14" t="s">
        <v>8241</v>
      </c>
      <c r="R726" s="14" t="s">
        <v>40</v>
      </c>
      <c r="S726" s="14" t="s">
        <v>8242</v>
      </c>
      <c r="T726" s="14" t="s">
        <v>8243</v>
      </c>
      <c r="U726" s="14" t="s">
        <v>484</v>
      </c>
      <c r="V726" s="14" t="s">
        <v>44</v>
      </c>
    </row>
    <row r="727" spans="1:22" ht="9.75" customHeight="1">
      <c r="A727" s="14" t="s">
        <v>7378</v>
      </c>
      <c r="B727" s="14" t="s">
        <v>1061</v>
      </c>
      <c r="C727" s="13" t="str">
        <f t="shared" si="2"/>
        <v>11976H11</v>
      </c>
      <c r="D727" s="14" t="s">
        <v>27</v>
      </c>
      <c r="E727" s="14" t="s">
        <v>8244</v>
      </c>
      <c r="F727" s="14" t="s">
        <v>8245</v>
      </c>
      <c r="G727" s="13"/>
      <c r="H727" s="14" t="s">
        <v>8246</v>
      </c>
      <c r="I727" s="14" t="s">
        <v>8247</v>
      </c>
      <c r="J727" s="14" t="s">
        <v>263</v>
      </c>
      <c r="K727" s="14" t="s">
        <v>52</v>
      </c>
      <c r="L727" s="14" t="s">
        <v>8248</v>
      </c>
      <c r="M727" s="14" t="s">
        <v>8249</v>
      </c>
      <c r="N727" s="14" t="s">
        <v>8250</v>
      </c>
      <c r="O727" s="14" t="s">
        <v>8251</v>
      </c>
      <c r="P727" s="14" t="s">
        <v>38</v>
      </c>
      <c r="Q727" s="14" t="s">
        <v>8252</v>
      </c>
      <c r="R727" s="14" t="s">
        <v>40</v>
      </c>
      <c r="S727" s="14" t="s">
        <v>8253</v>
      </c>
      <c r="T727" s="14" t="s">
        <v>75</v>
      </c>
      <c r="U727" s="14" t="s">
        <v>243</v>
      </c>
      <c r="V727" s="14" t="s">
        <v>44</v>
      </c>
    </row>
    <row r="728" spans="1:22" ht="9.75" customHeight="1">
      <c r="A728" s="14" t="s">
        <v>8254</v>
      </c>
      <c r="B728" s="14" t="s">
        <v>26</v>
      </c>
      <c r="C728" s="13" t="str">
        <f t="shared" si="2"/>
        <v>11977A2</v>
      </c>
      <c r="D728" s="14" t="s">
        <v>27</v>
      </c>
      <c r="E728" s="14" t="s">
        <v>8255</v>
      </c>
      <c r="F728" s="14" t="s">
        <v>8256</v>
      </c>
      <c r="G728" s="14" t="s">
        <v>8257</v>
      </c>
      <c r="H728" s="14" t="s">
        <v>8258</v>
      </c>
      <c r="I728" s="14" t="s">
        <v>8259</v>
      </c>
      <c r="J728" s="14" t="s">
        <v>230</v>
      </c>
      <c r="K728" s="14" t="s">
        <v>83</v>
      </c>
      <c r="L728" s="14" t="s">
        <v>8260</v>
      </c>
      <c r="M728" s="14" t="s">
        <v>8261</v>
      </c>
      <c r="N728" s="14" t="s">
        <v>8262</v>
      </c>
      <c r="O728" s="14" t="s">
        <v>8263</v>
      </c>
      <c r="P728" s="14" t="s">
        <v>38</v>
      </c>
      <c r="Q728" s="14" t="s">
        <v>8264</v>
      </c>
      <c r="R728" s="14" t="s">
        <v>40</v>
      </c>
      <c r="S728" s="14" t="s">
        <v>8265</v>
      </c>
      <c r="T728" s="14" t="s">
        <v>230</v>
      </c>
      <c r="U728" s="14" t="s">
        <v>134</v>
      </c>
      <c r="V728" s="14" t="s">
        <v>44</v>
      </c>
    </row>
    <row r="729" spans="1:22" ht="9.75" customHeight="1">
      <c r="A729" s="14" t="s">
        <v>8254</v>
      </c>
      <c r="B729" s="14" t="s">
        <v>45</v>
      </c>
      <c r="C729" s="13" t="str">
        <f t="shared" si="2"/>
        <v>11977A3</v>
      </c>
      <c r="D729" s="14" t="s">
        <v>27</v>
      </c>
      <c r="E729" s="14" t="s">
        <v>8266</v>
      </c>
      <c r="F729" s="14" t="s">
        <v>8267</v>
      </c>
      <c r="G729" s="13"/>
      <c r="H729" s="14" t="s">
        <v>8268</v>
      </c>
      <c r="I729" s="14" t="s">
        <v>8269</v>
      </c>
      <c r="J729" s="14" t="s">
        <v>8270</v>
      </c>
      <c r="K729" s="14" t="s">
        <v>33</v>
      </c>
      <c r="L729" s="14" t="s">
        <v>8271</v>
      </c>
      <c r="M729" s="14" t="s">
        <v>8272</v>
      </c>
      <c r="N729" s="14" t="s">
        <v>8273</v>
      </c>
      <c r="O729" s="14" t="s">
        <v>8274</v>
      </c>
      <c r="P729" s="14" t="s">
        <v>38</v>
      </c>
      <c r="Q729" s="14" t="s">
        <v>8275</v>
      </c>
      <c r="R729" s="14" t="s">
        <v>40</v>
      </c>
      <c r="S729" s="14" t="s">
        <v>8276</v>
      </c>
      <c r="T729" s="14" t="s">
        <v>75</v>
      </c>
      <c r="U729" s="14" t="s">
        <v>243</v>
      </c>
      <c r="V729" s="14" t="s">
        <v>44</v>
      </c>
    </row>
    <row r="730" spans="1:22" ht="9.75" customHeight="1">
      <c r="A730" s="14" t="s">
        <v>8254</v>
      </c>
      <c r="B730" s="14" t="s">
        <v>61</v>
      </c>
      <c r="C730" s="13" t="str">
        <f t="shared" si="2"/>
        <v>11977A4</v>
      </c>
      <c r="D730" s="14" t="s">
        <v>27</v>
      </c>
      <c r="E730" s="14" t="s">
        <v>8277</v>
      </c>
      <c r="F730" s="14" t="s">
        <v>8278</v>
      </c>
      <c r="G730" s="14" t="s">
        <v>8279</v>
      </c>
      <c r="H730" s="14" t="s">
        <v>8280</v>
      </c>
      <c r="I730" s="14" t="s">
        <v>8281</v>
      </c>
      <c r="J730" s="14" t="s">
        <v>276</v>
      </c>
      <c r="K730" s="14" t="s">
        <v>1253</v>
      </c>
      <c r="L730" s="14" t="s">
        <v>8282</v>
      </c>
      <c r="M730" s="14" t="s">
        <v>8283</v>
      </c>
      <c r="N730" s="14" t="s">
        <v>8284</v>
      </c>
      <c r="O730" s="14" t="s">
        <v>8285</v>
      </c>
      <c r="P730" s="14" t="s">
        <v>38</v>
      </c>
      <c r="Q730" s="14" t="s">
        <v>8286</v>
      </c>
      <c r="R730" s="14" t="s">
        <v>40</v>
      </c>
      <c r="S730" s="14" t="s">
        <v>8287</v>
      </c>
      <c r="T730" s="14" t="s">
        <v>90</v>
      </c>
      <c r="U730" s="14" t="s">
        <v>283</v>
      </c>
      <c r="V730" s="14" t="s">
        <v>44</v>
      </c>
    </row>
    <row r="731" spans="1:22" ht="9.75" customHeight="1">
      <c r="A731" s="14" t="s">
        <v>8254</v>
      </c>
      <c r="B731" s="14" t="s">
        <v>77</v>
      </c>
      <c r="C731" s="13" t="str">
        <f t="shared" si="2"/>
        <v>11977A5</v>
      </c>
      <c r="D731" s="14" t="s">
        <v>27</v>
      </c>
      <c r="E731" s="14" t="s">
        <v>8288</v>
      </c>
      <c r="F731" s="14" t="s">
        <v>8289</v>
      </c>
      <c r="G731" s="13"/>
      <c r="H731" s="14" t="s">
        <v>8290</v>
      </c>
      <c r="I731" s="14" t="s">
        <v>8291</v>
      </c>
      <c r="J731" s="14" t="s">
        <v>8292</v>
      </c>
      <c r="K731" s="14" t="s">
        <v>33</v>
      </c>
      <c r="L731" s="14" t="s">
        <v>8293</v>
      </c>
      <c r="M731" s="14" t="s">
        <v>8294</v>
      </c>
      <c r="N731" s="14" t="s">
        <v>8295</v>
      </c>
      <c r="O731" s="14" t="s">
        <v>8296</v>
      </c>
      <c r="P731" s="14" t="s">
        <v>38</v>
      </c>
      <c r="Q731" s="14" t="s">
        <v>8297</v>
      </c>
      <c r="R731" s="14" t="s">
        <v>40</v>
      </c>
      <c r="S731" s="14" t="s">
        <v>8298</v>
      </c>
      <c r="T731" s="14" t="s">
        <v>3105</v>
      </c>
      <c r="U731" s="14" t="s">
        <v>134</v>
      </c>
      <c r="V731" s="14" t="s">
        <v>44</v>
      </c>
    </row>
    <row r="732" spans="1:22" ht="9.75" customHeight="1">
      <c r="A732" s="14" t="s">
        <v>8254</v>
      </c>
      <c r="B732" s="14" t="s">
        <v>91</v>
      </c>
      <c r="C732" s="13" t="str">
        <f t="shared" si="2"/>
        <v>11977A6</v>
      </c>
      <c r="D732" s="14" t="s">
        <v>27</v>
      </c>
      <c r="E732" s="14" t="s">
        <v>8299</v>
      </c>
      <c r="F732" s="14" t="s">
        <v>8300</v>
      </c>
      <c r="G732" s="14" t="s">
        <v>8301</v>
      </c>
      <c r="H732" s="14" t="s">
        <v>8302</v>
      </c>
      <c r="I732" s="14" t="s">
        <v>8303</v>
      </c>
      <c r="J732" s="14" t="s">
        <v>6918</v>
      </c>
      <c r="K732" s="14" t="s">
        <v>83</v>
      </c>
      <c r="L732" s="14" t="s">
        <v>8304</v>
      </c>
      <c r="M732" s="14" t="s">
        <v>8305</v>
      </c>
      <c r="N732" s="14" t="s">
        <v>8306</v>
      </c>
      <c r="O732" s="14" t="s">
        <v>8307</v>
      </c>
      <c r="P732" s="14" t="s">
        <v>38</v>
      </c>
      <c r="Q732" s="14" t="s">
        <v>8308</v>
      </c>
      <c r="R732" s="14" t="s">
        <v>40</v>
      </c>
      <c r="S732" s="14" t="s">
        <v>8309</v>
      </c>
      <c r="T732" s="14" t="s">
        <v>6925</v>
      </c>
      <c r="U732" s="14" t="s">
        <v>8310</v>
      </c>
      <c r="V732" s="14" t="s">
        <v>44</v>
      </c>
    </row>
    <row r="733" spans="1:22" ht="9.75" customHeight="1">
      <c r="A733" s="14" t="s">
        <v>8254</v>
      </c>
      <c r="B733" s="14" t="s">
        <v>105</v>
      </c>
      <c r="C733" s="13" t="str">
        <f t="shared" si="2"/>
        <v>11977A7</v>
      </c>
      <c r="D733" s="14" t="s">
        <v>27</v>
      </c>
      <c r="E733" s="14" t="s">
        <v>8311</v>
      </c>
      <c r="F733" s="14" t="s">
        <v>8312</v>
      </c>
      <c r="G733" s="14" t="s">
        <v>8313</v>
      </c>
      <c r="H733" s="14" t="s">
        <v>8314</v>
      </c>
      <c r="I733" s="14" t="s">
        <v>8315</v>
      </c>
      <c r="J733" s="14" t="s">
        <v>8316</v>
      </c>
      <c r="K733" s="14" t="s">
        <v>33</v>
      </c>
      <c r="L733" s="14" t="s">
        <v>8317</v>
      </c>
      <c r="M733" s="14" t="s">
        <v>8318</v>
      </c>
      <c r="N733" s="14" t="s">
        <v>8319</v>
      </c>
      <c r="O733" s="14" t="s">
        <v>8320</v>
      </c>
      <c r="P733" s="14" t="s">
        <v>38</v>
      </c>
      <c r="Q733" s="14" t="s">
        <v>8321</v>
      </c>
      <c r="R733" s="14" t="s">
        <v>40</v>
      </c>
      <c r="S733" s="14" t="s">
        <v>8322</v>
      </c>
      <c r="T733" s="14" t="s">
        <v>4984</v>
      </c>
      <c r="U733" s="14" t="s">
        <v>134</v>
      </c>
      <c r="V733" s="14" t="s">
        <v>44</v>
      </c>
    </row>
    <row r="734" spans="1:22" ht="9.75" customHeight="1">
      <c r="A734" s="14" t="s">
        <v>8254</v>
      </c>
      <c r="B734" s="14" t="s">
        <v>120</v>
      </c>
      <c r="C734" s="13" t="str">
        <f t="shared" si="2"/>
        <v>11977A8</v>
      </c>
      <c r="D734" s="14" t="s">
        <v>27</v>
      </c>
      <c r="E734" s="14" t="s">
        <v>8323</v>
      </c>
      <c r="F734" s="14" t="s">
        <v>8324</v>
      </c>
      <c r="G734" s="14" t="s">
        <v>8325</v>
      </c>
      <c r="H734" s="14" t="s">
        <v>8326</v>
      </c>
      <c r="I734" s="14" t="s">
        <v>8327</v>
      </c>
      <c r="J734" s="14" t="s">
        <v>1928</v>
      </c>
      <c r="K734" s="14" t="s">
        <v>1253</v>
      </c>
      <c r="L734" s="14" t="s">
        <v>8328</v>
      </c>
      <c r="M734" s="14" t="s">
        <v>8329</v>
      </c>
      <c r="N734" s="14" t="s">
        <v>8330</v>
      </c>
      <c r="O734" s="14" t="s">
        <v>280</v>
      </c>
      <c r="P734" s="14" t="s">
        <v>38</v>
      </c>
      <c r="Q734" s="14" t="s">
        <v>8331</v>
      </c>
      <c r="R734" s="14" t="s">
        <v>40</v>
      </c>
      <c r="S734" s="14" t="s">
        <v>8332</v>
      </c>
      <c r="T734" s="14" t="s">
        <v>229</v>
      </c>
      <c r="U734" s="14" t="s">
        <v>283</v>
      </c>
      <c r="V734" s="14" t="s">
        <v>44</v>
      </c>
    </row>
    <row r="735" spans="1:22" ht="9.75" customHeight="1">
      <c r="A735" s="14" t="s">
        <v>8254</v>
      </c>
      <c r="B735" s="14" t="s">
        <v>136</v>
      </c>
      <c r="C735" s="13" t="str">
        <f t="shared" si="2"/>
        <v>11977A9</v>
      </c>
      <c r="D735" s="14" t="s">
        <v>27</v>
      </c>
      <c r="E735" s="14" t="s">
        <v>8333</v>
      </c>
      <c r="F735" s="14" t="s">
        <v>8334</v>
      </c>
      <c r="G735" s="14" t="s">
        <v>8335</v>
      </c>
      <c r="H735" s="14" t="s">
        <v>8336</v>
      </c>
      <c r="I735" s="14" t="s">
        <v>8337</v>
      </c>
      <c r="J735" s="14" t="s">
        <v>371</v>
      </c>
      <c r="K735" s="14" t="s">
        <v>33</v>
      </c>
      <c r="L735" s="14" t="s">
        <v>8338</v>
      </c>
      <c r="M735" s="14" t="s">
        <v>8339</v>
      </c>
      <c r="N735" s="14" t="s">
        <v>8340</v>
      </c>
      <c r="O735" s="14" t="s">
        <v>8341</v>
      </c>
      <c r="P735" s="14" t="s">
        <v>38</v>
      </c>
      <c r="Q735" s="14" t="s">
        <v>8342</v>
      </c>
      <c r="R735" s="14" t="s">
        <v>40</v>
      </c>
      <c r="S735" s="14" t="s">
        <v>8343</v>
      </c>
      <c r="T735" s="14" t="s">
        <v>118</v>
      </c>
      <c r="U735" s="14" t="s">
        <v>8344</v>
      </c>
      <c r="V735" s="14" t="s">
        <v>44</v>
      </c>
    </row>
    <row r="736" spans="1:22" ht="9.75" customHeight="1">
      <c r="A736" s="14" t="s">
        <v>8254</v>
      </c>
      <c r="B736" s="14" t="s">
        <v>149</v>
      </c>
      <c r="C736" s="13" t="str">
        <f t="shared" si="2"/>
        <v>11977A10</v>
      </c>
      <c r="D736" s="14" t="s">
        <v>27</v>
      </c>
      <c r="E736" s="14" t="s">
        <v>8345</v>
      </c>
      <c r="F736" s="14" t="s">
        <v>8346</v>
      </c>
      <c r="G736" s="14" t="s">
        <v>8347</v>
      </c>
      <c r="H736" s="14" t="s">
        <v>8348</v>
      </c>
      <c r="I736" s="14" t="s">
        <v>8349</v>
      </c>
      <c r="J736" s="14" t="s">
        <v>8350</v>
      </c>
      <c r="K736" s="14" t="s">
        <v>83</v>
      </c>
      <c r="L736" s="14" t="s">
        <v>8351</v>
      </c>
      <c r="M736" s="14" t="s">
        <v>8352</v>
      </c>
      <c r="N736" s="14" t="s">
        <v>8353</v>
      </c>
      <c r="O736" s="14" t="s">
        <v>8354</v>
      </c>
      <c r="P736" s="14" t="s">
        <v>38</v>
      </c>
      <c r="Q736" s="14" t="s">
        <v>8355</v>
      </c>
      <c r="R736" s="14" t="s">
        <v>40</v>
      </c>
      <c r="S736" s="14" t="s">
        <v>8356</v>
      </c>
      <c r="T736" s="14" t="s">
        <v>8357</v>
      </c>
      <c r="U736" s="14" t="s">
        <v>60</v>
      </c>
      <c r="V736" s="14" t="s">
        <v>547</v>
      </c>
    </row>
    <row r="737" spans="1:22" ht="9.75" customHeight="1">
      <c r="A737" s="14" t="s">
        <v>8254</v>
      </c>
      <c r="B737" s="14" t="s">
        <v>162</v>
      </c>
      <c r="C737" s="13" t="str">
        <f t="shared" si="2"/>
        <v>11977A11</v>
      </c>
      <c r="D737" s="14" t="s">
        <v>27</v>
      </c>
      <c r="E737" s="14" t="s">
        <v>8358</v>
      </c>
      <c r="F737" s="14" t="s">
        <v>8359</v>
      </c>
      <c r="G737" s="14" t="s">
        <v>8360</v>
      </c>
      <c r="H737" s="14" t="s">
        <v>8361</v>
      </c>
      <c r="I737" s="14" t="s">
        <v>3540</v>
      </c>
      <c r="J737" s="14" t="s">
        <v>230</v>
      </c>
      <c r="K737" s="14" t="s">
        <v>33</v>
      </c>
      <c r="L737" s="14" t="s">
        <v>8362</v>
      </c>
      <c r="M737" s="14" t="s">
        <v>3542</v>
      </c>
      <c r="N737" s="14" t="s">
        <v>8363</v>
      </c>
      <c r="O737" s="14" t="s">
        <v>8364</v>
      </c>
      <c r="P737" s="14" t="s">
        <v>38</v>
      </c>
      <c r="Q737" s="14" t="s">
        <v>8365</v>
      </c>
      <c r="R737" s="14" t="s">
        <v>40</v>
      </c>
      <c r="S737" s="14" t="s">
        <v>8366</v>
      </c>
      <c r="T737" s="14" t="s">
        <v>230</v>
      </c>
      <c r="U737" s="14" t="s">
        <v>230</v>
      </c>
      <c r="V737" s="14" t="s">
        <v>44</v>
      </c>
    </row>
    <row r="738" spans="1:22" ht="9.75" customHeight="1">
      <c r="A738" s="14" t="s">
        <v>8254</v>
      </c>
      <c r="B738" s="14" t="s">
        <v>176</v>
      </c>
      <c r="C738" s="13" t="str">
        <f t="shared" si="2"/>
        <v>11977B2</v>
      </c>
      <c r="D738" s="14" t="s">
        <v>27</v>
      </c>
      <c r="E738" s="14" t="s">
        <v>8367</v>
      </c>
      <c r="F738" s="14" t="s">
        <v>8368</v>
      </c>
      <c r="G738" s="14" t="s">
        <v>8369</v>
      </c>
      <c r="H738" s="14" t="s">
        <v>8370</v>
      </c>
      <c r="I738" s="14" t="s">
        <v>8371</v>
      </c>
      <c r="J738" s="14" t="s">
        <v>230</v>
      </c>
      <c r="K738" s="14" t="s">
        <v>52</v>
      </c>
      <c r="L738" s="14" t="s">
        <v>8372</v>
      </c>
      <c r="M738" s="14" t="s">
        <v>8373</v>
      </c>
      <c r="N738" s="14" t="s">
        <v>8374</v>
      </c>
      <c r="O738" s="14" t="s">
        <v>8375</v>
      </c>
      <c r="P738" s="14" t="s">
        <v>38</v>
      </c>
      <c r="Q738" s="14" t="s">
        <v>8376</v>
      </c>
      <c r="R738" s="14" t="s">
        <v>40</v>
      </c>
      <c r="S738" s="14" t="s">
        <v>8377</v>
      </c>
      <c r="T738" s="14" t="s">
        <v>230</v>
      </c>
      <c r="U738" s="14" t="s">
        <v>338</v>
      </c>
      <c r="V738" s="14" t="s">
        <v>44</v>
      </c>
    </row>
    <row r="739" spans="1:22" ht="9.75" customHeight="1">
      <c r="A739" s="14" t="s">
        <v>8254</v>
      </c>
      <c r="B739" s="14" t="s">
        <v>190</v>
      </c>
      <c r="C739" s="13" t="str">
        <f t="shared" si="2"/>
        <v>11977B3</v>
      </c>
      <c r="D739" s="14" t="s">
        <v>27</v>
      </c>
      <c r="E739" s="14" t="s">
        <v>8378</v>
      </c>
      <c r="F739" s="14" t="s">
        <v>8379</v>
      </c>
      <c r="G739" s="13"/>
      <c r="H739" s="14" t="s">
        <v>8380</v>
      </c>
      <c r="I739" s="14" t="s">
        <v>8381</v>
      </c>
      <c r="J739" s="14" t="s">
        <v>7285</v>
      </c>
      <c r="K739" s="14" t="s">
        <v>33</v>
      </c>
      <c r="L739" s="14" t="s">
        <v>8382</v>
      </c>
      <c r="M739" s="14" t="s">
        <v>8383</v>
      </c>
      <c r="N739" s="14" t="s">
        <v>8384</v>
      </c>
      <c r="O739" s="14" t="s">
        <v>8385</v>
      </c>
      <c r="P739" s="14" t="s">
        <v>38</v>
      </c>
      <c r="Q739" s="14" t="s">
        <v>8386</v>
      </c>
      <c r="R739" s="14" t="s">
        <v>40</v>
      </c>
      <c r="S739" s="14" t="s">
        <v>8387</v>
      </c>
      <c r="T739" s="14" t="s">
        <v>7292</v>
      </c>
      <c r="U739" s="14" t="s">
        <v>134</v>
      </c>
      <c r="V739" s="14" t="s">
        <v>44</v>
      </c>
    </row>
    <row r="740" spans="1:22" ht="9.75" customHeight="1">
      <c r="A740" s="14" t="s">
        <v>8254</v>
      </c>
      <c r="B740" s="14" t="s">
        <v>203</v>
      </c>
      <c r="C740" s="13" t="str">
        <f t="shared" si="2"/>
        <v>11977B4</v>
      </c>
      <c r="D740" s="14" t="s">
        <v>27</v>
      </c>
      <c r="E740" s="14" t="s">
        <v>8388</v>
      </c>
      <c r="F740" s="14" t="s">
        <v>8389</v>
      </c>
      <c r="G740" s="14" t="s">
        <v>8390</v>
      </c>
      <c r="H740" s="14" t="s">
        <v>8391</v>
      </c>
      <c r="I740" s="14" t="s">
        <v>8392</v>
      </c>
      <c r="J740" s="14" t="s">
        <v>8393</v>
      </c>
      <c r="K740" s="14" t="s">
        <v>33</v>
      </c>
      <c r="L740" s="14" t="s">
        <v>8394</v>
      </c>
      <c r="M740" s="14" t="s">
        <v>8395</v>
      </c>
      <c r="N740" s="14" t="s">
        <v>8396</v>
      </c>
      <c r="O740" s="14" t="s">
        <v>8397</v>
      </c>
      <c r="P740" s="14" t="s">
        <v>38</v>
      </c>
      <c r="Q740" s="14" t="s">
        <v>8398</v>
      </c>
      <c r="R740" s="14" t="s">
        <v>40</v>
      </c>
      <c r="S740" s="14" t="s">
        <v>8399</v>
      </c>
      <c r="T740" s="14" t="s">
        <v>4984</v>
      </c>
      <c r="U740" s="14" t="s">
        <v>134</v>
      </c>
      <c r="V740" s="14" t="s">
        <v>44</v>
      </c>
    </row>
    <row r="741" spans="1:22" ht="9.75" customHeight="1">
      <c r="A741" s="14" t="s">
        <v>8254</v>
      </c>
      <c r="B741" s="14" t="s">
        <v>216</v>
      </c>
      <c r="C741" s="13" t="str">
        <f t="shared" si="2"/>
        <v>11977B5</v>
      </c>
      <c r="D741" s="14" t="s">
        <v>27</v>
      </c>
      <c r="E741" s="14" t="s">
        <v>8400</v>
      </c>
      <c r="F741" s="14" t="s">
        <v>8401</v>
      </c>
      <c r="G741" s="14" t="s">
        <v>8402</v>
      </c>
      <c r="H741" s="14" t="s">
        <v>8403</v>
      </c>
      <c r="I741" s="14" t="s">
        <v>8404</v>
      </c>
      <c r="J741" s="14" t="s">
        <v>1441</v>
      </c>
      <c r="K741" s="14" t="s">
        <v>83</v>
      </c>
      <c r="L741" s="14" t="s">
        <v>8405</v>
      </c>
      <c r="M741" s="14" t="s">
        <v>8406</v>
      </c>
      <c r="N741" s="14" t="s">
        <v>8407</v>
      </c>
      <c r="O741" s="14" t="s">
        <v>8408</v>
      </c>
      <c r="P741" s="14" t="s">
        <v>38</v>
      </c>
      <c r="Q741" s="14" t="s">
        <v>8409</v>
      </c>
      <c r="R741" s="14" t="s">
        <v>40</v>
      </c>
      <c r="S741" s="14" t="s">
        <v>8410</v>
      </c>
      <c r="T741" s="14" t="s">
        <v>229</v>
      </c>
      <c r="U741" s="14" t="s">
        <v>43</v>
      </c>
      <c r="V741" s="14" t="s">
        <v>44</v>
      </c>
    </row>
    <row r="742" spans="1:22" ht="9.75" customHeight="1">
      <c r="A742" s="14" t="s">
        <v>8254</v>
      </c>
      <c r="B742" s="14" t="s">
        <v>231</v>
      </c>
      <c r="C742" s="13" t="str">
        <f t="shared" si="2"/>
        <v>11977B6</v>
      </c>
      <c r="D742" s="14" t="s">
        <v>27</v>
      </c>
      <c r="E742" s="14" t="s">
        <v>8411</v>
      </c>
      <c r="F742" s="14" t="s">
        <v>8412</v>
      </c>
      <c r="G742" s="14" t="s">
        <v>8413</v>
      </c>
      <c r="H742" s="14" t="s">
        <v>8414</v>
      </c>
      <c r="I742" s="14" t="s">
        <v>8415</v>
      </c>
      <c r="J742" s="14" t="s">
        <v>168</v>
      </c>
      <c r="K742" s="14" t="s">
        <v>83</v>
      </c>
      <c r="L742" s="14" t="s">
        <v>8416</v>
      </c>
      <c r="M742" s="14" t="s">
        <v>8417</v>
      </c>
      <c r="N742" s="14" t="s">
        <v>8418</v>
      </c>
      <c r="O742" s="14" t="s">
        <v>8419</v>
      </c>
      <c r="P742" s="14" t="s">
        <v>38</v>
      </c>
      <c r="Q742" s="14" t="s">
        <v>8420</v>
      </c>
      <c r="R742" s="14" t="s">
        <v>40</v>
      </c>
      <c r="S742" s="14" t="s">
        <v>8421</v>
      </c>
      <c r="T742" s="14" t="s">
        <v>90</v>
      </c>
      <c r="U742" s="14" t="s">
        <v>283</v>
      </c>
      <c r="V742" s="14" t="s">
        <v>44</v>
      </c>
    </row>
    <row r="743" spans="1:22" ht="9.75" customHeight="1">
      <c r="A743" s="14" t="s">
        <v>8254</v>
      </c>
      <c r="B743" s="14" t="s">
        <v>244</v>
      </c>
      <c r="C743" s="13" t="str">
        <f t="shared" si="2"/>
        <v>11977B7</v>
      </c>
      <c r="D743" s="14" t="s">
        <v>27</v>
      </c>
      <c r="E743" s="14" t="s">
        <v>8422</v>
      </c>
      <c r="F743" s="14" t="s">
        <v>8423</v>
      </c>
      <c r="G743" s="14" t="s">
        <v>8424</v>
      </c>
      <c r="H743" s="14" t="s">
        <v>8425</v>
      </c>
      <c r="I743" s="14" t="s">
        <v>8426</v>
      </c>
      <c r="J743" s="14" t="s">
        <v>1288</v>
      </c>
      <c r="K743" s="14" t="s">
        <v>6335</v>
      </c>
      <c r="L743" s="14" t="s">
        <v>8427</v>
      </c>
      <c r="M743" s="14" t="s">
        <v>8428</v>
      </c>
      <c r="N743" s="14" t="s">
        <v>8429</v>
      </c>
      <c r="O743" s="14" t="s">
        <v>8430</v>
      </c>
      <c r="P743" s="14" t="s">
        <v>38</v>
      </c>
      <c r="Q743" s="14" t="s">
        <v>8431</v>
      </c>
      <c r="R743" s="14" t="s">
        <v>40</v>
      </c>
      <c r="S743" s="14" t="s">
        <v>8432</v>
      </c>
      <c r="T743" s="14" t="s">
        <v>1295</v>
      </c>
      <c r="U743" s="14" t="s">
        <v>134</v>
      </c>
      <c r="V743" s="14" t="s">
        <v>44</v>
      </c>
    </row>
    <row r="744" spans="1:22" ht="9.75" customHeight="1">
      <c r="A744" s="14" t="s">
        <v>8254</v>
      </c>
      <c r="B744" s="14" t="s">
        <v>257</v>
      </c>
      <c r="C744" s="13" t="str">
        <f t="shared" si="2"/>
        <v>11977B8</v>
      </c>
      <c r="D744" s="14" t="s">
        <v>27</v>
      </c>
      <c r="E744" s="14" t="s">
        <v>8433</v>
      </c>
      <c r="F744" s="14" t="s">
        <v>8434</v>
      </c>
      <c r="G744" s="14" t="s">
        <v>8435</v>
      </c>
      <c r="H744" s="14" t="s">
        <v>8436</v>
      </c>
      <c r="I744" s="14" t="s">
        <v>8437</v>
      </c>
      <c r="J744" s="14" t="s">
        <v>8438</v>
      </c>
      <c r="K744" s="14" t="s">
        <v>33</v>
      </c>
      <c r="L744" s="14" t="s">
        <v>8439</v>
      </c>
      <c r="M744" s="14" t="s">
        <v>8440</v>
      </c>
      <c r="N744" s="14" t="s">
        <v>8441</v>
      </c>
      <c r="O744" s="14" t="s">
        <v>8442</v>
      </c>
      <c r="P744" s="14" t="s">
        <v>38</v>
      </c>
      <c r="Q744" s="14" t="s">
        <v>8443</v>
      </c>
      <c r="R744" s="14" t="s">
        <v>40</v>
      </c>
      <c r="S744" s="14" t="s">
        <v>8444</v>
      </c>
      <c r="T744" s="14" t="s">
        <v>8445</v>
      </c>
      <c r="U744" s="14" t="s">
        <v>520</v>
      </c>
      <c r="V744" s="14" t="s">
        <v>44</v>
      </c>
    </row>
    <row r="745" spans="1:22" ht="9.75" customHeight="1">
      <c r="A745" s="14" t="s">
        <v>8254</v>
      </c>
      <c r="B745" s="14" t="s">
        <v>270</v>
      </c>
      <c r="C745" s="13" t="str">
        <f t="shared" si="2"/>
        <v>11977B9</v>
      </c>
      <c r="D745" s="14" t="s">
        <v>27</v>
      </c>
      <c r="E745" s="14" t="s">
        <v>8446</v>
      </c>
      <c r="F745" s="14" t="s">
        <v>8447</v>
      </c>
      <c r="G745" s="14" t="s">
        <v>8448</v>
      </c>
      <c r="H745" s="14" t="s">
        <v>8449</v>
      </c>
      <c r="I745" s="14" t="s">
        <v>8450</v>
      </c>
      <c r="J745" s="14" t="s">
        <v>344</v>
      </c>
      <c r="K745" s="14" t="s">
        <v>33</v>
      </c>
      <c r="L745" s="14" t="s">
        <v>8451</v>
      </c>
      <c r="M745" s="14" t="s">
        <v>8452</v>
      </c>
      <c r="N745" s="14" t="s">
        <v>8453</v>
      </c>
      <c r="O745" s="14" t="s">
        <v>8454</v>
      </c>
      <c r="P745" s="14" t="s">
        <v>38</v>
      </c>
      <c r="Q745" s="14" t="s">
        <v>8455</v>
      </c>
      <c r="R745" s="14" t="s">
        <v>40</v>
      </c>
      <c r="S745" s="14" t="s">
        <v>8456</v>
      </c>
      <c r="T745" s="14" t="s">
        <v>75</v>
      </c>
      <c r="U745" s="14" t="s">
        <v>230</v>
      </c>
      <c r="V745" s="14" t="s">
        <v>44</v>
      </c>
    </row>
    <row r="746" spans="1:22" ht="9.75" customHeight="1">
      <c r="A746" s="14" t="s">
        <v>8254</v>
      </c>
      <c r="B746" s="14" t="s">
        <v>284</v>
      </c>
      <c r="C746" s="13" t="str">
        <f t="shared" si="2"/>
        <v>11977B10</v>
      </c>
      <c r="D746" s="14" t="s">
        <v>27</v>
      </c>
      <c r="E746" s="14" t="s">
        <v>8457</v>
      </c>
      <c r="F746" s="14" t="s">
        <v>8458</v>
      </c>
      <c r="G746" s="14" t="s">
        <v>8459</v>
      </c>
      <c r="H746" s="14" t="s">
        <v>8460</v>
      </c>
      <c r="I746" s="14" t="s">
        <v>8461</v>
      </c>
      <c r="J746" s="14" t="s">
        <v>1363</v>
      </c>
      <c r="K746" s="14" t="s">
        <v>52</v>
      </c>
      <c r="L746" s="14" t="s">
        <v>8462</v>
      </c>
      <c r="M746" s="14" t="s">
        <v>8463</v>
      </c>
      <c r="N746" s="14" t="s">
        <v>8464</v>
      </c>
      <c r="O746" s="14" t="s">
        <v>280</v>
      </c>
      <c r="P746" s="14" t="s">
        <v>38</v>
      </c>
      <c r="Q746" s="14" t="s">
        <v>8465</v>
      </c>
      <c r="R746" s="14" t="s">
        <v>40</v>
      </c>
      <c r="S746" s="14" t="s">
        <v>8466</v>
      </c>
      <c r="T746" s="14" t="s">
        <v>1370</v>
      </c>
      <c r="U746" s="14" t="s">
        <v>243</v>
      </c>
      <c r="V746" s="14" t="s">
        <v>256</v>
      </c>
    </row>
    <row r="747" spans="1:22" ht="9.75" customHeight="1">
      <c r="A747" s="14" t="s">
        <v>8254</v>
      </c>
      <c r="B747" s="14" t="s">
        <v>298</v>
      </c>
      <c r="C747" s="13" t="str">
        <f t="shared" si="2"/>
        <v>11977B11</v>
      </c>
      <c r="D747" s="14" t="s">
        <v>27</v>
      </c>
      <c r="E747" s="14" t="s">
        <v>8467</v>
      </c>
      <c r="F747" s="14" t="s">
        <v>8468</v>
      </c>
      <c r="G747" s="14" t="s">
        <v>8469</v>
      </c>
      <c r="H747" s="14" t="s">
        <v>8470</v>
      </c>
      <c r="I747" s="14" t="s">
        <v>8471</v>
      </c>
      <c r="J747" s="14" t="s">
        <v>344</v>
      </c>
      <c r="K747" s="14" t="s">
        <v>33</v>
      </c>
      <c r="L747" s="14" t="s">
        <v>8472</v>
      </c>
      <c r="M747" s="14" t="s">
        <v>8473</v>
      </c>
      <c r="N747" s="14" t="s">
        <v>8474</v>
      </c>
      <c r="O747" s="14" t="s">
        <v>8475</v>
      </c>
      <c r="P747" s="14" t="s">
        <v>38</v>
      </c>
      <c r="Q747" s="14" t="s">
        <v>8476</v>
      </c>
      <c r="R747" s="14" t="s">
        <v>40</v>
      </c>
      <c r="S747" s="14" t="s">
        <v>8477</v>
      </c>
      <c r="T747" s="14" t="s">
        <v>75</v>
      </c>
      <c r="U747" s="14" t="s">
        <v>243</v>
      </c>
      <c r="V747" s="14" t="s">
        <v>44</v>
      </c>
    </row>
    <row r="748" spans="1:22" ht="9.75" customHeight="1">
      <c r="A748" s="14" t="s">
        <v>8254</v>
      </c>
      <c r="B748" s="14" t="s">
        <v>311</v>
      </c>
      <c r="C748" s="13" t="str">
        <f t="shared" si="2"/>
        <v>11977C2</v>
      </c>
      <c r="D748" s="14" t="s">
        <v>27</v>
      </c>
      <c r="E748" s="14" t="s">
        <v>8478</v>
      </c>
      <c r="F748" s="14" t="s">
        <v>8479</v>
      </c>
      <c r="G748" s="14" t="s">
        <v>8480</v>
      </c>
      <c r="H748" s="14" t="s">
        <v>8481</v>
      </c>
      <c r="I748" s="14" t="s">
        <v>8482</v>
      </c>
      <c r="J748" s="14" t="s">
        <v>8483</v>
      </c>
      <c r="K748" s="14" t="s">
        <v>52</v>
      </c>
      <c r="L748" s="14" t="s">
        <v>8484</v>
      </c>
      <c r="M748" s="14" t="s">
        <v>8485</v>
      </c>
      <c r="N748" s="14" t="s">
        <v>8486</v>
      </c>
      <c r="O748" s="14" t="s">
        <v>8487</v>
      </c>
      <c r="P748" s="14" t="s">
        <v>38</v>
      </c>
      <c r="Q748" s="14" t="s">
        <v>8488</v>
      </c>
      <c r="R748" s="14" t="s">
        <v>40</v>
      </c>
      <c r="S748" s="14" t="s">
        <v>8489</v>
      </c>
      <c r="T748" s="14" t="s">
        <v>456</v>
      </c>
      <c r="U748" s="14" t="s">
        <v>43</v>
      </c>
      <c r="V748" s="14" t="s">
        <v>44</v>
      </c>
    </row>
    <row r="749" spans="1:22" ht="9.75" customHeight="1">
      <c r="A749" s="14" t="s">
        <v>8254</v>
      </c>
      <c r="B749" s="14" t="s">
        <v>325</v>
      </c>
      <c r="C749" s="13" t="str">
        <f t="shared" si="2"/>
        <v>11977C3</v>
      </c>
      <c r="D749" s="14" t="s">
        <v>27</v>
      </c>
      <c r="E749" s="14" t="s">
        <v>8490</v>
      </c>
      <c r="F749" s="14" t="s">
        <v>8491</v>
      </c>
      <c r="G749" s="14" t="s">
        <v>8492</v>
      </c>
      <c r="H749" s="14" t="s">
        <v>8493</v>
      </c>
      <c r="I749" s="14" t="s">
        <v>8494</v>
      </c>
      <c r="J749" s="14" t="s">
        <v>2523</v>
      </c>
      <c r="K749" s="14" t="s">
        <v>33</v>
      </c>
      <c r="L749" s="14" t="s">
        <v>8495</v>
      </c>
      <c r="M749" s="14" t="s">
        <v>8496</v>
      </c>
      <c r="N749" s="14" t="s">
        <v>8497</v>
      </c>
      <c r="O749" s="14" t="s">
        <v>8498</v>
      </c>
      <c r="P749" s="14" t="s">
        <v>38</v>
      </c>
      <c r="Q749" s="14" t="s">
        <v>8499</v>
      </c>
      <c r="R749" s="14" t="s">
        <v>40</v>
      </c>
      <c r="S749" s="14" t="s">
        <v>8500</v>
      </c>
      <c r="T749" s="14" t="s">
        <v>2530</v>
      </c>
      <c r="U749" s="14" t="s">
        <v>1084</v>
      </c>
      <c r="V749" s="14" t="s">
        <v>44</v>
      </c>
    </row>
    <row r="750" spans="1:22" ht="9.75" customHeight="1">
      <c r="A750" s="14" t="s">
        <v>8254</v>
      </c>
      <c r="B750" s="14" t="s">
        <v>339</v>
      </c>
      <c r="C750" s="13" t="str">
        <f t="shared" si="2"/>
        <v>11977C4</v>
      </c>
      <c r="D750" s="14" t="s">
        <v>27</v>
      </c>
      <c r="E750" s="14" t="s">
        <v>8501</v>
      </c>
      <c r="F750" s="14" t="s">
        <v>8502</v>
      </c>
      <c r="G750" s="14" t="s">
        <v>8503</v>
      </c>
      <c r="H750" s="14" t="s">
        <v>8504</v>
      </c>
      <c r="I750" s="14" t="s">
        <v>8505</v>
      </c>
      <c r="J750" s="14" t="s">
        <v>384</v>
      </c>
      <c r="K750" s="14" t="s">
        <v>33</v>
      </c>
      <c r="L750" s="14" t="s">
        <v>8506</v>
      </c>
      <c r="M750" s="14" t="s">
        <v>8507</v>
      </c>
      <c r="N750" s="14" t="s">
        <v>8508</v>
      </c>
      <c r="O750" s="14" t="s">
        <v>8509</v>
      </c>
      <c r="P750" s="14" t="s">
        <v>38</v>
      </c>
      <c r="Q750" s="14" t="s">
        <v>8510</v>
      </c>
      <c r="R750" s="14" t="s">
        <v>40</v>
      </c>
      <c r="S750" s="14" t="s">
        <v>8511</v>
      </c>
      <c r="T750" s="14" t="s">
        <v>391</v>
      </c>
      <c r="U750" s="14" t="s">
        <v>338</v>
      </c>
      <c r="V750" s="14" t="s">
        <v>44</v>
      </c>
    </row>
    <row r="751" spans="1:22" ht="9.75" customHeight="1">
      <c r="A751" s="14" t="s">
        <v>8254</v>
      </c>
      <c r="B751" s="14" t="s">
        <v>351</v>
      </c>
      <c r="C751" s="13" t="str">
        <f t="shared" si="2"/>
        <v>11977C5</v>
      </c>
      <c r="D751" s="14" t="s">
        <v>27</v>
      </c>
      <c r="E751" s="14" t="s">
        <v>8512</v>
      </c>
      <c r="F751" s="14" t="s">
        <v>8513</v>
      </c>
      <c r="G751" s="14" t="s">
        <v>8514</v>
      </c>
      <c r="H751" s="14" t="s">
        <v>8515</v>
      </c>
      <c r="I751" s="14" t="s">
        <v>8516</v>
      </c>
      <c r="J751" s="14" t="s">
        <v>230</v>
      </c>
      <c r="K751" s="14" t="s">
        <v>83</v>
      </c>
      <c r="L751" s="14" t="s">
        <v>8517</v>
      </c>
      <c r="M751" s="14" t="s">
        <v>8518</v>
      </c>
      <c r="N751" s="14" t="s">
        <v>8519</v>
      </c>
      <c r="O751" s="14" t="s">
        <v>8520</v>
      </c>
      <c r="P751" s="14" t="s">
        <v>38</v>
      </c>
      <c r="Q751" s="14" t="s">
        <v>8521</v>
      </c>
      <c r="R751" s="14" t="s">
        <v>40</v>
      </c>
      <c r="S751" s="14" t="s">
        <v>8522</v>
      </c>
      <c r="T751" s="14" t="s">
        <v>230</v>
      </c>
      <c r="U751" s="14" t="s">
        <v>283</v>
      </c>
      <c r="V751" s="14" t="s">
        <v>44</v>
      </c>
    </row>
    <row r="752" spans="1:22" ht="9.75" customHeight="1">
      <c r="A752" s="14" t="s">
        <v>8254</v>
      </c>
      <c r="B752" s="14" t="s">
        <v>365</v>
      </c>
      <c r="C752" s="13" t="str">
        <f t="shared" si="2"/>
        <v>11977C6</v>
      </c>
      <c r="D752" s="14" t="s">
        <v>27</v>
      </c>
      <c r="E752" s="14" t="s">
        <v>8523</v>
      </c>
      <c r="F752" s="14" t="s">
        <v>8524</v>
      </c>
      <c r="G752" s="14" t="s">
        <v>8525</v>
      </c>
      <c r="H752" s="14" t="s">
        <v>8526</v>
      </c>
      <c r="I752" s="14" t="s">
        <v>8527</v>
      </c>
      <c r="J752" s="14" t="s">
        <v>8528</v>
      </c>
      <c r="K752" s="14" t="s">
        <v>83</v>
      </c>
      <c r="L752" s="14" t="s">
        <v>8529</v>
      </c>
      <c r="M752" s="14" t="s">
        <v>8530</v>
      </c>
      <c r="N752" s="14" t="s">
        <v>8531</v>
      </c>
      <c r="O752" s="14" t="s">
        <v>8532</v>
      </c>
      <c r="P752" s="14" t="s">
        <v>38</v>
      </c>
      <c r="Q752" s="14" t="s">
        <v>8533</v>
      </c>
      <c r="R752" s="14" t="s">
        <v>40</v>
      </c>
      <c r="S752" s="14" t="s">
        <v>8534</v>
      </c>
      <c r="T752" s="14" t="s">
        <v>90</v>
      </c>
      <c r="U752" s="14" t="s">
        <v>283</v>
      </c>
      <c r="V752" s="14" t="s">
        <v>44</v>
      </c>
    </row>
    <row r="753" spans="1:22" ht="9.75" customHeight="1">
      <c r="A753" s="14" t="s">
        <v>8254</v>
      </c>
      <c r="B753" s="14" t="s">
        <v>378</v>
      </c>
      <c r="C753" s="13" t="str">
        <f t="shared" si="2"/>
        <v>11977C7</v>
      </c>
      <c r="D753" s="14" t="s">
        <v>27</v>
      </c>
      <c r="E753" s="14" t="s">
        <v>8535</v>
      </c>
      <c r="F753" s="14" t="s">
        <v>8536</v>
      </c>
      <c r="G753" s="13"/>
      <c r="H753" s="14" t="s">
        <v>8537</v>
      </c>
      <c r="I753" s="14" t="s">
        <v>7157</v>
      </c>
      <c r="J753" s="14" t="s">
        <v>1041</v>
      </c>
      <c r="K753" s="14" t="s">
        <v>33</v>
      </c>
      <c r="L753" s="14" t="s">
        <v>8538</v>
      </c>
      <c r="M753" s="14" t="s">
        <v>8539</v>
      </c>
      <c r="N753" s="14" t="s">
        <v>8540</v>
      </c>
      <c r="O753" s="14" t="s">
        <v>8541</v>
      </c>
      <c r="P753" s="14" t="s">
        <v>38</v>
      </c>
      <c r="Q753" s="14" t="s">
        <v>8542</v>
      </c>
      <c r="R753" s="14" t="s">
        <v>40</v>
      </c>
      <c r="S753" s="14" t="s">
        <v>8543</v>
      </c>
      <c r="T753" s="14" t="s">
        <v>456</v>
      </c>
      <c r="U753" s="14" t="s">
        <v>43</v>
      </c>
      <c r="V753" s="14" t="s">
        <v>44</v>
      </c>
    </row>
    <row r="754" spans="1:22" ht="9.75" customHeight="1">
      <c r="A754" s="14" t="s">
        <v>8254</v>
      </c>
      <c r="B754" s="14" t="s">
        <v>392</v>
      </c>
      <c r="C754" s="13" t="str">
        <f t="shared" si="2"/>
        <v>11977C8</v>
      </c>
      <c r="D754" s="14" t="s">
        <v>27</v>
      </c>
      <c r="E754" s="14" t="s">
        <v>8544</v>
      </c>
      <c r="F754" s="14" t="s">
        <v>8545</v>
      </c>
      <c r="G754" s="14" t="s">
        <v>8546</v>
      </c>
      <c r="H754" s="14" t="s">
        <v>8547</v>
      </c>
      <c r="I754" s="14" t="s">
        <v>8548</v>
      </c>
      <c r="J754" s="14" t="s">
        <v>8549</v>
      </c>
      <c r="K754" s="14" t="s">
        <v>33</v>
      </c>
      <c r="L754" s="14" t="s">
        <v>8550</v>
      </c>
      <c r="M754" s="14" t="s">
        <v>8551</v>
      </c>
      <c r="N754" s="14" t="s">
        <v>8552</v>
      </c>
      <c r="O754" s="14" t="s">
        <v>8553</v>
      </c>
      <c r="P754" s="14" t="s">
        <v>38</v>
      </c>
      <c r="Q754" s="14" t="s">
        <v>8554</v>
      </c>
      <c r="R754" s="14" t="s">
        <v>40</v>
      </c>
      <c r="S754" s="14" t="s">
        <v>8555</v>
      </c>
      <c r="T754" s="14" t="s">
        <v>1083</v>
      </c>
      <c r="U754" s="14" t="s">
        <v>134</v>
      </c>
      <c r="V754" s="14" t="s">
        <v>44</v>
      </c>
    </row>
    <row r="755" spans="1:22" ht="9.75" customHeight="1">
      <c r="A755" s="14" t="s">
        <v>8254</v>
      </c>
      <c r="B755" s="14" t="s">
        <v>404</v>
      </c>
      <c r="C755" s="13" t="str">
        <f t="shared" si="2"/>
        <v>11977C9</v>
      </c>
      <c r="D755" s="14" t="s">
        <v>27</v>
      </c>
      <c r="E755" s="14" t="s">
        <v>8556</v>
      </c>
      <c r="F755" s="14" t="s">
        <v>8557</v>
      </c>
      <c r="G755" s="13"/>
      <c r="H755" s="14" t="s">
        <v>8558</v>
      </c>
      <c r="I755" s="14" t="s">
        <v>8559</v>
      </c>
      <c r="J755" s="14" t="s">
        <v>8560</v>
      </c>
      <c r="K755" s="14" t="s">
        <v>83</v>
      </c>
      <c r="L755" s="14" t="s">
        <v>8561</v>
      </c>
      <c r="M755" s="14" t="s">
        <v>8562</v>
      </c>
      <c r="N755" s="14" t="s">
        <v>8563</v>
      </c>
      <c r="O755" s="14" t="s">
        <v>8564</v>
      </c>
      <c r="P755" s="14" t="s">
        <v>38</v>
      </c>
      <c r="Q755" s="14" t="s">
        <v>8565</v>
      </c>
      <c r="R755" s="14" t="s">
        <v>40</v>
      </c>
      <c r="S755" s="14" t="s">
        <v>8566</v>
      </c>
      <c r="T755" s="14" t="s">
        <v>8567</v>
      </c>
      <c r="U755" s="14" t="s">
        <v>43</v>
      </c>
      <c r="V755" s="14" t="s">
        <v>44</v>
      </c>
    </row>
    <row r="756" spans="1:22" ht="9.75" customHeight="1">
      <c r="A756" s="14" t="s">
        <v>8254</v>
      </c>
      <c r="B756" s="14" t="s">
        <v>417</v>
      </c>
      <c r="C756" s="13" t="str">
        <f t="shared" si="2"/>
        <v>11977C10</v>
      </c>
      <c r="D756" s="14" t="s">
        <v>27</v>
      </c>
      <c r="E756" s="14" t="s">
        <v>8568</v>
      </c>
      <c r="F756" s="14" t="s">
        <v>8569</v>
      </c>
      <c r="G756" s="13"/>
      <c r="H756" s="14" t="s">
        <v>8570</v>
      </c>
      <c r="I756" s="14" t="s">
        <v>8571</v>
      </c>
      <c r="J756" s="14" t="s">
        <v>344</v>
      </c>
      <c r="K756" s="14" t="s">
        <v>68</v>
      </c>
      <c r="L756" s="14" t="s">
        <v>8572</v>
      </c>
      <c r="M756" s="14" t="s">
        <v>8573</v>
      </c>
      <c r="N756" s="14" t="s">
        <v>8574</v>
      </c>
      <c r="O756" s="14" t="s">
        <v>8575</v>
      </c>
      <c r="P756" s="14" t="s">
        <v>38</v>
      </c>
      <c r="Q756" s="14" t="s">
        <v>8576</v>
      </c>
      <c r="R756" s="14" t="s">
        <v>40</v>
      </c>
      <c r="S756" s="14" t="s">
        <v>8577</v>
      </c>
      <c r="T756" s="14" t="s">
        <v>75</v>
      </c>
      <c r="U756" s="14" t="s">
        <v>243</v>
      </c>
      <c r="V756" s="14" t="s">
        <v>44</v>
      </c>
    </row>
    <row r="757" spans="1:22" ht="9.75" customHeight="1">
      <c r="A757" s="14" t="s">
        <v>8254</v>
      </c>
      <c r="B757" s="14" t="s">
        <v>430</v>
      </c>
      <c r="C757" s="13" t="str">
        <f t="shared" si="2"/>
        <v>11977C11</v>
      </c>
      <c r="D757" s="14" t="s">
        <v>27</v>
      </c>
      <c r="E757" s="14" t="s">
        <v>8578</v>
      </c>
      <c r="F757" s="14" t="s">
        <v>8579</v>
      </c>
      <c r="G757" s="14" t="s">
        <v>8580</v>
      </c>
      <c r="H757" s="14" t="s">
        <v>8581</v>
      </c>
      <c r="I757" s="14" t="s">
        <v>8582</v>
      </c>
      <c r="J757" s="14" t="s">
        <v>1537</v>
      </c>
      <c r="K757" s="14" t="s">
        <v>33</v>
      </c>
      <c r="L757" s="14" t="s">
        <v>8583</v>
      </c>
      <c r="M757" s="14" t="s">
        <v>8584</v>
      </c>
      <c r="N757" s="14" t="s">
        <v>8585</v>
      </c>
      <c r="O757" s="14" t="s">
        <v>8586</v>
      </c>
      <c r="P757" s="14" t="s">
        <v>38</v>
      </c>
      <c r="Q757" s="14" t="s">
        <v>8587</v>
      </c>
      <c r="R757" s="14" t="s">
        <v>40</v>
      </c>
      <c r="S757" s="14" t="s">
        <v>8588</v>
      </c>
      <c r="T757" s="14" t="s">
        <v>118</v>
      </c>
      <c r="U757" s="14" t="s">
        <v>230</v>
      </c>
      <c r="V757" s="14" t="s">
        <v>44</v>
      </c>
    </row>
    <row r="758" spans="1:22" ht="9.75" customHeight="1">
      <c r="A758" s="14" t="s">
        <v>8254</v>
      </c>
      <c r="B758" s="14" t="s">
        <v>444</v>
      </c>
      <c r="C758" s="13" t="str">
        <f t="shared" si="2"/>
        <v>11977D2</v>
      </c>
      <c r="D758" s="14" t="s">
        <v>27</v>
      </c>
      <c r="E758" s="14" t="s">
        <v>8589</v>
      </c>
      <c r="F758" s="14" t="s">
        <v>8590</v>
      </c>
      <c r="G758" s="13"/>
      <c r="H758" s="14" t="s">
        <v>8591</v>
      </c>
      <c r="I758" s="14" t="s">
        <v>8200</v>
      </c>
      <c r="J758" s="14" t="s">
        <v>236</v>
      </c>
      <c r="K758" s="14" t="s">
        <v>33</v>
      </c>
      <c r="L758" s="14" t="s">
        <v>8592</v>
      </c>
      <c r="M758" s="14" t="s">
        <v>8203</v>
      </c>
      <c r="N758" s="14" t="s">
        <v>8593</v>
      </c>
      <c r="O758" s="14" t="s">
        <v>8594</v>
      </c>
      <c r="P758" s="14" t="s">
        <v>38</v>
      </c>
      <c r="Q758" s="14" t="s">
        <v>8595</v>
      </c>
      <c r="R758" s="14" t="s">
        <v>40</v>
      </c>
      <c r="S758" s="14" t="s">
        <v>8596</v>
      </c>
      <c r="T758" s="14" t="s">
        <v>75</v>
      </c>
      <c r="U758" s="14" t="s">
        <v>243</v>
      </c>
      <c r="V758" s="14" t="s">
        <v>148</v>
      </c>
    </row>
    <row r="759" spans="1:22" ht="9.75" customHeight="1">
      <c r="A759" s="14" t="s">
        <v>8254</v>
      </c>
      <c r="B759" s="14" t="s">
        <v>457</v>
      </c>
      <c r="C759" s="13" t="str">
        <f t="shared" si="2"/>
        <v>11977D3</v>
      </c>
      <c r="D759" s="14" t="s">
        <v>27</v>
      </c>
      <c r="E759" s="14" t="s">
        <v>8597</v>
      </c>
      <c r="F759" s="14" t="s">
        <v>8598</v>
      </c>
      <c r="G759" s="13"/>
      <c r="H759" s="14" t="s">
        <v>8599</v>
      </c>
      <c r="I759" s="14" t="s">
        <v>8600</v>
      </c>
      <c r="J759" s="14" t="s">
        <v>3498</v>
      </c>
      <c r="K759" s="14" t="s">
        <v>83</v>
      </c>
      <c r="L759" s="14" t="s">
        <v>8601</v>
      </c>
      <c r="M759" s="14" t="s">
        <v>8602</v>
      </c>
      <c r="N759" s="14" t="s">
        <v>8603</v>
      </c>
      <c r="O759" s="14" t="s">
        <v>8604</v>
      </c>
      <c r="P759" s="14" t="s">
        <v>38</v>
      </c>
      <c r="Q759" s="14" t="s">
        <v>8605</v>
      </c>
      <c r="R759" s="14" t="s">
        <v>40</v>
      </c>
      <c r="S759" s="14" t="s">
        <v>8606</v>
      </c>
      <c r="T759" s="14" t="s">
        <v>103</v>
      </c>
      <c r="U759" s="14" t="s">
        <v>43</v>
      </c>
      <c r="V759" s="14" t="s">
        <v>44</v>
      </c>
    </row>
    <row r="760" spans="1:22" ht="9.75" customHeight="1">
      <c r="A760" s="14" t="s">
        <v>8254</v>
      </c>
      <c r="B760" s="14" t="s">
        <v>470</v>
      </c>
      <c r="C760" s="13" t="str">
        <f t="shared" si="2"/>
        <v>11977D4</v>
      </c>
      <c r="D760" s="14" t="s">
        <v>27</v>
      </c>
      <c r="E760" s="14" t="s">
        <v>8607</v>
      </c>
      <c r="F760" s="14" t="s">
        <v>8608</v>
      </c>
      <c r="G760" s="13"/>
      <c r="H760" s="14" t="s">
        <v>8609</v>
      </c>
      <c r="I760" s="14" t="s">
        <v>8610</v>
      </c>
      <c r="J760" s="14" t="s">
        <v>67</v>
      </c>
      <c r="K760" s="14" t="s">
        <v>1768</v>
      </c>
      <c r="L760" s="14" t="s">
        <v>8611</v>
      </c>
      <c r="M760" s="14" t="s">
        <v>8612</v>
      </c>
      <c r="N760" s="14" t="s">
        <v>8613</v>
      </c>
      <c r="O760" s="14" t="s">
        <v>8614</v>
      </c>
      <c r="P760" s="14" t="s">
        <v>38</v>
      </c>
      <c r="Q760" s="14" t="s">
        <v>8615</v>
      </c>
      <c r="R760" s="14" t="s">
        <v>40</v>
      </c>
      <c r="S760" s="14" t="s">
        <v>8616</v>
      </c>
      <c r="T760" s="14" t="s">
        <v>75</v>
      </c>
      <c r="U760" s="14" t="s">
        <v>243</v>
      </c>
      <c r="V760" s="14" t="s">
        <v>44</v>
      </c>
    </row>
    <row r="761" spans="1:22" ht="9.75" customHeight="1">
      <c r="A761" s="14" t="s">
        <v>8254</v>
      </c>
      <c r="B761" s="14" t="s">
        <v>485</v>
      </c>
      <c r="C761" s="13" t="str">
        <f t="shared" si="2"/>
        <v>11977D5</v>
      </c>
      <c r="D761" s="14" t="s">
        <v>27</v>
      </c>
      <c r="E761" s="14" t="s">
        <v>8617</v>
      </c>
      <c r="F761" s="14" t="s">
        <v>8618</v>
      </c>
      <c r="G761" s="14" t="s">
        <v>8619</v>
      </c>
      <c r="H761" s="14" t="s">
        <v>8620</v>
      </c>
      <c r="I761" s="14" t="s">
        <v>8621</v>
      </c>
      <c r="J761" s="14" t="s">
        <v>6380</v>
      </c>
      <c r="K761" s="14" t="s">
        <v>926</v>
      </c>
      <c r="L761" s="14" t="s">
        <v>8622</v>
      </c>
      <c r="M761" s="14" t="s">
        <v>8623</v>
      </c>
      <c r="N761" s="14" t="s">
        <v>8624</v>
      </c>
      <c r="O761" s="14" t="s">
        <v>8625</v>
      </c>
      <c r="P761" s="14" t="s">
        <v>38</v>
      </c>
      <c r="Q761" s="14" t="s">
        <v>8626</v>
      </c>
      <c r="R761" s="14" t="s">
        <v>40</v>
      </c>
      <c r="S761" s="14" t="s">
        <v>8627</v>
      </c>
      <c r="T761" s="14" t="s">
        <v>103</v>
      </c>
      <c r="U761" s="14" t="s">
        <v>215</v>
      </c>
      <c r="V761" s="14" t="s">
        <v>44</v>
      </c>
    </row>
    <row r="762" spans="1:22" ht="9.75" customHeight="1">
      <c r="A762" s="14" t="s">
        <v>8254</v>
      </c>
      <c r="B762" s="14" t="s">
        <v>497</v>
      </c>
      <c r="C762" s="13" t="str">
        <f t="shared" si="2"/>
        <v>11977D6</v>
      </c>
      <c r="D762" s="14" t="s">
        <v>27</v>
      </c>
      <c r="E762" s="14" t="s">
        <v>8628</v>
      </c>
      <c r="F762" s="14" t="s">
        <v>8629</v>
      </c>
      <c r="G762" s="13"/>
      <c r="H762" s="14" t="s">
        <v>8630</v>
      </c>
      <c r="I762" s="14" t="s">
        <v>8631</v>
      </c>
      <c r="J762" s="14" t="s">
        <v>230</v>
      </c>
      <c r="K762" s="14" t="s">
        <v>33</v>
      </c>
      <c r="L762" s="14" t="s">
        <v>8632</v>
      </c>
      <c r="M762" s="14" t="s">
        <v>8633</v>
      </c>
      <c r="N762" s="14" t="s">
        <v>8634</v>
      </c>
      <c r="O762" s="14" t="s">
        <v>8635</v>
      </c>
      <c r="P762" s="14" t="s">
        <v>38</v>
      </c>
      <c r="Q762" s="14" t="s">
        <v>8636</v>
      </c>
      <c r="R762" s="14" t="s">
        <v>40</v>
      </c>
      <c r="S762" s="14" t="s">
        <v>8637</v>
      </c>
      <c r="T762" s="14" t="s">
        <v>230</v>
      </c>
      <c r="U762" s="14" t="s">
        <v>283</v>
      </c>
      <c r="V762" s="14" t="s">
        <v>44</v>
      </c>
    </row>
    <row r="763" spans="1:22" ht="9.75" customHeight="1">
      <c r="A763" s="14" t="s">
        <v>8254</v>
      </c>
      <c r="B763" s="14" t="s">
        <v>507</v>
      </c>
      <c r="C763" s="13" t="str">
        <f t="shared" si="2"/>
        <v>11977D7</v>
      </c>
      <c r="D763" s="14" t="s">
        <v>27</v>
      </c>
      <c r="E763" s="14" t="s">
        <v>8638</v>
      </c>
      <c r="F763" s="14" t="s">
        <v>8639</v>
      </c>
      <c r="G763" s="14" t="s">
        <v>8640</v>
      </c>
      <c r="H763" s="14" t="s">
        <v>8641</v>
      </c>
      <c r="I763" s="14" t="s">
        <v>8642</v>
      </c>
      <c r="J763" s="14" t="s">
        <v>230</v>
      </c>
      <c r="K763" s="14" t="s">
        <v>4258</v>
      </c>
      <c r="L763" s="14" t="s">
        <v>8643</v>
      </c>
      <c r="M763" s="14" t="s">
        <v>8644</v>
      </c>
      <c r="N763" s="14" t="s">
        <v>8645</v>
      </c>
      <c r="O763" s="14" t="s">
        <v>8646</v>
      </c>
      <c r="P763" s="14" t="s">
        <v>38</v>
      </c>
      <c r="Q763" s="14" t="s">
        <v>8647</v>
      </c>
      <c r="R763" s="14" t="s">
        <v>40</v>
      </c>
      <c r="S763" s="14" t="s">
        <v>8648</v>
      </c>
      <c r="T763" s="14" t="s">
        <v>230</v>
      </c>
      <c r="U763" s="14" t="s">
        <v>283</v>
      </c>
      <c r="V763" s="14" t="s">
        <v>44</v>
      </c>
    </row>
    <row r="764" spans="1:22" ht="9.75" customHeight="1">
      <c r="A764" s="14" t="s">
        <v>8254</v>
      </c>
      <c r="B764" s="14" t="s">
        <v>521</v>
      </c>
      <c r="C764" s="13" t="str">
        <f t="shared" si="2"/>
        <v>11977D8</v>
      </c>
      <c r="D764" s="14" t="s">
        <v>27</v>
      </c>
      <c r="E764" s="14" t="s">
        <v>8649</v>
      </c>
      <c r="F764" s="14" t="s">
        <v>8650</v>
      </c>
      <c r="G764" s="14" t="s">
        <v>8651</v>
      </c>
      <c r="H764" s="14" t="s">
        <v>8652</v>
      </c>
      <c r="I764" s="14" t="s">
        <v>8653</v>
      </c>
      <c r="J764" s="14" t="s">
        <v>208</v>
      </c>
      <c r="K764" s="14" t="s">
        <v>33</v>
      </c>
      <c r="L764" s="14" t="s">
        <v>8654</v>
      </c>
      <c r="M764" s="14" t="s">
        <v>8655</v>
      </c>
      <c r="N764" s="14" t="s">
        <v>8656</v>
      </c>
      <c r="O764" s="14" t="s">
        <v>280</v>
      </c>
      <c r="P764" s="14" t="s">
        <v>38</v>
      </c>
      <c r="Q764" s="14" t="s">
        <v>8657</v>
      </c>
      <c r="R764" s="14" t="s">
        <v>40</v>
      </c>
      <c r="S764" s="14" t="s">
        <v>8658</v>
      </c>
      <c r="T764" s="14" t="s">
        <v>90</v>
      </c>
      <c r="U764" s="14" t="s">
        <v>7120</v>
      </c>
      <c r="V764" s="14" t="s">
        <v>44</v>
      </c>
    </row>
    <row r="765" spans="1:22" ht="9.75" customHeight="1">
      <c r="A765" s="14" t="s">
        <v>8254</v>
      </c>
      <c r="B765" s="14" t="s">
        <v>535</v>
      </c>
      <c r="C765" s="13" t="str">
        <f t="shared" si="2"/>
        <v>11977D9</v>
      </c>
      <c r="D765" s="14" t="s">
        <v>27</v>
      </c>
      <c r="E765" s="14" t="s">
        <v>8659</v>
      </c>
      <c r="F765" s="14" t="s">
        <v>8660</v>
      </c>
      <c r="G765" s="14" t="s">
        <v>8661</v>
      </c>
      <c r="H765" s="14" t="s">
        <v>8662</v>
      </c>
      <c r="I765" s="14" t="s">
        <v>8505</v>
      </c>
      <c r="J765" s="14" t="s">
        <v>230</v>
      </c>
      <c r="K765" s="14" t="s">
        <v>33</v>
      </c>
      <c r="L765" s="14" t="s">
        <v>8663</v>
      </c>
      <c r="M765" s="14" t="s">
        <v>8507</v>
      </c>
      <c r="N765" s="14" t="s">
        <v>8664</v>
      </c>
      <c r="O765" s="14" t="s">
        <v>8665</v>
      </c>
      <c r="P765" s="14" t="s">
        <v>38</v>
      </c>
      <c r="Q765" s="14" t="s">
        <v>8666</v>
      </c>
      <c r="R765" s="14" t="s">
        <v>40</v>
      </c>
      <c r="S765" s="14" t="s">
        <v>8667</v>
      </c>
      <c r="T765" s="14" t="s">
        <v>230</v>
      </c>
      <c r="U765" s="14" t="s">
        <v>283</v>
      </c>
      <c r="V765" s="14" t="s">
        <v>44</v>
      </c>
    </row>
    <row r="766" spans="1:22" ht="9.75" customHeight="1">
      <c r="A766" s="14" t="s">
        <v>8254</v>
      </c>
      <c r="B766" s="14" t="s">
        <v>548</v>
      </c>
      <c r="C766" s="13" t="str">
        <f t="shared" si="2"/>
        <v>11977D10</v>
      </c>
      <c r="D766" s="14" t="s">
        <v>27</v>
      </c>
      <c r="E766" s="14" t="s">
        <v>8668</v>
      </c>
      <c r="F766" s="14" t="s">
        <v>8669</v>
      </c>
      <c r="G766" s="14" t="s">
        <v>8670</v>
      </c>
      <c r="H766" s="14" t="s">
        <v>8671</v>
      </c>
      <c r="I766" s="14" t="s">
        <v>8672</v>
      </c>
      <c r="J766" s="14" t="s">
        <v>236</v>
      </c>
      <c r="K766" s="14" t="s">
        <v>5131</v>
      </c>
      <c r="L766" s="14" t="s">
        <v>8673</v>
      </c>
      <c r="M766" s="14" t="s">
        <v>8674</v>
      </c>
      <c r="N766" s="14" t="s">
        <v>8675</v>
      </c>
      <c r="O766" s="14" t="s">
        <v>8676</v>
      </c>
      <c r="P766" s="14" t="s">
        <v>38</v>
      </c>
      <c r="Q766" s="14" t="s">
        <v>8677</v>
      </c>
      <c r="R766" s="14" t="s">
        <v>40</v>
      </c>
      <c r="S766" s="14" t="s">
        <v>8678</v>
      </c>
      <c r="T766" s="14" t="s">
        <v>75</v>
      </c>
      <c r="U766" s="14" t="s">
        <v>243</v>
      </c>
      <c r="V766" s="14" t="s">
        <v>44</v>
      </c>
    </row>
    <row r="767" spans="1:22" ht="9.75" customHeight="1">
      <c r="A767" s="14" t="s">
        <v>8254</v>
      </c>
      <c r="B767" s="14" t="s">
        <v>560</v>
      </c>
      <c r="C767" s="13" t="str">
        <f t="shared" si="2"/>
        <v>11977D11</v>
      </c>
      <c r="D767" s="14" t="s">
        <v>27</v>
      </c>
      <c r="E767" s="14" t="s">
        <v>8679</v>
      </c>
      <c r="F767" s="14" t="s">
        <v>8680</v>
      </c>
      <c r="G767" s="14" t="s">
        <v>8681</v>
      </c>
      <c r="H767" s="14" t="s">
        <v>8682</v>
      </c>
      <c r="I767" s="14" t="s">
        <v>8683</v>
      </c>
      <c r="J767" s="14" t="s">
        <v>208</v>
      </c>
      <c r="K767" s="14" t="s">
        <v>33</v>
      </c>
      <c r="L767" s="14" t="s">
        <v>8684</v>
      </c>
      <c r="M767" s="14" t="s">
        <v>8685</v>
      </c>
      <c r="N767" s="14" t="s">
        <v>8686</v>
      </c>
      <c r="O767" s="14" t="s">
        <v>8687</v>
      </c>
      <c r="P767" s="14" t="s">
        <v>38</v>
      </c>
      <c r="Q767" s="14" t="s">
        <v>8688</v>
      </c>
      <c r="R767" s="14" t="s">
        <v>40</v>
      </c>
      <c r="S767" s="14" t="s">
        <v>8689</v>
      </c>
      <c r="T767" s="14" t="s">
        <v>90</v>
      </c>
      <c r="U767" s="14" t="s">
        <v>2829</v>
      </c>
      <c r="V767" s="14" t="s">
        <v>44</v>
      </c>
    </row>
    <row r="768" spans="1:22" ht="9.75" customHeight="1">
      <c r="A768" s="14" t="s">
        <v>8254</v>
      </c>
      <c r="B768" s="14" t="s">
        <v>571</v>
      </c>
      <c r="C768" s="13" t="str">
        <f t="shared" si="2"/>
        <v>11977E2</v>
      </c>
      <c r="D768" s="14" t="s">
        <v>27</v>
      </c>
      <c r="E768" s="14" t="s">
        <v>8690</v>
      </c>
      <c r="F768" s="14" t="s">
        <v>8691</v>
      </c>
      <c r="G768" s="14" t="s">
        <v>8692</v>
      </c>
      <c r="H768" s="14" t="s">
        <v>8693</v>
      </c>
      <c r="I768" s="14" t="s">
        <v>8694</v>
      </c>
      <c r="J768" s="14" t="s">
        <v>8695</v>
      </c>
      <c r="K768" s="14" t="s">
        <v>33</v>
      </c>
      <c r="L768" s="14" t="s">
        <v>8696</v>
      </c>
      <c r="M768" s="14" t="s">
        <v>8697</v>
      </c>
      <c r="N768" s="14" t="s">
        <v>8698</v>
      </c>
      <c r="O768" s="14" t="s">
        <v>8699</v>
      </c>
      <c r="P768" s="14" t="s">
        <v>38</v>
      </c>
      <c r="Q768" s="14" t="s">
        <v>8700</v>
      </c>
      <c r="R768" s="14" t="s">
        <v>40</v>
      </c>
      <c r="S768" s="14" t="s">
        <v>8701</v>
      </c>
      <c r="T768" s="14" t="s">
        <v>2119</v>
      </c>
      <c r="U768" s="14" t="s">
        <v>243</v>
      </c>
      <c r="V768" s="14" t="s">
        <v>44</v>
      </c>
    </row>
    <row r="769" spans="1:22" ht="9.75" customHeight="1">
      <c r="A769" s="14" t="s">
        <v>8254</v>
      </c>
      <c r="B769" s="14" t="s">
        <v>583</v>
      </c>
      <c r="C769" s="13" t="str">
        <f t="shared" si="2"/>
        <v>11977E3</v>
      </c>
      <c r="D769" s="14" t="s">
        <v>27</v>
      </c>
      <c r="E769" s="14" t="s">
        <v>8702</v>
      </c>
      <c r="F769" s="14" t="s">
        <v>8703</v>
      </c>
      <c r="G769" s="14" t="s">
        <v>8704</v>
      </c>
      <c r="H769" s="14" t="s">
        <v>8705</v>
      </c>
      <c r="I769" s="14" t="s">
        <v>8706</v>
      </c>
      <c r="J769" s="14" t="s">
        <v>8707</v>
      </c>
      <c r="K769" s="14" t="s">
        <v>33</v>
      </c>
      <c r="L769" s="14" t="s">
        <v>8708</v>
      </c>
      <c r="M769" s="14" t="s">
        <v>8709</v>
      </c>
      <c r="N769" s="14" t="s">
        <v>8710</v>
      </c>
      <c r="O769" s="14" t="s">
        <v>8711</v>
      </c>
      <c r="P769" s="14" t="s">
        <v>38</v>
      </c>
      <c r="Q769" s="14" t="s">
        <v>8712</v>
      </c>
      <c r="R769" s="14" t="s">
        <v>40</v>
      </c>
      <c r="S769" s="14" t="s">
        <v>8713</v>
      </c>
      <c r="T769" s="14" t="s">
        <v>582</v>
      </c>
      <c r="U769" s="14" t="s">
        <v>134</v>
      </c>
      <c r="V769" s="14" t="s">
        <v>44</v>
      </c>
    </row>
    <row r="770" spans="1:22" ht="9.75" customHeight="1">
      <c r="A770" s="14" t="s">
        <v>8254</v>
      </c>
      <c r="B770" s="14" t="s">
        <v>595</v>
      </c>
      <c r="C770" s="13" t="str">
        <f t="shared" si="2"/>
        <v>11977E4</v>
      </c>
      <c r="D770" s="14" t="s">
        <v>27</v>
      </c>
      <c r="E770" s="14" t="s">
        <v>8714</v>
      </c>
      <c r="F770" s="14" t="s">
        <v>8715</v>
      </c>
      <c r="G770" s="14" t="s">
        <v>8716</v>
      </c>
      <c r="H770" s="14" t="s">
        <v>8717</v>
      </c>
      <c r="I770" s="14" t="s">
        <v>8718</v>
      </c>
      <c r="J770" s="14" t="s">
        <v>1441</v>
      </c>
      <c r="K770" s="14" t="s">
        <v>52</v>
      </c>
      <c r="L770" s="14" t="s">
        <v>8719</v>
      </c>
      <c r="M770" s="14" t="s">
        <v>8720</v>
      </c>
      <c r="N770" s="14" t="s">
        <v>8721</v>
      </c>
      <c r="O770" s="14" t="s">
        <v>8722</v>
      </c>
      <c r="P770" s="14" t="s">
        <v>38</v>
      </c>
      <c r="Q770" s="14" t="s">
        <v>8723</v>
      </c>
      <c r="R770" s="14" t="s">
        <v>40</v>
      </c>
      <c r="S770" s="14" t="s">
        <v>8724</v>
      </c>
      <c r="T770" s="14" t="s">
        <v>229</v>
      </c>
      <c r="U770" s="14" t="s">
        <v>283</v>
      </c>
      <c r="V770" s="14" t="s">
        <v>44</v>
      </c>
    </row>
    <row r="771" spans="1:22" ht="9.75" customHeight="1">
      <c r="A771" s="14" t="s">
        <v>8254</v>
      </c>
      <c r="B771" s="14" t="s">
        <v>606</v>
      </c>
      <c r="C771" s="13" t="str">
        <f t="shared" si="2"/>
        <v>11977E5</v>
      </c>
      <c r="D771" s="14" t="s">
        <v>27</v>
      </c>
      <c r="E771" s="14" t="s">
        <v>8725</v>
      </c>
      <c r="F771" s="14" t="s">
        <v>8726</v>
      </c>
      <c r="G771" s="14" t="s">
        <v>8727</v>
      </c>
      <c r="H771" s="14" t="s">
        <v>8728</v>
      </c>
      <c r="I771" s="14" t="s">
        <v>8729</v>
      </c>
      <c r="J771" s="14" t="s">
        <v>6413</v>
      </c>
      <c r="K771" s="14" t="s">
        <v>33</v>
      </c>
      <c r="L771" s="14" t="s">
        <v>8730</v>
      </c>
      <c r="M771" s="14" t="s">
        <v>8731</v>
      </c>
      <c r="N771" s="14" t="s">
        <v>8732</v>
      </c>
      <c r="O771" s="14" t="s">
        <v>8733</v>
      </c>
      <c r="P771" s="14" t="s">
        <v>38</v>
      </c>
      <c r="Q771" s="14" t="s">
        <v>8734</v>
      </c>
      <c r="R771" s="14" t="s">
        <v>40</v>
      </c>
      <c r="S771" s="14" t="s">
        <v>8735</v>
      </c>
      <c r="T771" s="14" t="s">
        <v>118</v>
      </c>
      <c r="U771" s="14" t="s">
        <v>693</v>
      </c>
      <c r="V771" s="14" t="s">
        <v>44</v>
      </c>
    </row>
    <row r="772" spans="1:22" ht="9.75" customHeight="1">
      <c r="A772" s="14" t="s">
        <v>8254</v>
      </c>
      <c r="B772" s="14" t="s">
        <v>617</v>
      </c>
      <c r="C772" s="13" t="str">
        <f t="shared" si="2"/>
        <v>11977E6</v>
      </c>
      <c r="D772" s="14" t="s">
        <v>27</v>
      </c>
      <c r="E772" s="14" t="s">
        <v>8736</v>
      </c>
      <c r="F772" s="14" t="s">
        <v>8737</v>
      </c>
      <c r="G772" s="14" t="s">
        <v>8738</v>
      </c>
      <c r="H772" s="14" t="s">
        <v>8739</v>
      </c>
      <c r="I772" s="14" t="s">
        <v>8740</v>
      </c>
      <c r="J772" s="14" t="s">
        <v>2391</v>
      </c>
      <c r="K772" s="14" t="s">
        <v>7546</v>
      </c>
      <c r="L772" s="14" t="s">
        <v>8741</v>
      </c>
      <c r="M772" s="14" t="s">
        <v>8742</v>
      </c>
      <c r="N772" s="14" t="s">
        <v>8743</v>
      </c>
      <c r="O772" s="14" t="s">
        <v>8744</v>
      </c>
      <c r="P772" s="14" t="s">
        <v>38</v>
      </c>
      <c r="Q772" s="14" t="s">
        <v>8745</v>
      </c>
      <c r="R772" s="14" t="s">
        <v>40</v>
      </c>
      <c r="S772" s="14" t="s">
        <v>8746</v>
      </c>
      <c r="T772" s="14" t="s">
        <v>2399</v>
      </c>
      <c r="U772" s="14" t="s">
        <v>1414</v>
      </c>
      <c r="V772" s="14" t="s">
        <v>44</v>
      </c>
    </row>
    <row r="773" spans="1:22" ht="9.75" customHeight="1">
      <c r="A773" s="14" t="s">
        <v>8254</v>
      </c>
      <c r="B773" s="14" t="s">
        <v>631</v>
      </c>
      <c r="C773" s="13" t="str">
        <f t="shared" ref="C773:C1027" si="3">A773&amp;B773</f>
        <v>11977E7</v>
      </c>
      <c r="D773" s="14" t="s">
        <v>27</v>
      </c>
      <c r="E773" s="14" t="s">
        <v>8747</v>
      </c>
      <c r="F773" s="14" t="s">
        <v>8748</v>
      </c>
      <c r="G773" s="14" t="s">
        <v>8749</v>
      </c>
      <c r="H773" s="14" t="s">
        <v>8750</v>
      </c>
      <c r="I773" s="14" t="s">
        <v>8751</v>
      </c>
      <c r="J773" s="14" t="s">
        <v>650</v>
      </c>
      <c r="K773" s="14" t="s">
        <v>33</v>
      </c>
      <c r="L773" s="14" t="s">
        <v>8752</v>
      </c>
      <c r="M773" s="14" t="s">
        <v>8753</v>
      </c>
      <c r="N773" s="14" t="s">
        <v>8754</v>
      </c>
      <c r="O773" s="14" t="s">
        <v>8755</v>
      </c>
      <c r="P773" s="14" t="s">
        <v>38</v>
      </c>
      <c r="Q773" s="14" t="s">
        <v>8756</v>
      </c>
      <c r="R773" s="14" t="s">
        <v>40</v>
      </c>
      <c r="S773" s="14" t="s">
        <v>8757</v>
      </c>
      <c r="T773" s="14" t="s">
        <v>90</v>
      </c>
      <c r="U773" s="14" t="s">
        <v>283</v>
      </c>
      <c r="V773" s="14" t="s">
        <v>44</v>
      </c>
    </row>
    <row r="774" spans="1:22" ht="9.75" customHeight="1">
      <c r="A774" s="14" t="s">
        <v>8254</v>
      </c>
      <c r="B774" s="14" t="s">
        <v>644</v>
      </c>
      <c r="C774" s="13" t="str">
        <f t="shared" si="3"/>
        <v>11977E8</v>
      </c>
      <c r="D774" s="14" t="s">
        <v>27</v>
      </c>
      <c r="E774" s="14" t="s">
        <v>8758</v>
      </c>
      <c r="F774" s="14" t="s">
        <v>8759</v>
      </c>
      <c r="G774" s="14" t="s">
        <v>8760</v>
      </c>
      <c r="H774" s="14" t="s">
        <v>8761</v>
      </c>
      <c r="I774" s="14" t="s">
        <v>4587</v>
      </c>
      <c r="J774" s="14" t="s">
        <v>2391</v>
      </c>
      <c r="K774" s="14" t="s">
        <v>83</v>
      </c>
      <c r="L774" s="14" t="s">
        <v>8762</v>
      </c>
      <c r="M774" s="14" t="s">
        <v>4589</v>
      </c>
      <c r="N774" s="14" t="s">
        <v>8763</v>
      </c>
      <c r="O774" s="14" t="s">
        <v>8764</v>
      </c>
      <c r="P774" s="14" t="s">
        <v>38</v>
      </c>
      <c r="Q774" s="14" t="s">
        <v>8765</v>
      </c>
      <c r="R774" s="14" t="s">
        <v>40</v>
      </c>
      <c r="S774" s="14" t="s">
        <v>8766</v>
      </c>
      <c r="T774" s="14" t="s">
        <v>2399</v>
      </c>
      <c r="U774" s="14" t="s">
        <v>1414</v>
      </c>
      <c r="V774" s="14" t="s">
        <v>44</v>
      </c>
    </row>
    <row r="775" spans="1:22" ht="9.75" customHeight="1">
      <c r="A775" s="14" t="s">
        <v>8254</v>
      </c>
      <c r="B775" s="14" t="s">
        <v>656</v>
      </c>
      <c r="C775" s="13" t="str">
        <f t="shared" si="3"/>
        <v>11977E9</v>
      </c>
      <c r="D775" s="14" t="s">
        <v>27</v>
      </c>
      <c r="E775" s="14" t="s">
        <v>8767</v>
      </c>
      <c r="F775" s="14" t="s">
        <v>8768</v>
      </c>
      <c r="G775" s="14" t="s">
        <v>8769</v>
      </c>
      <c r="H775" s="14" t="s">
        <v>8770</v>
      </c>
      <c r="I775" s="14" t="s">
        <v>8771</v>
      </c>
      <c r="J775" s="14" t="s">
        <v>8772</v>
      </c>
      <c r="K775" s="14" t="s">
        <v>33</v>
      </c>
      <c r="L775" s="14" t="s">
        <v>8773</v>
      </c>
      <c r="M775" s="14" t="s">
        <v>8774</v>
      </c>
      <c r="N775" s="14" t="s">
        <v>8775</v>
      </c>
      <c r="O775" s="14" t="s">
        <v>8776</v>
      </c>
      <c r="P775" s="14" t="s">
        <v>38</v>
      </c>
      <c r="Q775" s="14" t="s">
        <v>8777</v>
      </c>
      <c r="R775" s="14" t="s">
        <v>40</v>
      </c>
      <c r="S775" s="14" t="s">
        <v>8778</v>
      </c>
      <c r="T775" s="14" t="s">
        <v>75</v>
      </c>
      <c r="U775" s="14" t="s">
        <v>338</v>
      </c>
      <c r="V775" s="14" t="s">
        <v>44</v>
      </c>
    </row>
    <row r="776" spans="1:22" ht="9.75" customHeight="1">
      <c r="A776" s="14" t="s">
        <v>8254</v>
      </c>
      <c r="B776" s="14" t="s">
        <v>668</v>
      </c>
      <c r="C776" s="13" t="str">
        <f t="shared" si="3"/>
        <v>11977E10</v>
      </c>
      <c r="D776" s="14" t="s">
        <v>27</v>
      </c>
      <c r="E776" s="14" t="s">
        <v>8779</v>
      </c>
      <c r="F776" s="14" t="s">
        <v>8780</v>
      </c>
      <c r="G776" s="14" t="s">
        <v>8781</v>
      </c>
      <c r="H776" s="14" t="s">
        <v>8782</v>
      </c>
      <c r="I776" s="14" t="s">
        <v>8783</v>
      </c>
      <c r="J776" s="14" t="s">
        <v>276</v>
      </c>
      <c r="K776" s="14" t="s">
        <v>4258</v>
      </c>
      <c r="L776" s="14" t="s">
        <v>8784</v>
      </c>
      <c r="M776" s="14" t="s">
        <v>8785</v>
      </c>
      <c r="N776" s="14" t="s">
        <v>8786</v>
      </c>
      <c r="O776" s="14" t="s">
        <v>8787</v>
      </c>
      <c r="P776" s="14" t="s">
        <v>38</v>
      </c>
      <c r="Q776" s="14" t="s">
        <v>8788</v>
      </c>
      <c r="R776" s="14" t="s">
        <v>40</v>
      </c>
      <c r="S776" s="14" t="s">
        <v>8789</v>
      </c>
      <c r="T776" s="14" t="s">
        <v>90</v>
      </c>
      <c r="U776" s="14" t="s">
        <v>283</v>
      </c>
      <c r="V776" s="14" t="s">
        <v>44</v>
      </c>
    </row>
    <row r="777" spans="1:22" ht="9.75" customHeight="1">
      <c r="A777" s="14" t="s">
        <v>8254</v>
      </c>
      <c r="B777" s="14" t="s">
        <v>679</v>
      </c>
      <c r="C777" s="13" t="str">
        <f t="shared" si="3"/>
        <v>11977E11</v>
      </c>
      <c r="D777" s="14" t="s">
        <v>27</v>
      </c>
      <c r="E777" s="14" t="s">
        <v>8790</v>
      </c>
      <c r="F777" s="14" t="s">
        <v>8791</v>
      </c>
      <c r="G777" s="14" t="s">
        <v>8792</v>
      </c>
      <c r="H777" s="14" t="s">
        <v>8793</v>
      </c>
      <c r="I777" s="14" t="s">
        <v>8794</v>
      </c>
      <c r="J777" s="14" t="s">
        <v>384</v>
      </c>
      <c r="K777" s="14" t="s">
        <v>33</v>
      </c>
      <c r="L777" s="14" t="s">
        <v>8795</v>
      </c>
      <c r="M777" s="14" t="s">
        <v>8796</v>
      </c>
      <c r="N777" s="14" t="s">
        <v>8797</v>
      </c>
      <c r="O777" s="14" t="s">
        <v>8798</v>
      </c>
      <c r="P777" s="14" t="s">
        <v>38</v>
      </c>
      <c r="Q777" s="14" t="s">
        <v>8799</v>
      </c>
      <c r="R777" s="14" t="s">
        <v>40</v>
      </c>
      <c r="S777" s="14" t="s">
        <v>8800</v>
      </c>
      <c r="T777" s="14" t="s">
        <v>391</v>
      </c>
      <c r="U777" s="14" t="s">
        <v>338</v>
      </c>
      <c r="V777" s="14" t="s">
        <v>44</v>
      </c>
    </row>
    <row r="778" spans="1:22" ht="9.75" customHeight="1">
      <c r="A778" s="14" t="s">
        <v>8254</v>
      </c>
      <c r="B778" s="14" t="s">
        <v>694</v>
      </c>
      <c r="C778" s="13" t="str">
        <f t="shared" si="3"/>
        <v>11977F2</v>
      </c>
      <c r="D778" s="14" t="s">
        <v>27</v>
      </c>
      <c r="E778" s="14" t="s">
        <v>8801</v>
      </c>
      <c r="F778" s="14" t="s">
        <v>8802</v>
      </c>
      <c r="G778" s="14" t="s">
        <v>8803</v>
      </c>
      <c r="H778" s="14" t="s">
        <v>8804</v>
      </c>
      <c r="I778" s="14" t="s">
        <v>8805</v>
      </c>
      <c r="J778" s="14" t="s">
        <v>3573</v>
      </c>
      <c r="K778" s="14" t="s">
        <v>33</v>
      </c>
      <c r="L778" s="14" t="s">
        <v>8806</v>
      </c>
      <c r="M778" s="14" t="s">
        <v>8807</v>
      </c>
      <c r="N778" s="14" t="s">
        <v>8808</v>
      </c>
      <c r="O778" s="14" t="s">
        <v>8809</v>
      </c>
      <c r="P778" s="14" t="s">
        <v>38</v>
      </c>
      <c r="Q778" s="14" t="s">
        <v>8810</v>
      </c>
      <c r="R778" s="14" t="s">
        <v>40</v>
      </c>
      <c r="S778" s="14" t="s">
        <v>8811</v>
      </c>
      <c r="T778" s="14" t="s">
        <v>3105</v>
      </c>
      <c r="U778" s="14" t="s">
        <v>134</v>
      </c>
      <c r="V778" s="14" t="s">
        <v>44</v>
      </c>
    </row>
    <row r="779" spans="1:22" ht="9.75" customHeight="1">
      <c r="A779" s="14" t="s">
        <v>8254</v>
      </c>
      <c r="B779" s="14" t="s">
        <v>707</v>
      </c>
      <c r="C779" s="13" t="str">
        <f t="shared" si="3"/>
        <v>11977F3</v>
      </c>
      <c r="D779" s="14" t="s">
        <v>27</v>
      </c>
      <c r="E779" s="14" t="s">
        <v>8812</v>
      </c>
      <c r="F779" s="14" t="s">
        <v>8813</v>
      </c>
      <c r="G779" s="13"/>
      <c r="H779" s="14" t="s">
        <v>8814</v>
      </c>
      <c r="I779" s="14" t="s">
        <v>8815</v>
      </c>
      <c r="J779" s="14" t="s">
        <v>230</v>
      </c>
      <c r="K779" s="14" t="s">
        <v>33</v>
      </c>
      <c r="L779" s="14" t="s">
        <v>8816</v>
      </c>
      <c r="M779" s="14" t="s">
        <v>8817</v>
      </c>
      <c r="N779" s="14" t="s">
        <v>8818</v>
      </c>
      <c r="O779" s="14" t="s">
        <v>8819</v>
      </c>
      <c r="P779" s="14" t="s">
        <v>38</v>
      </c>
      <c r="Q779" s="14" t="s">
        <v>8820</v>
      </c>
      <c r="R779" s="14" t="s">
        <v>40</v>
      </c>
      <c r="S779" s="14" t="s">
        <v>8821</v>
      </c>
      <c r="T779" s="14" t="s">
        <v>230</v>
      </c>
      <c r="U779" s="14" t="s">
        <v>215</v>
      </c>
      <c r="V779" s="14" t="s">
        <v>44</v>
      </c>
    </row>
    <row r="780" spans="1:22" ht="9.75" customHeight="1">
      <c r="A780" s="14" t="s">
        <v>8254</v>
      </c>
      <c r="B780" s="14" t="s">
        <v>721</v>
      </c>
      <c r="C780" s="13" t="str">
        <f t="shared" si="3"/>
        <v>11977F4</v>
      </c>
      <c r="D780" s="14" t="s">
        <v>27</v>
      </c>
      <c r="E780" s="14" t="s">
        <v>8822</v>
      </c>
      <c r="F780" s="14" t="s">
        <v>8823</v>
      </c>
      <c r="G780" s="14" t="s">
        <v>8824</v>
      </c>
      <c r="H780" s="14" t="s">
        <v>8825</v>
      </c>
      <c r="I780" s="14" t="s">
        <v>8826</v>
      </c>
      <c r="J780" s="14" t="s">
        <v>8827</v>
      </c>
      <c r="K780" s="14" t="s">
        <v>2856</v>
      </c>
      <c r="L780" s="14" t="s">
        <v>8828</v>
      </c>
      <c r="M780" s="14" t="s">
        <v>8829</v>
      </c>
      <c r="N780" s="14" t="s">
        <v>8830</v>
      </c>
      <c r="O780" s="14" t="s">
        <v>8831</v>
      </c>
      <c r="P780" s="14" t="s">
        <v>38</v>
      </c>
      <c r="Q780" s="14" t="s">
        <v>8832</v>
      </c>
      <c r="R780" s="14" t="s">
        <v>40</v>
      </c>
      <c r="S780" s="14" t="s">
        <v>8833</v>
      </c>
      <c r="T780" s="14" t="s">
        <v>8834</v>
      </c>
      <c r="U780" s="14" t="s">
        <v>1034</v>
      </c>
      <c r="V780" s="14" t="s">
        <v>44</v>
      </c>
    </row>
    <row r="781" spans="1:22" ht="9.75" customHeight="1">
      <c r="A781" s="14" t="s">
        <v>8254</v>
      </c>
      <c r="B781" s="14" t="s">
        <v>731</v>
      </c>
      <c r="C781" s="13" t="str">
        <f t="shared" si="3"/>
        <v>11977F5</v>
      </c>
      <c r="D781" s="14" t="s">
        <v>27</v>
      </c>
      <c r="E781" s="14" t="s">
        <v>8835</v>
      </c>
      <c r="F781" s="14" t="s">
        <v>8836</v>
      </c>
      <c r="G781" s="14" t="s">
        <v>8837</v>
      </c>
      <c r="H781" s="14" t="s">
        <v>8838</v>
      </c>
      <c r="I781" s="14" t="s">
        <v>8839</v>
      </c>
      <c r="J781" s="14" t="s">
        <v>344</v>
      </c>
      <c r="K781" s="14" t="s">
        <v>33</v>
      </c>
      <c r="L781" s="14" t="s">
        <v>8840</v>
      </c>
      <c r="M781" s="14" t="s">
        <v>8841</v>
      </c>
      <c r="N781" s="14" t="s">
        <v>8842</v>
      </c>
      <c r="O781" s="14" t="s">
        <v>8843</v>
      </c>
      <c r="P781" s="14" t="s">
        <v>38</v>
      </c>
      <c r="Q781" s="14" t="s">
        <v>8844</v>
      </c>
      <c r="R781" s="14" t="s">
        <v>40</v>
      </c>
      <c r="S781" s="14" t="s">
        <v>8845</v>
      </c>
      <c r="T781" s="14" t="s">
        <v>75</v>
      </c>
      <c r="U781" s="14" t="s">
        <v>243</v>
      </c>
      <c r="V781" s="14" t="s">
        <v>44</v>
      </c>
    </row>
    <row r="782" spans="1:22" ht="9.75" customHeight="1">
      <c r="A782" s="14" t="s">
        <v>8254</v>
      </c>
      <c r="B782" s="14" t="s">
        <v>744</v>
      </c>
      <c r="C782" s="13" t="str">
        <f t="shared" si="3"/>
        <v>11977F6</v>
      </c>
      <c r="D782" s="14" t="s">
        <v>27</v>
      </c>
      <c r="E782" s="14" t="s">
        <v>8846</v>
      </c>
      <c r="F782" s="14" t="s">
        <v>8847</v>
      </c>
      <c r="G782" s="13"/>
      <c r="H782" s="14" t="s">
        <v>8848</v>
      </c>
      <c r="I782" s="14" t="s">
        <v>8415</v>
      </c>
      <c r="J782" s="14" t="s">
        <v>168</v>
      </c>
      <c r="K782" s="14" t="s">
        <v>83</v>
      </c>
      <c r="L782" s="14" t="s">
        <v>8849</v>
      </c>
      <c r="M782" s="14" t="s">
        <v>8417</v>
      </c>
      <c r="N782" s="14" t="s">
        <v>8850</v>
      </c>
      <c r="O782" s="14" t="s">
        <v>8851</v>
      </c>
      <c r="P782" s="14" t="s">
        <v>38</v>
      </c>
      <c r="Q782" s="14" t="s">
        <v>8852</v>
      </c>
      <c r="R782" s="14" t="s">
        <v>40</v>
      </c>
      <c r="S782" s="14" t="s">
        <v>8853</v>
      </c>
      <c r="T782" s="14" t="s">
        <v>90</v>
      </c>
      <c r="U782" s="14" t="s">
        <v>283</v>
      </c>
      <c r="V782" s="14" t="s">
        <v>44</v>
      </c>
    </row>
    <row r="783" spans="1:22" ht="9.75" customHeight="1">
      <c r="A783" s="14" t="s">
        <v>8254</v>
      </c>
      <c r="B783" s="14" t="s">
        <v>757</v>
      </c>
      <c r="C783" s="13" t="str">
        <f t="shared" si="3"/>
        <v>11977F7</v>
      </c>
      <c r="D783" s="14" t="s">
        <v>27</v>
      </c>
      <c r="E783" s="14" t="s">
        <v>8854</v>
      </c>
      <c r="F783" s="14" t="s">
        <v>8855</v>
      </c>
      <c r="G783" s="14" t="s">
        <v>8856</v>
      </c>
      <c r="H783" s="14" t="s">
        <v>8857</v>
      </c>
      <c r="I783" s="14" t="s">
        <v>8858</v>
      </c>
      <c r="J783" s="14" t="s">
        <v>8859</v>
      </c>
      <c r="K783" s="14" t="s">
        <v>33</v>
      </c>
      <c r="L783" s="14" t="s">
        <v>8860</v>
      </c>
      <c r="M783" s="14" t="s">
        <v>8861</v>
      </c>
      <c r="N783" s="14" t="s">
        <v>8862</v>
      </c>
      <c r="O783" s="14" t="s">
        <v>8863</v>
      </c>
      <c r="P783" s="14" t="s">
        <v>38</v>
      </c>
      <c r="Q783" s="14" t="s">
        <v>8864</v>
      </c>
      <c r="R783" s="14" t="s">
        <v>40</v>
      </c>
      <c r="S783" s="14" t="s">
        <v>8865</v>
      </c>
      <c r="T783" s="14" t="s">
        <v>103</v>
      </c>
      <c r="U783" s="14" t="s">
        <v>119</v>
      </c>
      <c r="V783" s="14" t="s">
        <v>44</v>
      </c>
    </row>
    <row r="784" spans="1:22" ht="9.75" customHeight="1">
      <c r="A784" s="14" t="s">
        <v>8254</v>
      </c>
      <c r="B784" s="14" t="s">
        <v>768</v>
      </c>
      <c r="C784" s="13" t="str">
        <f t="shared" si="3"/>
        <v>11977F8</v>
      </c>
      <c r="D784" s="14" t="s">
        <v>27</v>
      </c>
      <c r="E784" s="14" t="s">
        <v>8866</v>
      </c>
      <c r="F784" s="14" t="s">
        <v>8867</v>
      </c>
      <c r="G784" s="14" t="s">
        <v>8868</v>
      </c>
      <c r="H784" s="14" t="s">
        <v>8869</v>
      </c>
      <c r="I784" s="14" t="s">
        <v>8870</v>
      </c>
      <c r="J784" s="14" t="s">
        <v>230</v>
      </c>
      <c r="K784" s="14" t="s">
        <v>68</v>
      </c>
      <c r="L784" s="14" t="s">
        <v>8871</v>
      </c>
      <c r="M784" s="14" t="s">
        <v>8872</v>
      </c>
      <c r="N784" s="14" t="s">
        <v>8873</v>
      </c>
      <c r="O784" s="14" t="s">
        <v>8874</v>
      </c>
      <c r="P784" s="14" t="s">
        <v>38</v>
      </c>
      <c r="Q784" s="14" t="s">
        <v>8875</v>
      </c>
      <c r="R784" s="14" t="s">
        <v>40</v>
      </c>
      <c r="S784" s="14" t="s">
        <v>8876</v>
      </c>
      <c r="T784" s="14" t="s">
        <v>230</v>
      </c>
      <c r="U784" s="14" t="s">
        <v>4868</v>
      </c>
      <c r="V784" s="14" t="s">
        <v>44</v>
      </c>
    </row>
    <row r="785" spans="1:22" ht="9.75" customHeight="1">
      <c r="A785" s="14" t="s">
        <v>8254</v>
      </c>
      <c r="B785" s="14" t="s">
        <v>782</v>
      </c>
      <c r="C785" s="13" t="str">
        <f t="shared" si="3"/>
        <v>11977F9</v>
      </c>
      <c r="D785" s="14" t="s">
        <v>27</v>
      </c>
      <c r="E785" s="14" t="s">
        <v>8877</v>
      </c>
      <c r="F785" s="14" t="s">
        <v>8878</v>
      </c>
      <c r="G785" s="14" t="s">
        <v>8879</v>
      </c>
      <c r="H785" s="14" t="s">
        <v>8880</v>
      </c>
      <c r="I785" s="14" t="s">
        <v>8881</v>
      </c>
      <c r="J785" s="14" t="s">
        <v>8882</v>
      </c>
      <c r="K785" s="14" t="s">
        <v>33</v>
      </c>
      <c r="L785" s="14" t="s">
        <v>8883</v>
      </c>
      <c r="M785" s="14" t="s">
        <v>8884</v>
      </c>
      <c r="N785" s="14" t="s">
        <v>8885</v>
      </c>
      <c r="O785" s="14" t="s">
        <v>8886</v>
      </c>
      <c r="P785" s="14" t="s">
        <v>38</v>
      </c>
      <c r="Q785" s="14" t="s">
        <v>8887</v>
      </c>
      <c r="R785" s="14" t="s">
        <v>40</v>
      </c>
      <c r="S785" s="14" t="s">
        <v>8888</v>
      </c>
      <c r="T785" s="14" t="s">
        <v>118</v>
      </c>
      <c r="U785" s="14" t="s">
        <v>134</v>
      </c>
      <c r="V785" s="14" t="s">
        <v>44</v>
      </c>
    </row>
    <row r="786" spans="1:22" ht="9.75" customHeight="1">
      <c r="A786" s="14" t="s">
        <v>8254</v>
      </c>
      <c r="B786" s="14" t="s">
        <v>796</v>
      </c>
      <c r="C786" s="13" t="str">
        <f t="shared" si="3"/>
        <v>11977F10</v>
      </c>
      <c r="D786" s="14" t="s">
        <v>27</v>
      </c>
      <c r="E786" s="14" t="s">
        <v>8889</v>
      </c>
      <c r="F786" s="14" t="s">
        <v>8890</v>
      </c>
      <c r="G786" s="14" t="s">
        <v>8891</v>
      </c>
      <c r="H786" s="14" t="s">
        <v>8892</v>
      </c>
      <c r="I786" s="14" t="s">
        <v>8893</v>
      </c>
      <c r="J786" s="14" t="s">
        <v>7808</v>
      </c>
      <c r="K786" s="14" t="s">
        <v>33</v>
      </c>
      <c r="L786" s="14" t="s">
        <v>8894</v>
      </c>
      <c r="M786" s="14" t="s">
        <v>8895</v>
      </c>
      <c r="N786" s="14" t="s">
        <v>8896</v>
      </c>
      <c r="O786" s="14" t="s">
        <v>8897</v>
      </c>
      <c r="P786" s="14" t="s">
        <v>38</v>
      </c>
      <c r="Q786" s="14" t="s">
        <v>8898</v>
      </c>
      <c r="R786" s="14" t="s">
        <v>40</v>
      </c>
      <c r="S786" s="14" t="s">
        <v>8899</v>
      </c>
      <c r="T786" s="14" t="s">
        <v>6030</v>
      </c>
      <c r="U786" s="14" t="s">
        <v>283</v>
      </c>
      <c r="V786" s="14" t="s">
        <v>44</v>
      </c>
    </row>
    <row r="787" spans="1:22" ht="9.75" customHeight="1">
      <c r="A787" s="14" t="s">
        <v>8254</v>
      </c>
      <c r="B787" s="14" t="s">
        <v>810</v>
      </c>
      <c r="C787" s="13" t="str">
        <f t="shared" si="3"/>
        <v>11977F11</v>
      </c>
      <c r="D787" s="14" t="s">
        <v>27</v>
      </c>
      <c r="E787" s="14" t="s">
        <v>8900</v>
      </c>
      <c r="F787" s="14" t="s">
        <v>8901</v>
      </c>
      <c r="G787" s="14" t="s">
        <v>8902</v>
      </c>
      <c r="H787" s="14" t="s">
        <v>8903</v>
      </c>
      <c r="I787" s="14" t="s">
        <v>8904</v>
      </c>
      <c r="J787" s="14" t="s">
        <v>344</v>
      </c>
      <c r="K787" s="14" t="s">
        <v>2975</v>
      </c>
      <c r="L787" s="14" t="s">
        <v>8905</v>
      </c>
      <c r="M787" s="14" t="s">
        <v>8906</v>
      </c>
      <c r="N787" s="14" t="s">
        <v>8907</v>
      </c>
      <c r="O787" s="14" t="s">
        <v>8908</v>
      </c>
      <c r="P787" s="14" t="s">
        <v>38</v>
      </c>
      <c r="Q787" s="14" t="s">
        <v>8909</v>
      </c>
      <c r="R787" s="14" t="s">
        <v>40</v>
      </c>
      <c r="S787" s="14" t="s">
        <v>8910</v>
      </c>
      <c r="T787" s="14" t="s">
        <v>75</v>
      </c>
      <c r="U787" s="14" t="s">
        <v>484</v>
      </c>
      <c r="V787" s="14" t="s">
        <v>148</v>
      </c>
    </row>
    <row r="788" spans="1:22" ht="9.75" customHeight="1">
      <c r="A788" s="14" t="s">
        <v>8254</v>
      </c>
      <c r="B788" s="14" t="s">
        <v>819</v>
      </c>
      <c r="C788" s="13" t="str">
        <f t="shared" si="3"/>
        <v>11977G2</v>
      </c>
      <c r="D788" s="14" t="s">
        <v>27</v>
      </c>
      <c r="E788" s="14" t="s">
        <v>8911</v>
      </c>
      <c r="F788" s="14" t="s">
        <v>8912</v>
      </c>
      <c r="G788" s="14" t="s">
        <v>8913</v>
      </c>
      <c r="H788" s="14" t="s">
        <v>8914</v>
      </c>
      <c r="I788" s="14" t="s">
        <v>8915</v>
      </c>
      <c r="J788" s="14" t="s">
        <v>7795</v>
      </c>
      <c r="K788" s="14" t="s">
        <v>33</v>
      </c>
      <c r="L788" s="14" t="s">
        <v>8916</v>
      </c>
      <c r="M788" s="14" t="s">
        <v>8917</v>
      </c>
      <c r="N788" s="14" t="s">
        <v>8918</v>
      </c>
      <c r="O788" s="14" t="s">
        <v>8919</v>
      </c>
      <c r="P788" s="14" t="s">
        <v>38</v>
      </c>
      <c r="Q788" s="14" t="s">
        <v>8920</v>
      </c>
      <c r="R788" s="14" t="s">
        <v>40</v>
      </c>
      <c r="S788" s="14" t="s">
        <v>8921</v>
      </c>
      <c r="T788" s="14" t="s">
        <v>7802</v>
      </c>
      <c r="U788" s="14" t="s">
        <v>134</v>
      </c>
      <c r="V788" s="14" t="s">
        <v>44</v>
      </c>
    </row>
    <row r="789" spans="1:22" ht="9.75" customHeight="1">
      <c r="A789" s="14" t="s">
        <v>8254</v>
      </c>
      <c r="B789" s="14" t="s">
        <v>831</v>
      </c>
      <c r="C789" s="13" t="str">
        <f t="shared" si="3"/>
        <v>11977G3</v>
      </c>
      <c r="D789" s="14" t="s">
        <v>27</v>
      </c>
      <c r="E789" s="14" t="s">
        <v>8922</v>
      </c>
      <c r="F789" s="14" t="s">
        <v>8923</v>
      </c>
      <c r="G789" s="13"/>
      <c r="H789" s="14" t="s">
        <v>8924</v>
      </c>
      <c r="I789" s="14" t="s">
        <v>8925</v>
      </c>
      <c r="J789" s="14" t="s">
        <v>1441</v>
      </c>
      <c r="K789" s="14" t="s">
        <v>33</v>
      </c>
      <c r="L789" s="14" t="s">
        <v>8926</v>
      </c>
      <c r="M789" s="14" t="s">
        <v>8927</v>
      </c>
      <c r="N789" s="14" t="s">
        <v>8928</v>
      </c>
      <c r="O789" s="14" t="s">
        <v>8929</v>
      </c>
      <c r="P789" s="14" t="s">
        <v>38</v>
      </c>
      <c r="Q789" s="14" t="s">
        <v>8930</v>
      </c>
      <c r="R789" s="14" t="s">
        <v>40</v>
      </c>
      <c r="S789" s="14" t="s">
        <v>8931</v>
      </c>
      <c r="T789" s="14" t="s">
        <v>229</v>
      </c>
      <c r="U789" s="14" t="s">
        <v>43</v>
      </c>
      <c r="V789" s="14" t="s">
        <v>44</v>
      </c>
    </row>
    <row r="790" spans="1:22" ht="9.75" customHeight="1">
      <c r="A790" s="14" t="s">
        <v>8254</v>
      </c>
      <c r="B790" s="14" t="s">
        <v>844</v>
      </c>
      <c r="C790" s="13" t="str">
        <f t="shared" si="3"/>
        <v>11977G4</v>
      </c>
      <c r="D790" s="14" t="s">
        <v>27</v>
      </c>
      <c r="E790" s="14" t="s">
        <v>8932</v>
      </c>
      <c r="F790" s="14" t="s">
        <v>8933</v>
      </c>
      <c r="G790" s="14" t="s">
        <v>8934</v>
      </c>
      <c r="H790" s="14" t="s">
        <v>8935</v>
      </c>
      <c r="I790" s="14" t="s">
        <v>8936</v>
      </c>
      <c r="J790" s="14" t="s">
        <v>588</v>
      </c>
      <c r="K790" s="14" t="s">
        <v>6335</v>
      </c>
      <c r="L790" s="14" t="s">
        <v>8937</v>
      </c>
      <c r="M790" s="14" t="s">
        <v>8938</v>
      </c>
      <c r="N790" s="14" t="s">
        <v>8939</v>
      </c>
      <c r="O790" s="14" t="s">
        <v>8940</v>
      </c>
      <c r="P790" s="14" t="s">
        <v>38</v>
      </c>
      <c r="Q790" s="14" t="s">
        <v>8941</v>
      </c>
      <c r="R790" s="14" t="s">
        <v>40</v>
      </c>
      <c r="S790" s="14" t="s">
        <v>8942</v>
      </c>
      <c r="T790" s="14" t="s">
        <v>75</v>
      </c>
      <c r="U790" s="14" t="s">
        <v>243</v>
      </c>
      <c r="V790" s="14" t="s">
        <v>44</v>
      </c>
    </row>
    <row r="791" spans="1:22" ht="9.75" customHeight="1">
      <c r="A791" s="14" t="s">
        <v>8254</v>
      </c>
      <c r="B791" s="14" t="s">
        <v>856</v>
      </c>
      <c r="C791" s="13" t="str">
        <f t="shared" si="3"/>
        <v>11977G5</v>
      </c>
      <c r="D791" s="14" t="s">
        <v>27</v>
      </c>
      <c r="E791" s="14" t="s">
        <v>8943</v>
      </c>
      <c r="F791" s="14" t="s">
        <v>8944</v>
      </c>
      <c r="G791" s="13"/>
      <c r="H791" s="14" t="s">
        <v>8945</v>
      </c>
      <c r="I791" s="14" t="s">
        <v>8946</v>
      </c>
      <c r="J791" s="14" t="s">
        <v>8947</v>
      </c>
      <c r="K791" s="14" t="s">
        <v>33</v>
      </c>
      <c r="L791" s="14" t="s">
        <v>8948</v>
      </c>
      <c r="M791" s="14" t="s">
        <v>8949</v>
      </c>
      <c r="N791" s="14" t="s">
        <v>8950</v>
      </c>
      <c r="O791" s="14" t="s">
        <v>8951</v>
      </c>
      <c r="P791" s="14" t="s">
        <v>38</v>
      </c>
      <c r="Q791" s="14" t="s">
        <v>8952</v>
      </c>
      <c r="R791" s="14" t="s">
        <v>40</v>
      </c>
      <c r="S791" s="14" t="s">
        <v>8953</v>
      </c>
      <c r="T791" s="14" t="s">
        <v>1599</v>
      </c>
      <c r="U791" s="14" t="s">
        <v>215</v>
      </c>
      <c r="V791" s="14" t="s">
        <v>44</v>
      </c>
    </row>
    <row r="792" spans="1:22" ht="9.75" customHeight="1">
      <c r="A792" s="14" t="s">
        <v>8254</v>
      </c>
      <c r="B792" s="14" t="s">
        <v>868</v>
      </c>
      <c r="C792" s="13" t="str">
        <f t="shared" si="3"/>
        <v>11977G6</v>
      </c>
      <c r="D792" s="14" t="s">
        <v>27</v>
      </c>
      <c r="E792" s="14" t="s">
        <v>8954</v>
      </c>
      <c r="F792" s="14" t="s">
        <v>8955</v>
      </c>
      <c r="G792" s="14" t="s">
        <v>8956</v>
      </c>
      <c r="H792" s="14" t="s">
        <v>8957</v>
      </c>
      <c r="I792" s="14" t="s">
        <v>8958</v>
      </c>
      <c r="J792" s="14" t="s">
        <v>1549</v>
      </c>
      <c r="K792" s="14" t="s">
        <v>33</v>
      </c>
      <c r="L792" s="14" t="s">
        <v>8959</v>
      </c>
      <c r="M792" s="14" t="s">
        <v>8960</v>
      </c>
      <c r="N792" s="14" t="s">
        <v>8961</v>
      </c>
      <c r="O792" s="14" t="s">
        <v>8962</v>
      </c>
      <c r="P792" s="14" t="s">
        <v>38</v>
      </c>
      <c r="Q792" s="14" t="s">
        <v>8963</v>
      </c>
      <c r="R792" s="14" t="s">
        <v>40</v>
      </c>
      <c r="S792" s="14" t="s">
        <v>8964</v>
      </c>
      <c r="T792" s="14" t="s">
        <v>75</v>
      </c>
      <c r="U792" s="14" t="s">
        <v>243</v>
      </c>
      <c r="V792" s="14" t="s">
        <v>44</v>
      </c>
    </row>
    <row r="793" spans="1:22" ht="9.75" customHeight="1">
      <c r="A793" s="14" t="s">
        <v>8254</v>
      </c>
      <c r="B793" s="14" t="s">
        <v>879</v>
      </c>
      <c r="C793" s="13" t="str">
        <f t="shared" si="3"/>
        <v>11977G7</v>
      </c>
      <c r="D793" s="14" t="s">
        <v>27</v>
      </c>
      <c r="E793" s="14" t="s">
        <v>8965</v>
      </c>
      <c r="F793" s="14" t="s">
        <v>8966</v>
      </c>
      <c r="G793" s="14" t="s">
        <v>8967</v>
      </c>
      <c r="H793" s="14" t="s">
        <v>8968</v>
      </c>
      <c r="I793" s="14" t="s">
        <v>8969</v>
      </c>
      <c r="J793" s="14" t="s">
        <v>1882</v>
      </c>
      <c r="K793" s="14" t="s">
        <v>169</v>
      </c>
      <c r="L793" s="14" t="s">
        <v>8970</v>
      </c>
      <c r="M793" s="14" t="s">
        <v>8971</v>
      </c>
      <c r="N793" s="14" t="s">
        <v>8972</v>
      </c>
      <c r="O793" s="14" t="s">
        <v>8973</v>
      </c>
      <c r="P793" s="14" t="s">
        <v>38</v>
      </c>
      <c r="Q793" s="14" t="s">
        <v>8974</v>
      </c>
      <c r="R793" s="14" t="s">
        <v>40</v>
      </c>
      <c r="S793" s="14" t="s">
        <v>8975</v>
      </c>
      <c r="T793" s="14" t="s">
        <v>103</v>
      </c>
      <c r="U793" s="14" t="s">
        <v>104</v>
      </c>
      <c r="V793" s="14" t="s">
        <v>44</v>
      </c>
    </row>
    <row r="794" spans="1:22" ht="9.75" customHeight="1">
      <c r="A794" s="14" t="s">
        <v>8254</v>
      </c>
      <c r="B794" s="14" t="s">
        <v>892</v>
      </c>
      <c r="C794" s="13" t="str">
        <f t="shared" si="3"/>
        <v>11977G8</v>
      </c>
      <c r="D794" s="14" t="s">
        <v>27</v>
      </c>
      <c r="E794" s="14" t="s">
        <v>8976</v>
      </c>
      <c r="F794" s="14" t="s">
        <v>8977</v>
      </c>
      <c r="G794" s="14" t="s">
        <v>8978</v>
      </c>
      <c r="H794" s="14" t="s">
        <v>8979</v>
      </c>
      <c r="I794" s="14" t="s">
        <v>8980</v>
      </c>
      <c r="J794" s="14" t="s">
        <v>8981</v>
      </c>
      <c r="K794" s="14" t="s">
        <v>1326</v>
      </c>
      <c r="L794" s="14" t="s">
        <v>8982</v>
      </c>
      <c r="M794" s="14" t="s">
        <v>8983</v>
      </c>
      <c r="N794" s="14" t="s">
        <v>8984</v>
      </c>
      <c r="O794" s="14" t="s">
        <v>8985</v>
      </c>
      <c r="P794" s="14" t="s">
        <v>38</v>
      </c>
      <c r="Q794" s="14" t="s">
        <v>8986</v>
      </c>
      <c r="R794" s="14" t="s">
        <v>40</v>
      </c>
      <c r="S794" s="14" t="s">
        <v>8987</v>
      </c>
      <c r="T794" s="14" t="s">
        <v>5988</v>
      </c>
      <c r="U794" s="14" t="s">
        <v>243</v>
      </c>
      <c r="V794" s="14" t="s">
        <v>44</v>
      </c>
    </row>
    <row r="795" spans="1:22" ht="9.75" customHeight="1">
      <c r="A795" s="14" t="s">
        <v>8254</v>
      </c>
      <c r="B795" s="14" t="s">
        <v>905</v>
      </c>
      <c r="C795" s="13" t="str">
        <f t="shared" si="3"/>
        <v>11977G9</v>
      </c>
      <c r="D795" s="14" t="s">
        <v>27</v>
      </c>
      <c r="E795" s="14" t="s">
        <v>8988</v>
      </c>
      <c r="F795" s="14" t="s">
        <v>8989</v>
      </c>
      <c r="G795" s="13"/>
      <c r="H795" s="14" t="s">
        <v>8990</v>
      </c>
      <c r="I795" s="14" t="s">
        <v>8991</v>
      </c>
      <c r="J795" s="14" t="s">
        <v>8992</v>
      </c>
      <c r="K795" s="14" t="s">
        <v>33</v>
      </c>
      <c r="L795" s="14" t="s">
        <v>8993</v>
      </c>
      <c r="M795" s="14" t="s">
        <v>8994</v>
      </c>
      <c r="N795" s="14" t="s">
        <v>8995</v>
      </c>
      <c r="O795" s="14" t="s">
        <v>8996</v>
      </c>
      <c r="P795" s="14" t="s">
        <v>38</v>
      </c>
      <c r="Q795" s="14" t="s">
        <v>8997</v>
      </c>
      <c r="R795" s="14" t="s">
        <v>40</v>
      </c>
      <c r="S795" s="14" t="s">
        <v>8998</v>
      </c>
      <c r="T795" s="14" t="s">
        <v>118</v>
      </c>
      <c r="U795" s="14" t="s">
        <v>60</v>
      </c>
      <c r="V795" s="14" t="s">
        <v>44</v>
      </c>
    </row>
    <row r="796" spans="1:22" ht="9.75" customHeight="1">
      <c r="A796" s="14" t="s">
        <v>8254</v>
      </c>
      <c r="B796" s="14" t="s">
        <v>919</v>
      </c>
      <c r="C796" s="13" t="str">
        <f t="shared" si="3"/>
        <v>11977G10</v>
      </c>
      <c r="D796" s="14" t="s">
        <v>27</v>
      </c>
      <c r="E796" s="14" t="s">
        <v>8999</v>
      </c>
      <c r="F796" s="14" t="s">
        <v>9000</v>
      </c>
      <c r="G796" s="14" t="s">
        <v>9001</v>
      </c>
      <c r="H796" s="14" t="s">
        <v>9002</v>
      </c>
      <c r="I796" s="14" t="s">
        <v>9003</v>
      </c>
      <c r="J796" s="14" t="s">
        <v>9004</v>
      </c>
      <c r="K796" s="14" t="s">
        <v>33</v>
      </c>
      <c r="L796" s="14" t="s">
        <v>9005</v>
      </c>
      <c r="M796" s="14" t="s">
        <v>9006</v>
      </c>
      <c r="N796" s="14" t="s">
        <v>9007</v>
      </c>
      <c r="O796" s="14" t="s">
        <v>9008</v>
      </c>
      <c r="P796" s="14" t="s">
        <v>38</v>
      </c>
      <c r="Q796" s="14" t="s">
        <v>9009</v>
      </c>
      <c r="R796" s="14" t="s">
        <v>40</v>
      </c>
      <c r="S796" s="14" t="s">
        <v>9010</v>
      </c>
      <c r="T796" s="14" t="s">
        <v>4712</v>
      </c>
      <c r="U796" s="14" t="s">
        <v>134</v>
      </c>
      <c r="V796" s="14" t="s">
        <v>44</v>
      </c>
    </row>
    <row r="797" spans="1:22" ht="9.75" customHeight="1">
      <c r="A797" s="14" t="s">
        <v>8254</v>
      </c>
      <c r="B797" s="14" t="s">
        <v>934</v>
      </c>
      <c r="C797" s="13" t="str">
        <f t="shared" si="3"/>
        <v>11977G11</v>
      </c>
      <c r="D797" s="14" t="s">
        <v>27</v>
      </c>
      <c r="E797" s="14" t="s">
        <v>9011</v>
      </c>
      <c r="F797" s="14" t="s">
        <v>9012</v>
      </c>
      <c r="G797" s="14" t="s">
        <v>9013</v>
      </c>
      <c r="H797" s="14" t="s">
        <v>9014</v>
      </c>
      <c r="I797" s="14" t="s">
        <v>9015</v>
      </c>
      <c r="J797" s="14" t="s">
        <v>1882</v>
      </c>
      <c r="K797" s="14" t="s">
        <v>52</v>
      </c>
      <c r="L797" s="14" t="s">
        <v>9016</v>
      </c>
      <c r="M797" s="14" t="s">
        <v>9017</v>
      </c>
      <c r="N797" s="14" t="s">
        <v>9018</v>
      </c>
      <c r="O797" s="14" t="s">
        <v>9019</v>
      </c>
      <c r="P797" s="14" t="s">
        <v>38</v>
      </c>
      <c r="Q797" s="14" t="s">
        <v>9020</v>
      </c>
      <c r="R797" s="14" t="s">
        <v>40</v>
      </c>
      <c r="S797" s="14" t="s">
        <v>9021</v>
      </c>
      <c r="T797" s="14" t="s">
        <v>103</v>
      </c>
      <c r="U797" s="14" t="s">
        <v>9022</v>
      </c>
      <c r="V797" s="14" t="s">
        <v>44</v>
      </c>
    </row>
    <row r="798" spans="1:22" ht="9.75" customHeight="1">
      <c r="A798" s="14" t="s">
        <v>8254</v>
      </c>
      <c r="B798" s="14" t="s">
        <v>945</v>
      </c>
      <c r="C798" s="13" t="str">
        <f t="shared" si="3"/>
        <v>11977H2</v>
      </c>
      <c r="D798" s="14" t="s">
        <v>27</v>
      </c>
      <c r="E798" s="14" t="s">
        <v>9023</v>
      </c>
      <c r="F798" s="14" t="s">
        <v>9024</v>
      </c>
      <c r="G798" s="14" t="s">
        <v>9025</v>
      </c>
      <c r="H798" s="14" t="s">
        <v>9026</v>
      </c>
      <c r="I798" s="14" t="s">
        <v>9027</v>
      </c>
      <c r="J798" s="14" t="s">
        <v>9028</v>
      </c>
      <c r="K798" s="14" t="s">
        <v>33</v>
      </c>
      <c r="L798" s="14" t="s">
        <v>9029</v>
      </c>
      <c r="M798" s="14" t="s">
        <v>9030</v>
      </c>
      <c r="N798" s="14" t="s">
        <v>9031</v>
      </c>
      <c r="O798" s="14" t="s">
        <v>9032</v>
      </c>
      <c r="P798" s="14" t="s">
        <v>38</v>
      </c>
      <c r="Q798" s="14" t="s">
        <v>9033</v>
      </c>
      <c r="R798" s="14" t="s">
        <v>40</v>
      </c>
      <c r="S798" s="14" t="s">
        <v>9034</v>
      </c>
      <c r="T798" s="14" t="s">
        <v>719</v>
      </c>
      <c r="U798" s="14" t="s">
        <v>9022</v>
      </c>
      <c r="V798" s="14" t="s">
        <v>44</v>
      </c>
    </row>
    <row r="799" spans="1:22" ht="9.75" customHeight="1">
      <c r="A799" s="14" t="s">
        <v>8254</v>
      </c>
      <c r="B799" s="14" t="s">
        <v>956</v>
      </c>
      <c r="C799" s="13" t="str">
        <f t="shared" si="3"/>
        <v>11977H3</v>
      </c>
      <c r="D799" s="14" t="s">
        <v>27</v>
      </c>
      <c r="E799" s="14" t="s">
        <v>9035</v>
      </c>
      <c r="F799" s="14" t="s">
        <v>9036</v>
      </c>
      <c r="G799" s="14" t="s">
        <v>9037</v>
      </c>
      <c r="H799" s="14" t="s">
        <v>9038</v>
      </c>
      <c r="I799" s="14" t="s">
        <v>9039</v>
      </c>
      <c r="J799" s="14" t="s">
        <v>5371</v>
      </c>
      <c r="K799" s="14" t="s">
        <v>33</v>
      </c>
      <c r="L799" s="14" t="s">
        <v>9040</v>
      </c>
      <c r="M799" s="14" t="s">
        <v>9041</v>
      </c>
      <c r="N799" s="14" t="s">
        <v>9042</v>
      </c>
      <c r="O799" s="14" t="s">
        <v>9043</v>
      </c>
      <c r="P799" s="14" t="s">
        <v>38</v>
      </c>
      <c r="Q799" s="14" t="s">
        <v>9044</v>
      </c>
      <c r="R799" s="14" t="s">
        <v>40</v>
      </c>
      <c r="S799" s="14" t="s">
        <v>9045</v>
      </c>
      <c r="T799" s="14" t="s">
        <v>456</v>
      </c>
      <c r="U799" s="14" t="s">
        <v>60</v>
      </c>
      <c r="V799" s="14" t="s">
        <v>547</v>
      </c>
    </row>
    <row r="800" spans="1:22" ht="9.75" customHeight="1">
      <c r="A800" s="14" t="s">
        <v>8254</v>
      </c>
      <c r="B800" s="14" t="s">
        <v>971</v>
      </c>
      <c r="C800" s="13" t="str">
        <f t="shared" si="3"/>
        <v>11977H4</v>
      </c>
      <c r="D800" s="14" t="s">
        <v>27</v>
      </c>
      <c r="E800" s="14" t="s">
        <v>9046</v>
      </c>
      <c r="F800" s="14" t="s">
        <v>9047</v>
      </c>
      <c r="G800" s="14" t="s">
        <v>9048</v>
      </c>
      <c r="H800" s="14" t="s">
        <v>9049</v>
      </c>
      <c r="I800" s="14" t="s">
        <v>9050</v>
      </c>
      <c r="J800" s="14" t="s">
        <v>5708</v>
      </c>
      <c r="K800" s="14" t="s">
        <v>5067</v>
      </c>
      <c r="L800" s="14" t="s">
        <v>9051</v>
      </c>
      <c r="M800" s="14" t="s">
        <v>9052</v>
      </c>
      <c r="N800" s="14" t="s">
        <v>9053</v>
      </c>
      <c r="O800" s="14" t="s">
        <v>9054</v>
      </c>
      <c r="P800" s="14" t="s">
        <v>38</v>
      </c>
      <c r="Q800" s="14" t="s">
        <v>9055</v>
      </c>
      <c r="R800" s="14" t="s">
        <v>40</v>
      </c>
      <c r="S800" s="14" t="s">
        <v>9056</v>
      </c>
      <c r="T800" s="14" t="s">
        <v>5074</v>
      </c>
      <c r="U800" s="14" t="s">
        <v>3797</v>
      </c>
      <c r="V800" s="14" t="s">
        <v>44</v>
      </c>
    </row>
    <row r="801" spans="1:22" ht="9.75" customHeight="1">
      <c r="A801" s="14" t="s">
        <v>8254</v>
      </c>
      <c r="B801" s="14" t="s">
        <v>985</v>
      </c>
      <c r="C801" s="13" t="str">
        <f t="shared" si="3"/>
        <v>11977H5</v>
      </c>
      <c r="D801" s="14" t="s">
        <v>27</v>
      </c>
      <c r="E801" s="14" t="s">
        <v>9057</v>
      </c>
      <c r="F801" s="14" t="s">
        <v>9058</v>
      </c>
      <c r="G801" s="14" t="s">
        <v>9059</v>
      </c>
      <c r="H801" s="14" t="s">
        <v>9060</v>
      </c>
      <c r="I801" s="14" t="s">
        <v>9061</v>
      </c>
      <c r="J801" s="14" t="s">
        <v>6401</v>
      </c>
      <c r="K801" s="14" t="s">
        <v>33</v>
      </c>
      <c r="L801" s="14" t="s">
        <v>9062</v>
      </c>
      <c r="M801" s="14" t="s">
        <v>9063</v>
      </c>
      <c r="N801" s="14" t="s">
        <v>9064</v>
      </c>
      <c r="O801" s="14" t="s">
        <v>9065</v>
      </c>
      <c r="P801" s="14" t="s">
        <v>38</v>
      </c>
      <c r="Q801" s="14" t="s">
        <v>9066</v>
      </c>
      <c r="R801" s="14" t="s">
        <v>40</v>
      </c>
      <c r="S801" s="14" t="s">
        <v>9067</v>
      </c>
      <c r="T801" s="14" t="s">
        <v>230</v>
      </c>
      <c r="U801" s="14" t="s">
        <v>134</v>
      </c>
      <c r="V801" s="14" t="s">
        <v>44</v>
      </c>
    </row>
    <row r="802" spans="1:22" ht="9.75" customHeight="1">
      <c r="A802" s="14" t="s">
        <v>8254</v>
      </c>
      <c r="B802" s="14" t="s">
        <v>999</v>
      </c>
      <c r="C802" s="13" t="str">
        <f t="shared" si="3"/>
        <v>11977H6</v>
      </c>
      <c r="D802" s="14" t="s">
        <v>27</v>
      </c>
      <c r="E802" s="14" t="s">
        <v>9068</v>
      </c>
      <c r="F802" s="14" t="s">
        <v>9069</v>
      </c>
      <c r="G802" s="13"/>
      <c r="H802" s="14" t="s">
        <v>9070</v>
      </c>
      <c r="I802" s="14" t="s">
        <v>9071</v>
      </c>
      <c r="J802" s="14" t="s">
        <v>5823</v>
      </c>
      <c r="K802" s="14" t="s">
        <v>33</v>
      </c>
      <c r="L802" s="14" t="s">
        <v>9072</v>
      </c>
      <c r="M802" s="14" t="s">
        <v>9073</v>
      </c>
      <c r="N802" s="14" t="s">
        <v>9074</v>
      </c>
      <c r="O802" s="14" t="s">
        <v>9075</v>
      </c>
      <c r="P802" s="14" t="s">
        <v>38</v>
      </c>
      <c r="Q802" s="14" t="s">
        <v>9076</v>
      </c>
      <c r="R802" s="14" t="s">
        <v>40</v>
      </c>
      <c r="S802" s="14" t="s">
        <v>9077</v>
      </c>
      <c r="T802" s="14" t="s">
        <v>1370</v>
      </c>
      <c r="U802" s="14" t="s">
        <v>243</v>
      </c>
      <c r="V802" s="14" t="s">
        <v>44</v>
      </c>
    </row>
    <row r="803" spans="1:22" ht="9.75" customHeight="1">
      <c r="A803" s="14" t="s">
        <v>8254</v>
      </c>
      <c r="B803" s="14" t="s">
        <v>1010</v>
      </c>
      <c r="C803" s="13" t="str">
        <f t="shared" si="3"/>
        <v>11977H7</v>
      </c>
      <c r="D803" s="14" t="s">
        <v>27</v>
      </c>
      <c r="E803" s="14" t="s">
        <v>9078</v>
      </c>
      <c r="F803" s="14" t="s">
        <v>9079</v>
      </c>
      <c r="G803" s="14" t="s">
        <v>9080</v>
      </c>
      <c r="H803" s="14" t="s">
        <v>9081</v>
      </c>
      <c r="I803" s="14" t="s">
        <v>9082</v>
      </c>
      <c r="J803" s="14" t="s">
        <v>1549</v>
      </c>
      <c r="K803" s="14" t="s">
        <v>33</v>
      </c>
      <c r="L803" s="14" t="s">
        <v>9083</v>
      </c>
      <c r="M803" s="14" t="s">
        <v>9084</v>
      </c>
      <c r="N803" s="14" t="s">
        <v>9085</v>
      </c>
      <c r="O803" s="14" t="s">
        <v>9086</v>
      </c>
      <c r="P803" s="14" t="s">
        <v>38</v>
      </c>
      <c r="Q803" s="14" t="s">
        <v>9087</v>
      </c>
      <c r="R803" s="14" t="s">
        <v>40</v>
      </c>
      <c r="S803" s="14" t="s">
        <v>9088</v>
      </c>
      <c r="T803" s="14" t="s">
        <v>75</v>
      </c>
      <c r="U803" s="14" t="s">
        <v>243</v>
      </c>
      <c r="V803" s="14" t="s">
        <v>44</v>
      </c>
    </row>
    <row r="804" spans="1:22" ht="9.75" customHeight="1">
      <c r="A804" s="14" t="s">
        <v>8254</v>
      </c>
      <c r="B804" s="14" t="s">
        <v>1022</v>
      </c>
      <c r="C804" s="13" t="str">
        <f t="shared" si="3"/>
        <v>11977H8</v>
      </c>
      <c r="D804" s="14" t="s">
        <v>27</v>
      </c>
      <c r="E804" s="14" t="s">
        <v>9089</v>
      </c>
      <c r="F804" s="14" t="s">
        <v>9090</v>
      </c>
      <c r="G804" s="14" t="s">
        <v>9091</v>
      </c>
      <c r="H804" s="14" t="s">
        <v>9092</v>
      </c>
      <c r="I804" s="14" t="s">
        <v>9093</v>
      </c>
      <c r="J804" s="14" t="s">
        <v>276</v>
      </c>
      <c r="K804" s="14" t="s">
        <v>4258</v>
      </c>
      <c r="L804" s="14" t="s">
        <v>9094</v>
      </c>
      <c r="M804" s="14" t="s">
        <v>9095</v>
      </c>
      <c r="N804" s="14" t="s">
        <v>9096</v>
      </c>
      <c r="O804" s="14" t="s">
        <v>9097</v>
      </c>
      <c r="P804" s="14" t="s">
        <v>38</v>
      </c>
      <c r="Q804" s="14" t="s">
        <v>9098</v>
      </c>
      <c r="R804" s="14" t="s">
        <v>40</v>
      </c>
      <c r="S804" s="14" t="s">
        <v>9099</v>
      </c>
      <c r="T804" s="14" t="s">
        <v>90</v>
      </c>
      <c r="U804" s="14" t="s">
        <v>283</v>
      </c>
      <c r="V804" s="14" t="s">
        <v>44</v>
      </c>
    </row>
    <row r="805" spans="1:22" ht="9.75" customHeight="1">
      <c r="A805" s="14" t="s">
        <v>8254</v>
      </c>
      <c r="B805" s="14" t="s">
        <v>1035</v>
      </c>
      <c r="C805" s="13" t="str">
        <f t="shared" si="3"/>
        <v>11977H9</v>
      </c>
      <c r="D805" s="14" t="s">
        <v>27</v>
      </c>
      <c r="E805" s="14" t="s">
        <v>9100</v>
      </c>
      <c r="F805" s="14" t="s">
        <v>9101</v>
      </c>
      <c r="G805" s="14" t="s">
        <v>9102</v>
      </c>
      <c r="H805" s="14" t="s">
        <v>9103</v>
      </c>
      <c r="I805" s="14" t="s">
        <v>9104</v>
      </c>
      <c r="J805" s="14" t="s">
        <v>9105</v>
      </c>
      <c r="K805" s="14" t="s">
        <v>33</v>
      </c>
      <c r="L805" s="14" t="s">
        <v>9106</v>
      </c>
      <c r="M805" s="14" t="s">
        <v>9107</v>
      </c>
      <c r="N805" s="14" t="s">
        <v>9108</v>
      </c>
      <c r="O805" s="14" t="s">
        <v>9109</v>
      </c>
      <c r="P805" s="14" t="s">
        <v>38</v>
      </c>
      <c r="Q805" s="14" t="s">
        <v>9110</v>
      </c>
      <c r="R805" s="14" t="s">
        <v>40</v>
      </c>
      <c r="S805" s="14" t="s">
        <v>9111</v>
      </c>
      <c r="T805" s="14" t="s">
        <v>9112</v>
      </c>
      <c r="U805" s="14" t="s">
        <v>134</v>
      </c>
      <c r="V805" s="14" t="s">
        <v>44</v>
      </c>
    </row>
    <row r="806" spans="1:22" ht="9.75" customHeight="1">
      <c r="A806" s="14" t="s">
        <v>8254</v>
      </c>
      <c r="B806" s="14" t="s">
        <v>1048</v>
      </c>
      <c r="C806" s="13" t="str">
        <f t="shared" si="3"/>
        <v>11977H10</v>
      </c>
      <c r="D806" s="14" t="s">
        <v>27</v>
      </c>
      <c r="E806" s="14" t="s">
        <v>9113</v>
      </c>
      <c r="F806" s="14" t="s">
        <v>9114</v>
      </c>
      <c r="G806" s="14" t="s">
        <v>9115</v>
      </c>
      <c r="H806" s="14" t="s">
        <v>9116</v>
      </c>
      <c r="I806" s="14" t="s">
        <v>9117</v>
      </c>
      <c r="J806" s="14" t="s">
        <v>9118</v>
      </c>
      <c r="K806" s="14" t="s">
        <v>33</v>
      </c>
      <c r="L806" s="14" t="s">
        <v>9119</v>
      </c>
      <c r="M806" s="14" t="s">
        <v>9120</v>
      </c>
      <c r="N806" s="14" t="s">
        <v>9121</v>
      </c>
      <c r="O806" s="14" t="s">
        <v>9122</v>
      </c>
      <c r="P806" s="14" t="s">
        <v>38</v>
      </c>
      <c r="Q806" s="14" t="s">
        <v>9123</v>
      </c>
      <c r="R806" s="14" t="s">
        <v>40</v>
      </c>
      <c r="S806" s="14" t="s">
        <v>9124</v>
      </c>
      <c r="T806" s="14" t="s">
        <v>1370</v>
      </c>
      <c r="U806" s="14" t="s">
        <v>243</v>
      </c>
      <c r="V806" s="14" t="s">
        <v>44</v>
      </c>
    </row>
    <row r="807" spans="1:22" ht="9.75" customHeight="1">
      <c r="A807" s="14" t="s">
        <v>8254</v>
      </c>
      <c r="B807" s="14" t="s">
        <v>1061</v>
      </c>
      <c r="C807" s="13" t="str">
        <f t="shared" si="3"/>
        <v>11977H11</v>
      </c>
      <c r="D807" s="14" t="s">
        <v>27</v>
      </c>
      <c r="E807" s="14" t="s">
        <v>9125</v>
      </c>
      <c r="F807" s="14" t="s">
        <v>9126</v>
      </c>
      <c r="G807" s="13"/>
      <c r="H807" s="14" t="s">
        <v>9127</v>
      </c>
      <c r="I807" s="14" t="s">
        <v>9128</v>
      </c>
      <c r="J807" s="14" t="s">
        <v>344</v>
      </c>
      <c r="K807" s="14" t="s">
        <v>926</v>
      </c>
      <c r="L807" s="14" t="s">
        <v>9129</v>
      </c>
      <c r="M807" s="14" t="s">
        <v>9130</v>
      </c>
      <c r="N807" s="14" t="s">
        <v>9131</v>
      </c>
      <c r="O807" s="14" t="s">
        <v>9132</v>
      </c>
      <c r="P807" s="14" t="s">
        <v>38</v>
      </c>
      <c r="Q807" s="14" t="s">
        <v>9133</v>
      </c>
      <c r="R807" s="14" t="s">
        <v>40</v>
      </c>
      <c r="S807" s="14" t="s">
        <v>9134</v>
      </c>
      <c r="T807" s="14" t="s">
        <v>75</v>
      </c>
      <c r="U807" s="14" t="s">
        <v>243</v>
      </c>
      <c r="V807" s="14" t="s">
        <v>44</v>
      </c>
    </row>
    <row r="808" spans="1:22" ht="9.75" customHeight="1">
      <c r="A808" s="14" t="s">
        <v>9135</v>
      </c>
      <c r="B808" s="14" t="s">
        <v>26</v>
      </c>
      <c r="C808" s="13" t="str">
        <f t="shared" si="3"/>
        <v>11978A2</v>
      </c>
      <c r="D808" s="14" t="s">
        <v>27</v>
      </c>
      <c r="E808" s="14" t="s">
        <v>9136</v>
      </c>
      <c r="F808" s="14" t="s">
        <v>9137</v>
      </c>
      <c r="G808" s="14" t="s">
        <v>9138</v>
      </c>
      <c r="H808" s="14" t="s">
        <v>9139</v>
      </c>
      <c r="I808" s="14" t="s">
        <v>9140</v>
      </c>
      <c r="J808" s="14" t="s">
        <v>9141</v>
      </c>
      <c r="K808" s="14" t="s">
        <v>33</v>
      </c>
      <c r="L808" s="14" t="s">
        <v>9142</v>
      </c>
      <c r="M808" s="14" t="s">
        <v>9143</v>
      </c>
      <c r="N808" s="14" t="s">
        <v>9144</v>
      </c>
      <c r="O808" s="14" t="s">
        <v>9145</v>
      </c>
      <c r="P808" s="14" t="s">
        <v>38</v>
      </c>
      <c r="Q808" s="14" t="s">
        <v>9146</v>
      </c>
      <c r="R808" s="14" t="s">
        <v>40</v>
      </c>
      <c r="S808" s="14" t="s">
        <v>9147</v>
      </c>
      <c r="T808" s="14" t="s">
        <v>9148</v>
      </c>
      <c r="U808" s="14" t="s">
        <v>134</v>
      </c>
      <c r="V808" s="14" t="s">
        <v>148</v>
      </c>
    </row>
    <row r="809" spans="1:22" ht="9.75" customHeight="1">
      <c r="A809" s="14" t="s">
        <v>9135</v>
      </c>
      <c r="B809" s="14" t="s">
        <v>45</v>
      </c>
      <c r="C809" s="13" t="str">
        <f t="shared" si="3"/>
        <v>11978A3</v>
      </c>
      <c r="D809" s="14" t="s">
        <v>27</v>
      </c>
      <c r="E809" s="14" t="s">
        <v>9149</v>
      </c>
      <c r="F809" s="14" t="s">
        <v>9150</v>
      </c>
      <c r="G809" s="14" t="s">
        <v>9151</v>
      </c>
      <c r="H809" s="14" t="s">
        <v>9152</v>
      </c>
      <c r="I809" s="14" t="s">
        <v>9153</v>
      </c>
      <c r="J809" s="14" t="s">
        <v>371</v>
      </c>
      <c r="K809" s="14" t="s">
        <v>83</v>
      </c>
      <c r="L809" s="14" t="s">
        <v>9154</v>
      </c>
      <c r="M809" s="14" t="s">
        <v>9155</v>
      </c>
      <c r="N809" s="14" t="s">
        <v>9156</v>
      </c>
      <c r="O809" s="14" t="s">
        <v>9157</v>
      </c>
      <c r="P809" s="14" t="s">
        <v>38</v>
      </c>
      <c r="Q809" s="14" t="s">
        <v>9158</v>
      </c>
      <c r="R809" s="14" t="s">
        <v>40</v>
      </c>
      <c r="S809" s="14" t="s">
        <v>9159</v>
      </c>
      <c r="T809" s="14" t="s">
        <v>118</v>
      </c>
      <c r="U809" s="14" t="s">
        <v>119</v>
      </c>
      <c r="V809" s="14" t="s">
        <v>44</v>
      </c>
    </row>
    <row r="810" spans="1:22" ht="9.75" customHeight="1">
      <c r="A810" s="14" t="s">
        <v>9135</v>
      </c>
      <c r="B810" s="14" t="s">
        <v>61</v>
      </c>
      <c r="C810" s="13" t="str">
        <f t="shared" si="3"/>
        <v>11978A4</v>
      </c>
      <c r="D810" s="14" t="s">
        <v>27</v>
      </c>
      <c r="E810" s="14" t="s">
        <v>9160</v>
      </c>
      <c r="F810" s="14" t="s">
        <v>9161</v>
      </c>
      <c r="G810" s="14" t="s">
        <v>9162</v>
      </c>
      <c r="H810" s="14" t="s">
        <v>9163</v>
      </c>
      <c r="I810" s="14" t="s">
        <v>9164</v>
      </c>
      <c r="J810" s="14" t="s">
        <v>371</v>
      </c>
      <c r="K810" s="13"/>
      <c r="L810" s="14" t="s">
        <v>9165</v>
      </c>
      <c r="M810" s="14" t="s">
        <v>9166</v>
      </c>
      <c r="N810" s="14" t="s">
        <v>9167</v>
      </c>
      <c r="O810" s="14" t="s">
        <v>280</v>
      </c>
      <c r="P810" s="14" t="s">
        <v>38</v>
      </c>
      <c r="Q810" s="14" t="s">
        <v>9168</v>
      </c>
      <c r="R810" s="14" t="s">
        <v>40</v>
      </c>
      <c r="S810" s="14" t="s">
        <v>9169</v>
      </c>
      <c r="T810" s="14" t="s">
        <v>118</v>
      </c>
      <c r="U810" s="14" t="s">
        <v>43</v>
      </c>
      <c r="V810" s="14" t="s">
        <v>44</v>
      </c>
    </row>
    <row r="811" spans="1:22" ht="9.75" customHeight="1">
      <c r="A811" s="14" t="s">
        <v>9135</v>
      </c>
      <c r="B811" s="14" t="s">
        <v>77</v>
      </c>
      <c r="C811" s="13" t="str">
        <f t="shared" si="3"/>
        <v>11978A5</v>
      </c>
      <c r="D811" s="14" t="s">
        <v>27</v>
      </c>
      <c r="E811" s="14" t="s">
        <v>9170</v>
      </c>
      <c r="F811" s="14" t="s">
        <v>9171</v>
      </c>
      <c r="G811" s="14" t="s">
        <v>9172</v>
      </c>
      <c r="H811" s="14" t="s">
        <v>9173</v>
      </c>
      <c r="I811" s="14" t="s">
        <v>9174</v>
      </c>
      <c r="J811" s="14" t="s">
        <v>8882</v>
      </c>
      <c r="K811" s="14" t="s">
        <v>33</v>
      </c>
      <c r="L811" s="14" t="s">
        <v>9175</v>
      </c>
      <c r="M811" s="14" t="s">
        <v>9176</v>
      </c>
      <c r="N811" s="14" t="s">
        <v>9177</v>
      </c>
      <c r="O811" s="14" t="s">
        <v>9178</v>
      </c>
      <c r="P811" s="14" t="s">
        <v>38</v>
      </c>
      <c r="Q811" s="14" t="s">
        <v>9179</v>
      </c>
      <c r="R811" s="14" t="s">
        <v>40</v>
      </c>
      <c r="S811" s="14" t="s">
        <v>9180</v>
      </c>
      <c r="T811" s="14" t="s">
        <v>118</v>
      </c>
      <c r="U811" s="14" t="s">
        <v>3785</v>
      </c>
      <c r="V811" s="14" t="s">
        <v>44</v>
      </c>
    </row>
    <row r="812" spans="1:22" ht="9.75" customHeight="1">
      <c r="A812" s="14" t="s">
        <v>9135</v>
      </c>
      <c r="B812" s="14" t="s">
        <v>91</v>
      </c>
      <c r="C812" s="13" t="str">
        <f t="shared" si="3"/>
        <v>11978A6</v>
      </c>
      <c r="D812" s="14" t="s">
        <v>27</v>
      </c>
      <c r="E812" s="14" t="s">
        <v>9181</v>
      </c>
      <c r="F812" s="14" t="s">
        <v>9182</v>
      </c>
      <c r="G812" s="13"/>
      <c r="H812" s="14" t="s">
        <v>9183</v>
      </c>
      <c r="I812" s="14" t="s">
        <v>9184</v>
      </c>
      <c r="J812" s="14" t="s">
        <v>588</v>
      </c>
      <c r="K812" s="14" t="s">
        <v>33</v>
      </c>
      <c r="L812" s="14" t="s">
        <v>9185</v>
      </c>
      <c r="M812" s="14" t="s">
        <v>9186</v>
      </c>
      <c r="N812" s="14" t="s">
        <v>9187</v>
      </c>
      <c r="O812" s="14" t="s">
        <v>9188</v>
      </c>
      <c r="P812" s="14" t="s">
        <v>38</v>
      </c>
      <c r="Q812" s="14" t="s">
        <v>9189</v>
      </c>
      <c r="R812" s="14" t="s">
        <v>40</v>
      </c>
      <c r="S812" s="14" t="s">
        <v>9190</v>
      </c>
      <c r="T812" s="14" t="s">
        <v>75</v>
      </c>
      <c r="U812" s="14" t="s">
        <v>1084</v>
      </c>
      <c r="V812" s="14" t="s">
        <v>44</v>
      </c>
    </row>
    <row r="813" spans="1:22" ht="9.75" customHeight="1">
      <c r="A813" s="14" t="s">
        <v>9135</v>
      </c>
      <c r="B813" s="14" t="s">
        <v>105</v>
      </c>
      <c r="C813" s="13" t="str">
        <f t="shared" si="3"/>
        <v>11978A7</v>
      </c>
      <c r="D813" s="14" t="s">
        <v>27</v>
      </c>
      <c r="E813" s="14" t="s">
        <v>9191</v>
      </c>
      <c r="F813" s="14" t="s">
        <v>9192</v>
      </c>
      <c r="G813" s="14" t="s">
        <v>9193</v>
      </c>
      <c r="H813" s="14" t="s">
        <v>9194</v>
      </c>
      <c r="I813" s="14" t="s">
        <v>9195</v>
      </c>
      <c r="J813" s="14" t="s">
        <v>9196</v>
      </c>
      <c r="K813" s="14" t="s">
        <v>52</v>
      </c>
      <c r="L813" s="14" t="s">
        <v>9197</v>
      </c>
      <c r="M813" s="14" t="s">
        <v>9198</v>
      </c>
      <c r="N813" s="14" t="s">
        <v>9199</v>
      </c>
      <c r="O813" s="14" t="s">
        <v>9200</v>
      </c>
      <c r="P813" s="14" t="s">
        <v>38</v>
      </c>
      <c r="Q813" s="14" t="s">
        <v>9201</v>
      </c>
      <c r="R813" s="14" t="s">
        <v>40</v>
      </c>
      <c r="S813" s="14" t="s">
        <v>9202</v>
      </c>
      <c r="T813" s="14" t="s">
        <v>1692</v>
      </c>
      <c r="U813" s="14" t="s">
        <v>134</v>
      </c>
      <c r="V813" s="14" t="s">
        <v>44</v>
      </c>
    </row>
    <row r="814" spans="1:22" ht="9.75" customHeight="1">
      <c r="A814" s="14" t="s">
        <v>9135</v>
      </c>
      <c r="B814" s="14" t="s">
        <v>120</v>
      </c>
      <c r="C814" s="13" t="str">
        <f t="shared" si="3"/>
        <v>11978A8</v>
      </c>
      <c r="D814" s="14" t="s">
        <v>27</v>
      </c>
      <c r="E814" s="14" t="s">
        <v>9203</v>
      </c>
      <c r="F814" s="14" t="s">
        <v>9204</v>
      </c>
      <c r="G814" s="14" t="s">
        <v>9205</v>
      </c>
      <c r="H814" s="14" t="s">
        <v>9206</v>
      </c>
      <c r="I814" s="14" t="s">
        <v>9207</v>
      </c>
      <c r="J814" s="14" t="s">
        <v>9208</v>
      </c>
      <c r="K814" s="14" t="s">
        <v>33</v>
      </c>
      <c r="L814" s="14" t="s">
        <v>9209</v>
      </c>
      <c r="M814" s="14" t="s">
        <v>9210</v>
      </c>
      <c r="N814" s="14" t="s">
        <v>9211</v>
      </c>
      <c r="O814" s="14" t="s">
        <v>9212</v>
      </c>
      <c r="P814" s="14" t="s">
        <v>38</v>
      </c>
      <c r="Q814" s="14" t="s">
        <v>9213</v>
      </c>
      <c r="R814" s="14" t="s">
        <v>40</v>
      </c>
      <c r="S814" s="14" t="s">
        <v>9214</v>
      </c>
      <c r="T814" s="14" t="s">
        <v>118</v>
      </c>
      <c r="U814" s="14" t="s">
        <v>60</v>
      </c>
      <c r="V814" s="14" t="s">
        <v>44</v>
      </c>
    </row>
    <row r="815" spans="1:22" ht="9.75" customHeight="1">
      <c r="A815" s="14" t="s">
        <v>9135</v>
      </c>
      <c r="B815" s="14" t="s">
        <v>136</v>
      </c>
      <c r="C815" s="13" t="str">
        <f t="shared" si="3"/>
        <v>11978A9</v>
      </c>
      <c r="D815" s="14" t="s">
        <v>27</v>
      </c>
      <c r="E815" s="14" t="s">
        <v>9215</v>
      </c>
      <c r="F815" s="14" t="s">
        <v>9216</v>
      </c>
      <c r="G815" s="13"/>
      <c r="H815" s="14" t="s">
        <v>9217</v>
      </c>
      <c r="I815" s="14" t="s">
        <v>9218</v>
      </c>
      <c r="J815" s="14" t="s">
        <v>344</v>
      </c>
      <c r="K815" s="14" t="s">
        <v>52</v>
      </c>
      <c r="L815" s="14" t="s">
        <v>9219</v>
      </c>
      <c r="M815" s="14" t="s">
        <v>9220</v>
      </c>
      <c r="N815" s="14" t="s">
        <v>9221</v>
      </c>
      <c r="O815" s="14" t="s">
        <v>9222</v>
      </c>
      <c r="P815" s="14" t="s">
        <v>38</v>
      </c>
      <c r="Q815" s="14" t="s">
        <v>9223</v>
      </c>
      <c r="R815" s="14" t="s">
        <v>40</v>
      </c>
      <c r="S815" s="14" t="s">
        <v>9224</v>
      </c>
      <c r="T815" s="14" t="s">
        <v>75</v>
      </c>
      <c r="U815" s="14" t="s">
        <v>243</v>
      </c>
      <c r="V815" s="14" t="s">
        <v>44</v>
      </c>
    </row>
    <row r="816" spans="1:22" ht="9.75" customHeight="1">
      <c r="A816" s="14" t="s">
        <v>9135</v>
      </c>
      <c r="B816" s="14" t="s">
        <v>149</v>
      </c>
      <c r="C816" s="13" t="str">
        <f t="shared" si="3"/>
        <v>11978A10</v>
      </c>
      <c r="D816" s="14" t="s">
        <v>27</v>
      </c>
      <c r="E816" s="14" t="s">
        <v>9225</v>
      </c>
      <c r="F816" s="14" t="s">
        <v>9226</v>
      </c>
      <c r="G816" s="13"/>
      <c r="H816" s="14" t="s">
        <v>9227</v>
      </c>
      <c r="I816" s="14" t="s">
        <v>9228</v>
      </c>
      <c r="J816" s="14" t="s">
        <v>8077</v>
      </c>
      <c r="K816" s="14" t="s">
        <v>33</v>
      </c>
      <c r="L816" s="14" t="s">
        <v>9229</v>
      </c>
      <c r="M816" s="14" t="s">
        <v>9230</v>
      </c>
      <c r="N816" s="14" t="s">
        <v>9231</v>
      </c>
      <c r="O816" s="14" t="s">
        <v>9232</v>
      </c>
      <c r="P816" s="14" t="s">
        <v>38</v>
      </c>
      <c r="Q816" s="14" t="s">
        <v>9233</v>
      </c>
      <c r="R816" s="14" t="s">
        <v>40</v>
      </c>
      <c r="S816" s="14" t="s">
        <v>9234</v>
      </c>
      <c r="T816" s="14" t="s">
        <v>1134</v>
      </c>
      <c r="U816" s="14" t="s">
        <v>60</v>
      </c>
      <c r="V816" s="14" t="s">
        <v>44</v>
      </c>
    </row>
    <row r="817" spans="1:22" ht="9.75" customHeight="1">
      <c r="A817" s="14" t="s">
        <v>9135</v>
      </c>
      <c r="B817" s="14" t="s">
        <v>162</v>
      </c>
      <c r="C817" s="13" t="str">
        <f t="shared" si="3"/>
        <v>11978A11</v>
      </c>
      <c r="D817" s="14" t="s">
        <v>27</v>
      </c>
      <c r="E817" s="14" t="s">
        <v>9235</v>
      </c>
      <c r="F817" s="14" t="s">
        <v>9236</v>
      </c>
      <c r="G817" s="13"/>
      <c r="H817" s="14" t="s">
        <v>9237</v>
      </c>
      <c r="I817" s="14" t="s">
        <v>3917</v>
      </c>
      <c r="J817" s="14" t="s">
        <v>9238</v>
      </c>
      <c r="K817" s="14" t="s">
        <v>33</v>
      </c>
      <c r="L817" s="14" t="s">
        <v>9239</v>
      </c>
      <c r="M817" s="14" t="s">
        <v>3920</v>
      </c>
      <c r="N817" s="14" t="s">
        <v>9240</v>
      </c>
      <c r="O817" s="14" t="s">
        <v>280</v>
      </c>
      <c r="P817" s="14" t="s">
        <v>38</v>
      </c>
      <c r="Q817" s="14" t="s">
        <v>9241</v>
      </c>
      <c r="R817" s="14" t="s">
        <v>40</v>
      </c>
      <c r="S817" s="14" t="s">
        <v>9242</v>
      </c>
      <c r="T817" s="14" t="s">
        <v>9243</v>
      </c>
      <c r="U817" s="14" t="s">
        <v>338</v>
      </c>
      <c r="V817" s="14" t="s">
        <v>148</v>
      </c>
    </row>
    <row r="818" spans="1:22" ht="9.75" customHeight="1">
      <c r="A818" s="14" t="s">
        <v>9135</v>
      </c>
      <c r="B818" s="14" t="s">
        <v>176</v>
      </c>
      <c r="C818" s="13" t="str">
        <f t="shared" si="3"/>
        <v>11978B2</v>
      </c>
      <c r="D818" s="14" t="s">
        <v>27</v>
      </c>
      <c r="E818" s="14" t="s">
        <v>9244</v>
      </c>
      <c r="F818" s="14" t="s">
        <v>9245</v>
      </c>
      <c r="G818" s="14" t="s">
        <v>9246</v>
      </c>
      <c r="H818" s="14" t="s">
        <v>9247</v>
      </c>
      <c r="I818" s="14" t="s">
        <v>9248</v>
      </c>
      <c r="J818" s="14" t="s">
        <v>1962</v>
      </c>
      <c r="K818" s="14" t="s">
        <v>33</v>
      </c>
      <c r="L818" s="14" t="s">
        <v>9249</v>
      </c>
      <c r="M818" s="14" t="s">
        <v>9250</v>
      </c>
      <c r="N818" s="14" t="s">
        <v>9251</v>
      </c>
      <c r="O818" s="14" t="s">
        <v>9252</v>
      </c>
      <c r="P818" s="14" t="s">
        <v>38</v>
      </c>
      <c r="Q818" s="14" t="s">
        <v>9253</v>
      </c>
      <c r="R818" s="14" t="s">
        <v>40</v>
      </c>
      <c r="S818" s="14" t="s">
        <v>9254</v>
      </c>
      <c r="T818" s="14" t="s">
        <v>75</v>
      </c>
      <c r="U818" s="14" t="s">
        <v>484</v>
      </c>
      <c r="V818" s="14" t="s">
        <v>44</v>
      </c>
    </row>
    <row r="819" spans="1:22" ht="9.75" customHeight="1">
      <c r="A819" s="14" t="s">
        <v>9135</v>
      </c>
      <c r="B819" s="14" t="s">
        <v>190</v>
      </c>
      <c r="C819" s="13" t="str">
        <f t="shared" si="3"/>
        <v>11978B3</v>
      </c>
      <c r="D819" s="14" t="s">
        <v>27</v>
      </c>
      <c r="E819" s="14" t="s">
        <v>9255</v>
      </c>
      <c r="F819" s="14" t="s">
        <v>9256</v>
      </c>
      <c r="G819" s="13"/>
      <c r="H819" s="14" t="s">
        <v>9257</v>
      </c>
      <c r="I819" s="14" t="s">
        <v>9258</v>
      </c>
      <c r="J819" s="14" t="s">
        <v>9259</v>
      </c>
      <c r="K819" s="14" t="s">
        <v>33</v>
      </c>
      <c r="L819" s="14" t="s">
        <v>9260</v>
      </c>
      <c r="M819" s="14" t="s">
        <v>9261</v>
      </c>
      <c r="N819" s="14" t="s">
        <v>9262</v>
      </c>
      <c r="O819" s="14" t="s">
        <v>9263</v>
      </c>
      <c r="P819" s="14" t="s">
        <v>38</v>
      </c>
      <c r="Q819" s="14" t="s">
        <v>9264</v>
      </c>
      <c r="R819" s="14" t="s">
        <v>40</v>
      </c>
      <c r="S819" s="14" t="s">
        <v>9265</v>
      </c>
      <c r="T819" s="14" t="s">
        <v>75</v>
      </c>
      <c r="U819" s="14" t="s">
        <v>4536</v>
      </c>
      <c r="V819" s="14" t="s">
        <v>44</v>
      </c>
    </row>
    <row r="820" spans="1:22" ht="9.75" customHeight="1">
      <c r="A820" s="14" t="s">
        <v>9135</v>
      </c>
      <c r="B820" s="14" t="s">
        <v>203</v>
      </c>
      <c r="C820" s="13" t="str">
        <f t="shared" si="3"/>
        <v>11978B4</v>
      </c>
      <c r="D820" s="14" t="s">
        <v>27</v>
      </c>
      <c r="E820" s="14" t="s">
        <v>9266</v>
      </c>
      <c r="F820" s="14" t="s">
        <v>9267</v>
      </c>
      <c r="G820" s="14" t="s">
        <v>9268</v>
      </c>
      <c r="H820" s="14" t="s">
        <v>9269</v>
      </c>
      <c r="I820" s="14" t="s">
        <v>9270</v>
      </c>
      <c r="J820" s="14" t="s">
        <v>344</v>
      </c>
      <c r="K820" s="14" t="s">
        <v>6335</v>
      </c>
      <c r="L820" s="14" t="s">
        <v>9271</v>
      </c>
      <c r="M820" s="14" t="s">
        <v>9272</v>
      </c>
      <c r="N820" s="14" t="s">
        <v>9273</v>
      </c>
      <c r="O820" s="14" t="s">
        <v>9274</v>
      </c>
      <c r="P820" s="14" t="s">
        <v>38</v>
      </c>
      <c r="Q820" s="14" t="s">
        <v>9275</v>
      </c>
      <c r="R820" s="14" t="s">
        <v>40</v>
      </c>
      <c r="S820" s="14" t="s">
        <v>9276</v>
      </c>
      <c r="T820" s="14" t="s">
        <v>75</v>
      </c>
      <c r="U820" s="14" t="s">
        <v>243</v>
      </c>
      <c r="V820" s="14" t="s">
        <v>44</v>
      </c>
    </row>
    <row r="821" spans="1:22" ht="9.75" customHeight="1">
      <c r="A821" s="14" t="s">
        <v>9135</v>
      </c>
      <c r="B821" s="14" t="s">
        <v>216</v>
      </c>
      <c r="C821" s="13" t="str">
        <f t="shared" si="3"/>
        <v>11978B5</v>
      </c>
      <c r="D821" s="14" t="s">
        <v>27</v>
      </c>
      <c r="E821" s="14" t="s">
        <v>9277</v>
      </c>
      <c r="F821" s="14" t="s">
        <v>9278</v>
      </c>
      <c r="G821" s="13"/>
      <c r="H821" s="14" t="s">
        <v>9279</v>
      </c>
      <c r="I821" s="14" t="s">
        <v>9280</v>
      </c>
      <c r="J821" s="14" t="s">
        <v>230</v>
      </c>
      <c r="K821" s="14" t="s">
        <v>33</v>
      </c>
      <c r="L821" s="14" t="s">
        <v>9281</v>
      </c>
      <c r="M821" s="14" t="s">
        <v>9282</v>
      </c>
      <c r="N821" s="14" t="s">
        <v>9283</v>
      </c>
      <c r="O821" s="14" t="s">
        <v>9284</v>
      </c>
      <c r="P821" s="14" t="s">
        <v>38</v>
      </c>
      <c r="Q821" s="14" t="s">
        <v>9285</v>
      </c>
      <c r="R821" s="14" t="s">
        <v>40</v>
      </c>
      <c r="S821" s="14" t="s">
        <v>9286</v>
      </c>
      <c r="T821" s="14" t="s">
        <v>230</v>
      </c>
      <c r="U821" s="14" t="s">
        <v>9287</v>
      </c>
      <c r="V821" s="14" t="s">
        <v>148</v>
      </c>
    </row>
    <row r="822" spans="1:22" ht="9.75" customHeight="1">
      <c r="A822" s="14" t="s">
        <v>9135</v>
      </c>
      <c r="B822" s="14" t="s">
        <v>231</v>
      </c>
      <c r="C822" s="13" t="str">
        <f t="shared" si="3"/>
        <v>11978B6</v>
      </c>
      <c r="D822" s="14" t="s">
        <v>27</v>
      </c>
      <c r="E822" s="14" t="s">
        <v>9288</v>
      </c>
      <c r="F822" s="14" t="s">
        <v>9289</v>
      </c>
      <c r="G822" s="13"/>
      <c r="H822" s="14" t="s">
        <v>9290</v>
      </c>
      <c r="I822" s="14" t="s">
        <v>9291</v>
      </c>
      <c r="J822" s="14" t="s">
        <v>9292</v>
      </c>
      <c r="K822" s="14" t="s">
        <v>68</v>
      </c>
      <c r="L822" s="14" t="s">
        <v>9293</v>
      </c>
      <c r="M822" s="14" t="s">
        <v>9294</v>
      </c>
      <c r="N822" s="14" t="s">
        <v>9295</v>
      </c>
      <c r="O822" s="14" t="s">
        <v>9296</v>
      </c>
      <c r="P822" s="14" t="s">
        <v>38</v>
      </c>
      <c r="Q822" s="14" t="s">
        <v>9297</v>
      </c>
      <c r="R822" s="14" t="s">
        <v>40</v>
      </c>
      <c r="S822" s="14" t="s">
        <v>9298</v>
      </c>
      <c r="T822" s="14" t="s">
        <v>9299</v>
      </c>
      <c r="U822" s="14" t="s">
        <v>134</v>
      </c>
      <c r="V822" s="14" t="s">
        <v>547</v>
      </c>
    </row>
    <row r="823" spans="1:22" ht="9.75" customHeight="1">
      <c r="A823" s="14" t="s">
        <v>9135</v>
      </c>
      <c r="B823" s="14" t="s">
        <v>244</v>
      </c>
      <c r="C823" s="13" t="str">
        <f t="shared" si="3"/>
        <v>11978B7</v>
      </c>
      <c r="D823" s="14" t="s">
        <v>27</v>
      </c>
      <c r="E823" s="14" t="s">
        <v>9300</v>
      </c>
      <c r="F823" s="14" t="s">
        <v>9301</v>
      </c>
      <c r="G823" s="14" t="s">
        <v>9302</v>
      </c>
      <c r="H823" s="14" t="s">
        <v>9303</v>
      </c>
      <c r="I823" s="14" t="s">
        <v>9304</v>
      </c>
      <c r="J823" s="14" t="s">
        <v>4599</v>
      </c>
      <c r="K823" s="14" t="s">
        <v>33</v>
      </c>
      <c r="L823" s="14" t="s">
        <v>9305</v>
      </c>
      <c r="M823" s="14" t="s">
        <v>9306</v>
      </c>
      <c r="N823" s="14" t="s">
        <v>9307</v>
      </c>
      <c r="O823" s="14" t="s">
        <v>9308</v>
      </c>
      <c r="P823" s="14" t="s">
        <v>38</v>
      </c>
      <c r="Q823" s="14" t="s">
        <v>9309</v>
      </c>
      <c r="R823" s="14" t="s">
        <v>40</v>
      </c>
      <c r="S823" s="14" t="s">
        <v>9310</v>
      </c>
      <c r="T823" s="14" t="s">
        <v>103</v>
      </c>
      <c r="U823" s="14" t="s">
        <v>338</v>
      </c>
      <c r="V823" s="14" t="s">
        <v>44</v>
      </c>
    </row>
    <row r="824" spans="1:22" ht="9.75" customHeight="1">
      <c r="A824" s="14" t="s">
        <v>9135</v>
      </c>
      <c r="B824" s="14" t="s">
        <v>257</v>
      </c>
      <c r="C824" s="13" t="str">
        <f t="shared" si="3"/>
        <v>11978B8</v>
      </c>
      <c r="D824" s="14" t="s">
        <v>27</v>
      </c>
      <c r="E824" s="14" t="s">
        <v>9311</v>
      </c>
      <c r="F824" s="14" t="s">
        <v>9312</v>
      </c>
      <c r="G824" s="13"/>
      <c r="H824" s="14" t="s">
        <v>9313</v>
      </c>
      <c r="I824" s="14" t="s">
        <v>4772</v>
      </c>
      <c r="J824" s="14" t="s">
        <v>67</v>
      </c>
      <c r="K824" s="14" t="s">
        <v>52</v>
      </c>
      <c r="L824" s="14" t="s">
        <v>9314</v>
      </c>
      <c r="M824" s="14" t="s">
        <v>9315</v>
      </c>
      <c r="N824" s="14" t="s">
        <v>9316</v>
      </c>
      <c r="O824" s="14" t="s">
        <v>9317</v>
      </c>
      <c r="P824" s="14" t="s">
        <v>38</v>
      </c>
      <c r="Q824" s="14" t="s">
        <v>9318</v>
      </c>
      <c r="R824" s="14" t="s">
        <v>40</v>
      </c>
      <c r="S824" s="14" t="s">
        <v>9319</v>
      </c>
      <c r="T824" s="14" t="s">
        <v>75</v>
      </c>
      <c r="U824" s="14" t="s">
        <v>243</v>
      </c>
      <c r="V824" s="14" t="s">
        <v>44</v>
      </c>
    </row>
    <row r="825" spans="1:22" ht="9.75" customHeight="1">
      <c r="A825" s="14" t="s">
        <v>9135</v>
      </c>
      <c r="B825" s="14" t="s">
        <v>270</v>
      </c>
      <c r="C825" s="13" t="str">
        <f t="shared" si="3"/>
        <v>11978B9</v>
      </c>
      <c r="D825" s="14" t="s">
        <v>27</v>
      </c>
      <c r="E825" s="14" t="s">
        <v>9320</v>
      </c>
      <c r="F825" s="14" t="s">
        <v>9321</v>
      </c>
      <c r="G825" s="14" t="s">
        <v>9322</v>
      </c>
      <c r="H825" s="14" t="s">
        <v>9323</v>
      </c>
      <c r="I825" s="14" t="s">
        <v>9324</v>
      </c>
      <c r="J825" s="14" t="s">
        <v>9325</v>
      </c>
      <c r="K825" s="14" t="s">
        <v>33</v>
      </c>
      <c r="L825" s="14" t="s">
        <v>9326</v>
      </c>
      <c r="M825" s="14" t="s">
        <v>9327</v>
      </c>
      <c r="N825" s="14" t="s">
        <v>9328</v>
      </c>
      <c r="O825" s="14" t="s">
        <v>9329</v>
      </c>
      <c r="P825" s="14" t="s">
        <v>38</v>
      </c>
      <c r="Q825" s="14" t="s">
        <v>9330</v>
      </c>
      <c r="R825" s="14" t="s">
        <v>40</v>
      </c>
      <c r="S825" s="14" t="s">
        <v>9331</v>
      </c>
      <c r="T825" s="14" t="s">
        <v>9332</v>
      </c>
      <c r="U825" s="14" t="s">
        <v>283</v>
      </c>
      <c r="V825" s="14" t="s">
        <v>44</v>
      </c>
    </row>
    <row r="826" spans="1:22" ht="9.75" customHeight="1">
      <c r="A826" s="14" t="s">
        <v>9135</v>
      </c>
      <c r="B826" s="14" t="s">
        <v>284</v>
      </c>
      <c r="C826" s="13" t="str">
        <f t="shared" si="3"/>
        <v>11978B10</v>
      </c>
      <c r="D826" s="14" t="s">
        <v>27</v>
      </c>
      <c r="E826" s="14" t="s">
        <v>9333</v>
      </c>
      <c r="F826" s="14" t="s">
        <v>9334</v>
      </c>
      <c r="G826" s="13"/>
      <c r="H826" s="14" t="s">
        <v>9335</v>
      </c>
      <c r="I826" s="14" t="s">
        <v>3041</v>
      </c>
      <c r="J826" s="14" t="s">
        <v>67</v>
      </c>
      <c r="K826" s="14" t="s">
        <v>33</v>
      </c>
      <c r="L826" s="14" t="s">
        <v>9336</v>
      </c>
      <c r="M826" s="14" t="s">
        <v>3043</v>
      </c>
      <c r="N826" s="14" t="s">
        <v>9337</v>
      </c>
      <c r="O826" s="14" t="s">
        <v>3045</v>
      </c>
      <c r="P826" s="14" t="s">
        <v>38</v>
      </c>
      <c r="Q826" s="14" t="s">
        <v>9338</v>
      </c>
      <c r="R826" s="14" t="s">
        <v>40</v>
      </c>
      <c r="S826" s="14" t="s">
        <v>9339</v>
      </c>
      <c r="T826" s="14" t="s">
        <v>75</v>
      </c>
      <c r="U826" s="14" t="s">
        <v>243</v>
      </c>
      <c r="V826" s="14" t="s">
        <v>44</v>
      </c>
    </row>
    <row r="827" spans="1:22" ht="9.75" customHeight="1">
      <c r="A827" s="14" t="s">
        <v>9135</v>
      </c>
      <c r="B827" s="14" t="s">
        <v>298</v>
      </c>
      <c r="C827" s="13" t="str">
        <f t="shared" si="3"/>
        <v>11978B11</v>
      </c>
      <c r="D827" s="14" t="s">
        <v>27</v>
      </c>
      <c r="E827" s="14" t="s">
        <v>9340</v>
      </c>
      <c r="F827" s="14" t="s">
        <v>9341</v>
      </c>
      <c r="G827" s="14" t="s">
        <v>9342</v>
      </c>
      <c r="H827" s="14" t="s">
        <v>9343</v>
      </c>
      <c r="I827" s="14" t="s">
        <v>9344</v>
      </c>
      <c r="J827" s="14" t="s">
        <v>1962</v>
      </c>
      <c r="K827" s="14" t="s">
        <v>6335</v>
      </c>
      <c r="L827" s="14" t="s">
        <v>9345</v>
      </c>
      <c r="M827" s="14" t="s">
        <v>9346</v>
      </c>
      <c r="N827" s="14" t="s">
        <v>9347</v>
      </c>
      <c r="O827" s="14" t="s">
        <v>9348</v>
      </c>
      <c r="P827" s="14" t="s">
        <v>38</v>
      </c>
      <c r="Q827" s="14" t="s">
        <v>9349</v>
      </c>
      <c r="R827" s="14" t="s">
        <v>40</v>
      </c>
      <c r="S827" s="14" t="s">
        <v>9350</v>
      </c>
      <c r="T827" s="14" t="s">
        <v>75</v>
      </c>
      <c r="U827" s="14" t="s">
        <v>243</v>
      </c>
      <c r="V827" s="14" t="s">
        <v>44</v>
      </c>
    </row>
    <row r="828" spans="1:22" ht="9.75" customHeight="1">
      <c r="A828" s="14" t="s">
        <v>9135</v>
      </c>
      <c r="B828" s="14" t="s">
        <v>311</v>
      </c>
      <c r="C828" s="13" t="str">
        <f t="shared" si="3"/>
        <v>11978C2</v>
      </c>
      <c r="D828" s="14" t="s">
        <v>27</v>
      </c>
      <c r="E828" s="14" t="s">
        <v>9351</v>
      </c>
      <c r="F828" s="14" t="s">
        <v>9352</v>
      </c>
      <c r="G828" s="14" t="s">
        <v>9353</v>
      </c>
      <c r="H828" s="14" t="s">
        <v>9354</v>
      </c>
      <c r="I828" s="14" t="s">
        <v>9355</v>
      </c>
      <c r="J828" s="14" t="s">
        <v>9356</v>
      </c>
      <c r="K828" s="14" t="s">
        <v>33</v>
      </c>
      <c r="L828" s="14" t="s">
        <v>9357</v>
      </c>
      <c r="M828" s="14" t="s">
        <v>9358</v>
      </c>
      <c r="N828" s="14" t="s">
        <v>9359</v>
      </c>
      <c r="O828" s="14" t="s">
        <v>9360</v>
      </c>
      <c r="P828" s="14" t="s">
        <v>38</v>
      </c>
      <c r="Q828" s="14" t="s">
        <v>9361</v>
      </c>
      <c r="R828" s="14" t="s">
        <v>40</v>
      </c>
      <c r="S828" s="14" t="s">
        <v>9362</v>
      </c>
      <c r="T828" s="14" t="s">
        <v>9363</v>
      </c>
      <c r="U828" s="14" t="s">
        <v>119</v>
      </c>
      <c r="V828" s="14" t="s">
        <v>44</v>
      </c>
    </row>
    <row r="829" spans="1:22" ht="9.75" customHeight="1">
      <c r="A829" s="14" t="s">
        <v>9135</v>
      </c>
      <c r="B829" s="14" t="s">
        <v>325</v>
      </c>
      <c r="C829" s="13" t="str">
        <f t="shared" si="3"/>
        <v>11978C3</v>
      </c>
      <c r="D829" s="14" t="s">
        <v>27</v>
      </c>
      <c r="E829" s="14" t="s">
        <v>9364</v>
      </c>
      <c r="F829" s="14" t="s">
        <v>9365</v>
      </c>
      <c r="G829" s="14" t="s">
        <v>9366</v>
      </c>
      <c r="H829" s="14" t="s">
        <v>9367</v>
      </c>
      <c r="I829" s="14" t="s">
        <v>9368</v>
      </c>
      <c r="J829" s="14" t="s">
        <v>9325</v>
      </c>
      <c r="K829" s="14" t="s">
        <v>1253</v>
      </c>
      <c r="L829" s="14" t="s">
        <v>9369</v>
      </c>
      <c r="M829" s="14" t="s">
        <v>9370</v>
      </c>
      <c r="N829" s="14" t="s">
        <v>9371</v>
      </c>
      <c r="O829" s="14" t="s">
        <v>9372</v>
      </c>
      <c r="P829" s="14" t="s">
        <v>38</v>
      </c>
      <c r="Q829" s="14" t="s">
        <v>9373</v>
      </c>
      <c r="R829" s="14" t="s">
        <v>40</v>
      </c>
      <c r="S829" s="14" t="s">
        <v>9374</v>
      </c>
      <c r="T829" s="14" t="s">
        <v>9332</v>
      </c>
      <c r="U829" s="14" t="s">
        <v>283</v>
      </c>
      <c r="V829" s="14" t="s">
        <v>44</v>
      </c>
    </row>
    <row r="830" spans="1:22" ht="9.75" customHeight="1">
      <c r="A830" s="14" t="s">
        <v>9135</v>
      </c>
      <c r="B830" s="14" t="s">
        <v>339</v>
      </c>
      <c r="C830" s="13" t="str">
        <f t="shared" si="3"/>
        <v>11978C4</v>
      </c>
      <c r="D830" s="14" t="s">
        <v>27</v>
      </c>
      <c r="E830" s="14" t="s">
        <v>9375</v>
      </c>
      <c r="F830" s="14" t="s">
        <v>9376</v>
      </c>
      <c r="G830" s="14" t="s">
        <v>9377</v>
      </c>
      <c r="H830" s="14" t="s">
        <v>9378</v>
      </c>
      <c r="I830" s="14" t="s">
        <v>9379</v>
      </c>
      <c r="J830" s="14" t="s">
        <v>82</v>
      </c>
      <c r="K830" s="14" t="s">
        <v>83</v>
      </c>
      <c r="L830" s="14" t="s">
        <v>9380</v>
      </c>
      <c r="M830" s="14" t="s">
        <v>9381</v>
      </c>
      <c r="N830" s="14" t="s">
        <v>9382</v>
      </c>
      <c r="O830" s="14" t="s">
        <v>9383</v>
      </c>
      <c r="P830" s="14" t="s">
        <v>38</v>
      </c>
      <c r="Q830" s="14" t="s">
        <v>9384</v>
      </c>
      <c r="R830" s="14" t="s">
        <v>40</v>
      </c>
      <c r="S830" s="14" t="s">
        <v>9385</v>
      </c>
      <c r="T830" s="14" t="s">
        <v>90</v>
      </c>
      <c r="U830" s="14" t="s">
        <v>43</v>
      </c>
      <c r="V830" s="14" t="s">
        <v>44</v>
      </c>
    </row>
    <row r="831" spans="1:22" ht="9.75" customHeight="1">
      <c r="A831" s="14" t="s">
        <v>9135</v>
      </c>
      <c r="B831" s="14" t="s">
        <v>351</v>
      </c>
      <c r="C831" s="13" t="str">
        <f t="shared" si="3"/>
        <v>11978C5</v>
      </c>
      <c r="D831" s="14" t="s">
        <v>27</v>
      </c>
      <c r="E831" s="14" t="s">
        <v>9386</v>
      </c>
      <c r="F831" s="14" t="s">
        <v>9387</v>
      </c>
      <c r="G831" s="13"/>
      <c r="H831" s="14" t="s">
        <v>9388</v>
      </c>
      <c r="I831" s="14" t="s">
        <v>9389</v>
      </c>
      <c r="J831" s="14" t="s">
        <v>9390</v>
      </c>
      <c r="K831" s="14" t="s">
        <v>33</v>
      </c>
      <c r="L831" s="14" t="s">
        <v>9391</v>
      </c>
      <c r="M831" s="14" t="s">
        <v>9392</v>
      </c>
      <c r="N831" s="14" t="s">
        <v>9393</v>
      </c>
      <c r="O831" s="14" t="s">
        <v>9394</v>
      </c>
      <c r="P831" s="14" t="s">
        <v>38</v>
      </c>
      <c r="Q831" s="14" t="s">
        <v>9395</v>
      </c>
      <c r="R831" s="14" t="s">
        <v>40</v>
      </c>
      <c r="S831" s="14" t="s">
        <v>9396</v>
      </c>
      <c r="T831" s="14" t="s">
        <v>9397</v>
      </c>
      <c r="U831" s="14" t="s">
        <v>283</v>
      </c>
      <c r="V831" s="14" t="s">
        <v>148</v>
      </c>
    </row>
    <row r="832" spans="1:22" ht="9.75" customHeight="1">
      <c r="A832" s="14" t="s">
        <v>9135</v>
      </c>
      <c r="B832" s="14" t="s">
        <v>365</v>
      </c>
      <c r="C832" s="13" t="str">
        <f t="shared" si="3"/>
        <v>11978C6</v>
      </c>
      <c r="D832" s="14" t="s">
        <v>27</v>
      </c>
      <c r="E832" s="14" t="s">
        <v>9398</v>
      </c>
      <c r="F832" s="14" t="s">
        <v>9399</v>
      </c>
      <c r="G832" s="14" t="s">
        <v>9400</v>
      </c>
      <c r="H832" s="14" t="s">
        <v>9401</v>
      </c>
      <c r="I832" s="14" t="s">
        <v>6985</v>
      </c>
      <c r="J832" s="14" t="s">
        <v>9402</v>
      </c>
      <c r="K832" s="14" t="s">
        <v>33</v>
      </c>
      <c r="L832" s="14" t="s">
        <v>9403</v>
      </c>
      <c r="M832" s="14" t="s">
        <v>9404</v>
      </c>
      <c r="N832" s="14" t="s">
        <v>9405</v>
      </c>
      <c r="O832" s="14" t="s">
        <v>9406</v>
      </c>
      <c r="P832" s="14" t="s">
        <v>38</v>
      </c>
      <c r="Q832" s="14" t="s">
        <v>9407</v>
      </c>
      <c r="R832" s="14" t="s">
        <v>40</v>
      </c>
      <c r="S832" s="14" t="s">
        <v>9408</v>
      </c>
      <c r="T832" s="14" t="s">
        <v>9409</v>
      </c>
      <c r="U832" s="14" t="s">
        <v>134</v>
      </c>
      <c r="V832" s="14" t="s">
        <v>44</v>
      </c>
    </row>
    <row r="833" spans="1:22" ht="9.75" customHeight="1">
      <c r="A833" s="14" t="s">
        <v>9135</v>
      </c>
      <c r="B833" s="14" t="s">
        <v>378</v>
      </c>
      <c r="C833" s="13" t="str">
        <f t="shared" si="3"/>
        <v>11978C7</v>
      </c>
      <c r="D833" s="14" t="s">
        <v>27</v>
      </c>
      <c r="E833" s="14" t="s">
        <v>9410</v>
      </c>
      <c r="F833" s="14" t="s">
        <v>9411</v>
      </c>
      <c r="G833" s="13"/>
      <c r="H833" s="14" t="s">
        <v>9412</v>
      </c>
      <c r="I833" s="14" t="s">
        <v>9413</v>
      </c>
      <c r="J833" s="14" t="s">
        <v>9414</v>
      </c>
      <c r="K833" s="14" t="s">
        <v>83</v>
      </c>
      <c r="L833" s="14" t="s">
        <v>9415</v>
      </c>
      <c r="M833" s="14" t="s">
        <v>9416</v>
      </c>
      <c r="N833" s="14" t="s">
        <v>9417</v>
      </c>
      <c r="O833" s="14" t="s">
        <v>9418</v>
      </c>
      <c r="P833" s="14" t="s">
        <v>38</v>
      </c>
      <c r="Q833" s="14" t="s">
        <v>9419</v>
      </c>
      <c r="R833" s="14" t="s">
        <v>40</v>
      </c>
      <c r="S833" s="14" t="s">
        <v>9420</v>
      </c>
      <c r="T833" s="14" t="s">
        <v>75</v>
      </c>
      <c r="U833" s="14" t="s">
        <v>243</v>
      </c>
      <c r="V833" s="14" t="s">
        <v>44</v>
      </c>
    </row>
    <row r="834" spans="1:22" ht="9.75" customHeight="1">
      <c r="A834" s="14" t="s">
        <v>9135</v>
      </c>
      <c r="B834" s="14" t="s">
        <v>392</v>
      </c>
      <c r="C834" s="13" t="str">
        <f t="shared" si="3"/>
        <v>11978C8</v>
      </c>
      <c r="D834" s="14" t="s">
        <v>27</v>
      </c>
      <c r="E834" s="14" t="s">
        <v>9421</v>
      </c>
      <c r="F834" s="14" t="s">
        <v>9422</v>
      </c>
      <c r="G834" s="13"/>
      <c r="H834" s="14" t="s">
        <v>9423</v>
      </c>
      <c r="I834" s="14" t="s">
        <v>9424</v>
      </c>
      <c r="J834" s="14" t="s">
        <v>208</v>
      </c>
      <c r="K834" s="14" t="s">
        <v>83</v>
      </c>
      <c r="L834" s="14" t="s">
        <v>9425</v>
      </c>
      <c r="M834" s="14" t="s">
        <v>9426</v>
      </c>
      <c r="N834" s="14" t="s">
        <v>9427</v>
      </c>
      <c r="O834" s="14" t="s">
        <v>280</v>
      </c>
      <c r="P834" s="14" t="s">
        <v>38</v>
      </c>
      <c r="Q834" s="14" t="s">
        <v>9428</v>
      </c>
      <c r="R834" s="14" t="s">
        <v>40</v>
      </c>
      <c r="S834" s="14" t="s">
        <v>9429</v>
      </c>
      <c r="T834" s="14" t="s">
        <v>90</v>
      </c>
      <c r="U834" s="14" t="s">
        <v>9430</v>
      </c>
      <c r="V834" s="14" t="s">
        <v>44</v>
      </c>
    </row>
    <row r="835" spans="1:22" ht="9.75" customHeight="1">
      <c r="A835" s="14" t="s">
        <v>9135</v>
      </c>
      <c r="B835" s="14" t="s">
        <v>404</v>
      </c>
      <c r="C835" s="13" t="str">
        <f t="shared" si="3"/>
        <v>11978C9</v>
      </c>
      <c r="D835" s="14" t="s">
        <v>27</v>
      </c>
      <c r="E835" s="14" t="s">
        <v>9431</v>
      </c>
      <c r="F835" s="14" t="s">
        <v>9432</v>
      </c>
      <c r="G835" s="14" t="s">
        <v>9433</v>
      </c>
      <c r="H835" s="14" t="s">
        <v>9434</v>
      </c>
      <c r="I835" s="14" t="s">
        <v>9435</v>
      </c>
      <c r="J835" s="14" t="s">
        <v>6380</v>
      </c>
      <c r="K835" s="14" t="s">
        <v>68</v>
      </c>
      <c r="L835" s="14" t="s">
        <v>9436</v>
      </c>
      <c r="M835" s="14" t="s">
        <v>9437</v>
      </c>
      <c r="N835" s="14" t="s">
        <v>9438</v>
      </c>
      <c r="O835" s="14" t="s">
        <v>9439</v>
      </c>
      <c r="P835" s="14" t="s">
        <v>38</v>
      </c>
      <c r="Q835" s="14" t="s">
        <v>9440</v>
      </c>
      <c r="R835" s="14" t="s">
        <v>40</v>
      </c>
      <c r="S835" s="14" t="s">
        <v>9441</v>
      </c>
      <c r="T835" s="14" t="s">
        <v>103</v>
      </c>
      <c r="U835" s="14" t="s">
        <v>1471</v>
      </c>
      <c r="V835" s="14" t="s">
        <v>44</v>
      </c>
    </row>
    <row r="836" spans="1:22" ht="9.75" customHeight="1">
      <c r="A836" s="14" t="s">
        <v>9135</v>
      </c>
      <c r="B836" s="14" t="s">
        <v>417</v>
      </c>
      <c r="C836" s="13" t="str">
        <f t="shared" si="3"/>
        <v>11978C10</v>
      </c>
      <c r="D836" s="14" t="s">
        <v>27</v>
      </c>
      <c r="E836" s="14" t="s">
        <v>9442</v>
      </c>
      <c r="F836" s="14" t="s">
        <v>9443</v>
      </c>
      <c r="G836" s="14" t="s">
        <v>9444</v>
      </c>
      <c r="H836" s="14" t="s">
        <v>9445</v>
      </c>
      <c r="I836" s="14" t="s">
        <v>9446</v>
      </c>
      <c r="J836" s="14" t="s">
        <v>1441</v>
      </c>
      <c r="K836" s="14" t="s">
        <v>33</v>
      </c>
      <c r="L836" s="14" t="s">
        <v>9447</v>
      </c>
      <c r="M836" s="14" t="s">
        <v>9448</v>
      </c>
      <c r="N836" s="14" t="s">
        <v>9449</v>
      </c>
      <c r="O836" s="14" t="s">
        <v>9450</v>
      </c>
      <c r="P836" s="14" t="s">
        <v>38</v>
      </c>
      <c r="Q836" s="14" t="s">
        <v>9451</v>
      </c>
      <c r="R836" s="14" t="s">
        <v>40</v>
      </c>
      <c r="S836" s="14" t="s">
        <v>9452</v>
      </c>
      <c r="T836" s="14" t="s">
        <v>229</v>
      </c>
      <c r="U836" s="14" t="s">
        <v>43</v>
      </c>
      <c r="V836" s="14" t="s">
        <v>44</v>
      </c>
    </row>
    <row r="837" spans="1:22" ht="9.75" customHeight="1">
      <c r="A837" s="14" t="s">
        <v>9135</v>
      </c>
      <c r="B837" s="14" t="s">
        <v>430</v>
      </c>
      <c r="C837" s="13" t="str">
        <f t="shared" si="3"/>
        <v>11978C11</v>
      </c>
      <c r="D837" s="14" t="s">
        <v>27</v>
      </c>
      <c r="E837" s="14" t="s">
        <v>9453</v>
      </c>
      <c r="F837" s="14" t="s">
        <v>9454</v>
      </c>
      <c r="G837" s="14" t="s">
        <v>9455</v>
      </c>
      <c r="H837" s="14" t="s">
        <v>9456</v>
      </c>
      <c r="I837" s="14" t="s">
        <v>9457</v>
      </c>
      <c r="J837" s="14" t="s">
        <v>5324</v>
      </c>
      <c r="K837" s="14" t="s">
        <v>33</v>
      </c>
      <c r="L837" s="14" t="s">
        <v>9458</v>
      </c>
      <c r="M837" s="14" t="s">
        <v>9459</v>
      </c>
      <c r="N837" s="14" t="s">
        <v>9460</v>
      </c>
      <c r="O837" s="14" t="s">
        <v>9461</v>
      </c>
      <c r="P837" s="14" t="s">
        <v>38</v>
      </c>
      <c r="Q837" s="14" t="s">
        <v>9462</v>
      </c>
      <c r="R837" s="14" t="s">
        <v>40</v>
      </c>
      <c r="S837" s="14" t="s">
        <v>9463</v>
      </c>
      <c r="T837" s="14" t="s">
        <v>5331</v>
      </c>
      <c r="U837" s="14" t="s">
        <v>134</v>
      </c>
      <c r="V837" s="14" t="s">
        <v>44</v>
      </c>
    </row>
    <row r="838" spans="1:22" ht="9.75" customHeight="1">
      <c r="A838" s="14" t="s">
        <v>9135</v>
      </c>
      <c r="B838" s="14" t="s">
        <v>444</v>
      </c>
      <c r="C838" s="13" t="str">
        <f t="shared" si="3"/>
        <v>11978D2</v>
      </c>
      <c r="D838" s="14" t="s">
        <v>27</v>
      </c>
      <c r="E838" s="14" t="s">
        <v>9464</v>
      </c>
      <c r="F838" s="14" t="s">
        <v>9465</v>
      </c>
      <c r="G838" s="13"/>
      <c r="H838" s="14" t="s">
        <v>9466</v>
      </c>
      <c r="I838" s="14" t="s">
        <v>9467</v>
      </c>
      <c r="J838" s="14" t="s">
        <v>4031</v>
      </c>
      <c r="K838" s="14" t="s">
        <v>83</v>
      </c>
      <c r="L838" s="14" t="s">
        <v>9468</v>
      </c>
      <c r="M838" s="14" t="s">
        <v>9469</v>
      </c>
      <c r="N838" s="14" t="s">
        <v>9470</v>
      </c>
      <c r="O838" s="14" t="s">
        <v>9471</v>
      </c>
      <c r="P838" s="14" t="s">
        <v>38</v>
      </c>
      <c r="Q838" s="14" t="s">
        <v>9472</v>
      </c>
      <c r="R838" s="14" t="s">
        <v>40</v>
      </c>
      <c r="S838" s="14" t="s">
        <v>9473</v>
      </c>
      <c r="T838" s="14" t="s">
        <v>4031</v>
      </c>
      <c r="U838" s="14" t="s">
        <v>43</v>
      </c>
      <c r="V838" s="14" t="s">
        <v>44</v>
      </c>
    </row>
    <row r="839" spans="1:22" ht="9.75" customHeight="1">
      <c r="A839" s="14" t="s">
        <v>9135</v>
      </c>
      <c r="B839" s="14" t="s">
        <v>457</v>
      </c>
      <c r="C839" s="13" t="str">
        <f t="shared" si="3"/>
        <v>11978D3</v>
      </c>
      <c r="D839" s="14" t="s">
        <v>27</v>
      </c>
      <c r="E839" s="14" t="s">
        <v>9474</v>
      </c>
      <c r="F839" s="14" t="s">
        <v>9475</v>
      </c>
      <c r="G839" s="14" t="s">
        <v>9476</v>
      </c>
      <c r="H839" s="14" t="s">
        <v>9477</v>
      </c>
      <c r="I839" s="14" t="s">
        <v>9478</v>
      </c>
      <c r="J839" s="14" t="s">
        <v>9479</v>
      </c>
      <c r="K839" s="13"/>
      <c r="L839" s="14" t="s">
        <v>9480</v>
      </c>
      <c r="M839" s="14" t="s">
        <v>9481</v>
      </c>
      <c r="N839" s="14" t="s">
        <v>9482</v>
      </c>
      <c r="O839" s="14" t="s">
        <v>9483</v>
      </c>
      <c r="P839" s="14" t="s">
        <v>38</v>
      </c>
      <c r="Q839" s="14" t="s">
        <v>9484</v>
      </c>
      <c r="R839" s="14" t="s">
        <v>40</v>
      </c>
      <c r="S839" s="14" t="s">
        <v>9485</v>
      </c>
      <c r="T839" s="14" t="s">
        <v>4984</v>
      </c>
      <c r="U839" s="14" t="s">
        <v>134</v>
      </c>
      <c r="V839" s="14" t="s">
        <v>44</v>
      </c>
    </row>
    <row r="840" spans="1:22" ht="9.75" customHeight="1">
      <c r="A840" s="14" t="s">
        <v>9135</v>
      </c>
      <c r="B840" s="14" t="s">
        <v>470</v>
      </c>
      <c r="C840" s="13" t="str">
        <f t="shared" si="3"/>
        <v>11978D4</v>
      </c>
      <c r="D840" s="14" t="s">
        <v>27</v>
      </c>
      <c r="E840" s="14" t="s">
        <v>9486</v>
      </c>
      <c r="F840" s="14" t="s">
        <v>9487</v>
      </c>
      <c r="G840" s="13"/>
      <c r="H840" s="14" t="s">
        <v>9488</v>
      </c>
      <c r="I840" s="14" t="s">
        <v>9489</v>
      </c>
      <c r="J840" s="14" t="s">
        <v>344</v>
      </c>
      <c r="K840" s="14" t="s">
        <v>68</v>
      </c>
      <c r="L840" s="14" t="s">
        <v>9490</v>
      </c>
      <c r="M840" s="14" t="s">
        <v>9491</v>
      </c>
      <c r="N840" s="14" t="s">
        <v>9492</v>
      </c>
      <c r="O840" s="14" t="s">
        <v>9493</v>
      </c>
      <c r="P840" s="14" t="s">
        <v>38</v>
      </c>
      <c r="Q840" s="14" t="s">
        <v>9494</v>
      </c>
      <c r="R840" s="14" t="s">
        <v>40</v>
      </c>
      <c r="S840" s="14" t="s">
        <v>9495</v>
      </c>
      <c r="T840" s="14" t="s">
        <v>75</v>
      </c>
      <c r="U840" s="14" t="s">
        <v>243</v>
      </c>
      <c r="V840" s="14" t="s">
        <v>44</v>
      </c>
    </row>
    <row r="841" spans="1:22" ht="9.75" customHeight="1">
      <c r="A841" s="14" t="s">
        <v>9135</v>
      </c>
      <c r="B841" s="14" t="s">
        <v>485</v>
      </c>
      <c r="C841" s="13" t="str">
        <f t="shared" si="3"/>
        <v>11978D5</v>
      </c>
      <c r="D841" s="14" t="s">
        <v>27</v>
      </c>
      <c r="E841" s="14" t="s">
        <v>9496</v>
      </c>
      <c r="F841" s="14" t="s">
        <v>9497</v>
      </c>
      <c r="G841" s="14" t="s">
        <v>9498</v>
      </c>
      <c r="H841" s="14" t="s">
        <v>9499</v>
      </c>
      <c r="I841" s="14" t="s">
        <v>9500</v>
      </c>
      <c r="J841" s="14" t="s">
        <v>4426</v>
      </c>
      <c r="K841" s="14" t="s">
        <v>33</v>
      </c>
      <c r="L841" s="14" t="s">
        <v>9501</v>
      </c>
      <c r="M841" s="14" t="s">
        <v>9502</v>
      </c>
      <c r="N841" s="14" t="s">
        <v>9503</v>
      </c>
      <c r="O841" s="14" t="s">
        <v>9504</v>
      </c>
      <c r="P841" s="14" t="s">
        <v>38</v>
      </c>
      <c r="Q841" s="14" t="s">
        <v>9505</v>
      </c>
      <c r="R841" s="14" t="s">
        <v>40</v>
      </c>
      <c r="S841" s="14" t="s">
        <v>9506</v>
      </c>
      <c r="T841" s="14" t="s">
        <v>4433</v>
      </c>
      <c r="U841" s="14" t="s">
        <v>60</v>
      </c>
      <c r="V841" s="14" t="s">
        <v>44</v>
      </c>
    </row>
    <row r="842" spans="1:22" ht="9.75" customHeight="1">
      <c r="A842" s="14" t="s">
        <v>9135</v>
      </c>
      <c r="B842" s="14" t="s">
        <v>497</v>
      </c>
      <c r="C842" s="13" t="str">
        <f t="shared" si="3"/>
        <v>11978D6</v>
      </c>
      <c r="D842" s="14" t="s">
        <v>27</v>
      </c>
      <c r="E842" s="14" t="s">
        <v>9507</v>
      </c>
      <c r="F842" s="14" t="s">
        <v>9508</v>
      </c>
      <c r="G842" s="13"/>
      <c r="H842" s="14" t="s">
        <v>9509</v>
      </c>
      <c r="I842" s="14" t="s">
        <v>9510</v>
      </c>
      <c r="J842" s="14" t="s">
        <v>9511</v>
      </c>
      <c r="K842" s="14" t="s">
        <v>83</v>
      </c>
      <c r="L842" s="14" t="s">
        <v>9512</v>
      </c>
      <c r="M842" s="14" t="s">
        <v>9513</v>
      </c>
      <c r="N842" s="14" t="s">
        <v>9514</v>
      </c>
      <c r="O842" s="14" t="s">
        <v>9515</v>
      </c>
      <c r="P842" s="14" t="s">
        <v>38</v>
      </c>
      <c r="Q842" s="14" t="s">
        <v>9516</v>
      </c>
      <c r="R842" s="14" t="s">
        <v>40</v>
      </c>
      <c r="S842" s="14" t="s">
        <v>9517</v>
      </c>
      <c r="T842" s="14" t="s">
        <v>9518</v>
      </c>
      <c r="U842" s="14" t="s">
        <v>283</v>
      </c>
      <c r="V842" s="14" t="s">
        <v>44</v>
      </c>
    </row>
    <row r="843" spans="1:22" ht="9.75" customHeight="1">
      <c r="A843" s="14" t="s">
        <v>9135</v>
      </c>
      <c r="B843" s="14" t="s">
        <v>507</v>
      </c>
      <c r="C843" s="13" t="str">
        <f t="shared" si="3"/>
        <v>11978D7</v>
      </c>
      <c r="D843" s="14" t="s">
        <v>27</v>
      </c>
      <c r="E843" s="14" t="s">
        <v>9519</v>
      </c>
      <c r="F843" s="14" t="s">
        <v>9520</v>
      </c>
      <c r="G843" s="13"/>
      <c r="H843" s="14" t="s">
        <v>9521</v>
      </c>
      <c r="I843" s="14" t="s">
        <v>9522</v>
      </c>
      <c r="J843" s="14" t="s">
        <v>1767</v>
      </c>
      <c r="K843" s="14" t="s">
        <v>83</v>
      </c>
      <c r="L843" s="14" t="s">
        <v>9523</v>
      </c>
      <c r="M843" s="14" t="s">
        <v>9524</v>
      </c>
      <c r="N843" s="14" t="s">
        <v>9525</v>
      </c>
      <c r="O843" s="14" t="s">
        <v>9526</v>
      </c>
      <c r="P843" s="14" t="s">
        <v>38</v>
      </c>
      <c r="Q843" s="14" t="s">
        <v>9527</v>
      </c>
      <c r="R843" s="14" t="s">
        <v>40</v>
      </c>
      <c r="S843" s="14" t="s">
        <v>9528</v>
      </c>
      <c r="T843" s="14" t="s">
        <v>75</v>
      </c>
      <c r="U843" s="14" t="s">
        <v>9529</v>
      </c>
      <c r="V843" s="14" t="s">
        <v>44</v>
      </c>
    </row>
    <row r="844" spans="1:22" ht="9.75" customHeight="1">
      <c r="A844" s="14" t="s">
        <v>9135</v>
      </c>
      <c r="B844" s="14" t="s">
        <v>521</v>
      </c>
      <c r="C844" s="13" t="str">
        <f t="shared" si="3"/>
        <v>11978D8</v>
      </c>
      <c r="D844" s="14" t="s">
        <v>27</v>
      </c>
      <c r="E844" s="14" t="s">
        <v>9530</v>
      </c>
      <c r="F844" s="14" t="s">
        <v>9531</v>
      </c>
      <c r="G844" s="14" t="s">
        <v>9532</v>
      </c>
      <c r="H844" s="14" t="s">
        <v>9533</v>
      </c>
      <c r="I844" s="14" t="s">
        <v>9534</v>
      </c>
      <c r="J844" s="14" t="s">
        <v>230</v>
      </c>
      <c r="K844" s="14" t="s">
        <v>33</v>
      </c>
      <c r="L844" s="14" t="s">
        <v>9535</v>
      </c>
      <c r="M844" s="14" t="s">
        <v>9536</v>
      </c>
      <c r="N844" s="14" t="s">
        <v>9537</v>
      </c>
      <c r="O844" s="14" t="s">
        <v>9538</v>
      </c>
      <c r="P844" s="14" t="s">
        <v>38</v>
      </c>
      <c r="Q844" s="14" t="s">
        <v>9539</v>
      </c>
      <c r="R844" s="14" t="s">
        <v>40</v>
      </c>
      <c r="S844" s="14" t="s">
        <v>9540</v>
      </c>
      <c r="T844" s="14" t="s">
        <v>230</v>
      </c>
      <c r="U844" s="14" t="s">
        <v>230</v>
      </c>
      <c r="V844" s="14" t="s">
        <v>44</v>
      </c>
    </row>
    <row r="845" spans="1:22" ht="9.75" customHeight="1">
      <c r="A845" s="14" t="s">
        <v>9135</v>
      </c>
      <c r="B845" s="14" t="s">
        <v>535</v>
      </c>
      <c r="C845" s="13" t="str">
        <f t="shared" si="3"/>
        <v>11978D9</v>
      </c>
      <c r="D845" s="14" t="s">
        <v>27</v>
      </c>
      <c r="E845" s="14" t="s">
        <v>9541</v>
      </c>
      <c r="F845" s="14" t="s">
        <v>9542</v>
      </c>
      <c r="G845" s="13"/>
      <c r="H845" s="14" t="s">
        <v>9543</v>
      </c>
      <c r="I845" s="14" t="s">
        <v>9544</v>
      </c>
      <c r="J845" s="14" t="s">
        <v>9545</v>
      </c>
      <c r="K845" s="14" t="s">
        <v>83</v>
      </c>
      <c r="L845" s="14" t="s">
        <v>9546</v>
      </c>
      <c r="M845" s="14" t="s">
        <v>9547</v>
      </c>
      <c r="N845" s="14" t="s">
        <v>9548</v>
      </c>
      <c r="O845" s="14" t="s">
        <v>9549</v>
      </c>
      <c r="P845" s="14" t="s">
        <v>38</v>
      </c>
      <c r="Q845" s="14" t="s">
        <v>9550</v>
      </c>
      <c r="R845" s="14" t="s">
        <v>40</v>
      </c>
      <c r="S845" s="14" t="s">
        <v>9551</v>
      </c>
      <c r="T845" s="14" t="s">
        <v>456</v>
      </c>
      <c r="U845" s="14" t="s">
        <v>6106</v>
      </c>
      <c r="V845" s="14" t="s">
        <v>44</v>
      </c>
    </row>
    <row r="846" spans="1:22" ht="9.75" customHeight="1">
      <c r="A846" s="14" t="s">
        <v>9135</v>
      </c>
      <c r="B846" s="14" t="s">
        <v>548</v>
      </c>
      <c r="C846" s="13" t="str">
        <f t="shared" si="3"/>
        <v>11978D10</v>
      </c>
      <c r="D846" s="14" t="s">
        <v>27</v>
      </c>
      <c r="E846" s="14" t="s">
        <v>9552</v>
      </c>
      <c r="F846" s="14" t="s">
        <v>9553</v>
      </c>
      <c r="G846" s="13"/>
      <c r="H846" s="14" t="s">
        <v>9554</v>
      </c>
      <c r="I846" s="14" t="s">
        <v>9555</v>
      </c>
      <c r="J846" s="14" t="s">
        <v>2391</v>
      </c>
      <c r="K846" s="14" t="s">
        <v>2392</v>
      </c>
      <c r="L846" s="14" t="s">
        <v>9556</v>
      </c>
      <c r="M846" s="14" t="s">
        <v>9557</v>
      </c>
      <c r="N846" s="14" t="s">
        <v>9558</v>
      </c>
      <c r="O846" s="14" t="s">
        <v>9559</v>
      </c>
      <c r="P846" s="14" t="s">
        <v>38</v>
      </c>
      <c r="Q846" s="14" t="s">
        <v>9560</v>
      </c>
      <c r="R846" s="14" t="s">
        <v>40</v>
      </c>
      <c r="S846" s="14" t="s">
        <v>9561</v>
      </c>
      <c r="T846" s="14" t="s">
        <v>2399</v>
      </c>
      <c r="U846" s="14" t="s">
        <v>1414</v>
      </c>
      <c r="V846" s="14" t="s">
        <v>44</v>
      </c>
    </row>
    <row r="847" spans="1:22" ht="9.75" customHeight="1">
      <c r="A847" s="14" t="s">
        <v>9135</v>
      </c>
      <c r="B847" s="14" t="s">
        <v>560</v>
      </c>
      <c r="C847" s="13" t="str">
        <f t="shared" si="3"/>
        <v>11978D11</v>
      </c>
      <c r="D847" s="14" t="s">
        <v>27</v>
      </c>
      <c r="E847" s="14" t="s">
        <v>9562</v>
      </c>
      <c r="F847" s="14" t="s">
        <v>9563</v>
      </c>
      <c r="G847" s="13"/>
      <c r="H847" s="14" t="s">
        <v>9564</v>
      </c>
      <c r="I847" s="14" t="s">
        <v>9565</v>
      </c>
      <c r="J847" s="14" t="s">
        <v>276</v>
      </c>
      <c r="K847" s="14" t="s">
        <v>33</v>
      </c>
      <c r="L847" s="14" t="s">
        <v>9566</v>
      </c>
      <c r="M847" s="14" t="s">
        <v>9567</v>
      </c>
      <c r="N847" s="14" t="s">
        <v>9568</v>
      </c>
      <c r="O847" s="14" t="s">
        <v>9569</v>
      </c>
      <c r="P847" s="14" t="s">
        <v>38</v>
      </c>
      <c r="Q847" s="14" t="s">
        <v>9570</v>
      </c>
      <c r="R847" s="14" t="s">
        <v>40</v>
      </c>
      <c r="S847" s="14" t="s">
        <v>9571</v>
      </c>
      <c r="T847" s="14" t="s">
        <v>90</v>
      </c>
      <c r="U847" s="14" t="s">
        <v>283</v>
      </c>
      <c r="V847" s="14" t="s">
        <v>44</v>
      </c>
    </row>
    <row r="848" spans="1:22" ht="9.75" customHeight="1">
      <c r="A848" s="14" t="s">
        <v>9135</v>
      </c>
      <c r="B848" s="14" t="s">
        <v>571</v>
      </c>
      <c r="C848" s="13" t="str">
        <f t="shared" si="3"/>
        <v>11978E2</v>
      </c>
      <c r="D848" s="14" t="s">
        <v>27</v>
      </c>
      <c r="E848" s="14" t="s">
        <v>9572</v>
      </c>
      <c r="F848" s="14" t="s">
        <v>9573</v>
      </c>
      <c r="G848" s="14" t="s">
        <v>9574</v>
      </c>
      <c r="H848" s="14" t="s">
        <v>9575</v>
      </c>
      <c r="I848" s="14" t="s">
        <v>9576</v>
      </c>
      <c r="J848" s="14" t="s">
        <v>9577</v>
      </c>
      <c r="K848" s="14" t="s">
        <v>33</v>
      </c>
      <c r="L848" s="14" t="s">
        <v>9578</v>
      </c>
      <c r="M848" s="14" t="s">
        <v>9579</v>
      </c>
      <c r="N848" s="14" t="s">
        <v>9580</v>
      </c>
      <c r="O848" s="14" t="s">
        <v>9581</v>
      </c>
      <c r="P848" s="14" t="s">
        <v>38</v>
      </c>
      <c r="Q848" s="14" t="s">
        <v>9582</v>
      </c>
      <c r="R848" s="14" t="s">
        <v>40</v>
      </c>
      <c r="S848" s="14" t="s">
        <v>9583</v>
      </c>
      <c r="T848" s="14" t="s">
        <v>1624</v>
      </c>
      <c r="U848" s="14" t="s">
        <v>60</v>
      </c>
      <c r="V848" s="14" t="s">
        <v>44</v>
      </c>
    </row>
    <row r="849" spans="1:22" ht="9.75" customHeight="1">
      <c r="A849" s="14" t="s">
        <v>9135</v>
      </c>
      <c r="B849" s="14" t="s">
        <v>583</v>
      </c>
      <c r="C849" s="13" t="str">
        <f t="shared" si="3"/>
        <v>11978E3</v>
      </c>
      <c r="D849" s="14" t="s">
        <v>27</v>
      </c>
      <c r="E849" s="14" t="s">
        <v>9584</v>
      </c>
      <c r="F849" s="14" t="s">
        <v>9585</v>
      </c>
      <c r="G849" s="13"/>
      <c r="H849" s="14" t="s">
        <v>9586</v>
      </c>
      <c r="I849" s="14" t="s">
        <v>9587</v>
      </c>
      <c r="J849" s="14" t="s">
        <v>9588</v>
      </c>
      <c r="K849" s="14" t="s">
        <v>83</v>
      </c>
      <c r="L849" s="14" t="s">
        <v>9589</v>
      </c>
      <c r="M849" s="14" t="s">
        <v>9590</v>
      </c>
      <c r="N849" s="14" t="s">
        <v>9591</v>
      </c>
      <c r="O849" s="14" t="s">
        <v>9592</v>
      </c>
      <c r="P849" s="14" t="s">
        <v>38</v>
      </c>
      <c r="Q849" s="14" t="s">
        <v>9593</v>
      </c>
      <c r="R849" s="14" t="s">
        <v>40</v>
      </c>
      <c r="S849" s="14" t="s">
        <v>9594</v>
      </c>
      <c r="T849" s="14" t="s">
        <v>4699</v>
      </c>
      <c r="U849" s="14" t="s">
        <v>3950</v>
      </c>
      <c r="V849" s="14" t="s">
        <v>44</v>
      </c>
    </row>
    <row r="850" spans="1:22" ht="9.75" customHeight="1">
      <c r="A850" s="14" t="s">
        <v>9135</v>
      </c>
      <c r="B850" s="14" t="s">
        <v>595</v>
      </c>
      <c r="C850" s="13" t="str">
        <f t="shared" si="3"/>
        <v>11978E4</v>
      </c>
      <c r="D850" s="14" t="s">
        <v>27</v>
      </c>
      <c r="E850" s="14" t="s">
        <v>9595</v>
      </c>
      <c r="F850" s="14" t="s">
        <v>9596</v>
      </c>
      <c r="G850" s="14" t="s">
        <v>9597</v>
      </c>
      <c r="H850" s="14" t="s">
        <v>9598</v>
      </c>
      <c r="I850" s="14" t="s">
        <v>9599</v>
      </c>
      <c r="J850" s="14" t="s">
        <v>9600</v>
      </c>
      <c r="K850" s="14" t="s">
        <v>33</v>
      </c>
      <c r="L850" s="14" t="s">
        <v>9601</v>
      </c>
      <c r="M850" s="14" t="s">
        <v>9602</v>
      </c>
      <c r="N850" s="14" t="s">
        <v>9603</v>
      </c>
      <c r="O850" s="14" t="s">
        <v>9604</v>
      </c>
      <c r="P850" s="14" t="s">
        <v>38</v>
      </c>
      <c r="Q850" s="14" t="s">
        <v>9605</v>
      </c>
      <c r="R850" s="14" t="s">
        <v>40</v>
      </c>
      <c r="S850" s="14" t="s">
        <v>9606</v>
      </c>
      <c r="T850" s="14" t="s">
        <v>103</v>
      </c>
      <c r="U850" s="14" t="s">
        <v>9607</v>
      </c>
      <c r="V850" s="14" t="s">
        <v>44</v>
      </c>
    </row>
    <row r="851" spans="1:22" ht="9.75" customHeight="1">
      <c r="A851" s="14" t="s">
        <v>9135</v>
      </c>
      <c r="B851" s="14" t="s">
        <v>606</v>
      </c>
      <c r="C851" s="13" t="str">
        <f t="shared" si="3"/>
        <v>11978E5</v>
      </c>
      <c r="D851" s="14" t="s">
        <v>27</v>
      </c>
      <c r="E851" s="14" t="s">
        <v>9608</v>
      </c>
      <c r="F851" s="14" t="s">
        <v>9609</v>
      </c>
      <c r="G851" s="14" t="s">
        <v>9610</v>
      </c>
      <c r="H851" s="14" t="s">
        <v>9611</v>
      </c>
      <c r="I851" s="14" t="s">
        <v>9612</v>
      </c>
      <c r="J851" s="14" t="s">
        <v>344</v>
      </c>
      <c r="K851" s="14" t="s">
        <v>33</v>
      </c>
      <c r="L851" s="14" t="s">
        <v>9613</v>
      </c>
      <c r="M851" s="14" t="s">
        <v>9614</v>
      </c>
      <c r="N851" s="14" t="s">
        <v>9615</v>
      </c>
      <c r="O851" s="14" t="s">
        <v>9616</v>
      </c>
      <c r="P851" s="14" t="s">
        <v>38</v>
      </c>
      <c r="Q851" s="14" t="s">
        <v>9617</v>
      </c>
      <c r="R851" s="14" t="s">
        <v>40</v>
      </c>
      <c r="S851" s="14" t="s">
        <v>9618</v>
      </c>
      <c r="T851" s="14" t="s">
        <v>75</v>
      </c>
      <c r="U851" s="14" t="s">
        <v>243</v>
      </c>
      <c r="V851" s="14" t="s">
        <v>44</v>
      </c>
    </row>
    <row r="852" spans="1:22" ht="9.75" customHeight="1">
      <c r="A852" s="14" t="s">
        <v>9135</v>
      </c>
      <c r="B852" s="14" t="s">
        <v>617</v>
      </c>
      <c r="C852" s="13" t="str">
        <f t="shared" si="3"/>
        <v>11978E6</v>
      </c>
      <c r="D852" s="14" t="s">
        <v>27</v>
      </c>
      <c r="E852" s="14" t="s">
        <v>9619</v>
      </c>
      <c r="F852" s="14" t="s">
        <v>9620</v>
      </c>
      <c r="G852" s="14" t="s">
        <v>9621</v>
      </c>
      <c r="H852" s="14" t="s">
        <v>9622</v>
      </c>
      <c r="I852" s="14" t="s">
        <v>9623</v>
      </c>
      <c r="J852" s="14" t="s">
        <v>5629</v>
      </c>
      <c r="K852" s="14" t="s">
        <v>83</v>
      </c>
      <c r="L852" s="14" t="s">
        <v>9624</v>
      </c>
      <c r="M852" s="14" t="s">
        <v>9625</v>
      </c>
      <c r="N852" s="14" t="s">
        <v>9626</v>
      </c>
      <c r="O852" s="14" t="s">
        <v>9627</v>
      </c>
      <c r="P852" s="14" t="s">
        <v>38</v>
      </c>
      <c r="Q852" s="14" t="s">
        <v>9628</v>
      </c>
      <c r="R852" s="14" t="s">
        <v>40</v>
      </c>
      <c r="S852" s="14" t="s">
        <v>9629</v>
      </c>
      <c r="T852" s="14" t="s">
        <v>103</v>
      </c>
      <c r="U852" s="14" t="s">
        <v>43</v>
      </c>
      <c r="V852" s="14" t="s">
        <v>44</v>
      </c>
    </row>
    <row r="853" spans="1:22" ht="9.75" customHeight="1">
      <c r="A853" s="14" t="s">
        <v>9135</v>
      </c>
      <c r="B853" s="14" t="s">
        <v>631</v>
      </c>
      <c r="C853" s="13" t="str">
        <f t="shared" si="3"/>
        <v>11978E7</v>
      </c>
      <c r="D853" s="14" t="s">
        <v>27</v>
      </c>
      <c r="E853" s="14" t="s">
        <v>9630</v>
      </c>
      <c r="F853" s="14" t="s">
        <v>9631</v>
      </c>
      <c r="G853" s="14" t="s">
        <v>9632</v>
      </c>
      <c r="H853" s="14" t="s">
        <v>9633</v>
      </c>
      <c r="I853" s="14" t="s">
        <v>9634</v>
      </c>
      <c r="J853" s="14" t="s">
        <v>9635</v>
      </c>
      <c r="K853" s="14" t="s">
        <v>33</v>
      </c>
      <c r="L853" s="14" t="s">
        <v>9636</v>
      </c>
      <c r="M853" s="14" t="s">
        <v>9637</v>
      </c>
      <c r="N853" s="14" t="s">
        <v>9638</v>
      </c>
      <c r="O853" s="14" t="s">
        <v>9639</v>
      </c>
      <c r="P853" s="14" t="s">
        <v>38</v>
      </c>
      <c r="Q853" s="14" t="s">
        <v>9640</v>
      </c>
      <c r="R853" s="14" t="s">
        <v>40</v>
      </c>
      <c r="S853" s="14" t="s">
        <v>9641</v>
      </c>
      <c r="T853" s="14" t="s">
        <v>5622</v>
      </c>
      <c r="U853" s="14" t="s">
        <v>338</v>
      </c>
      <c r="V853" s="14" t="s">
        <v>44</v>
      </c>
    </row>
    <row r="854" spans="1:22" ht="9.75" customHeight="1">
      <c r="A854" s="14" t="s">
        <v>9135</v>
      </c>
      <c r="B854" s="14" t="s">
        <v>644</v>
      </c>
      <c r="C854" s="13" t="str">
        <f t="shared" si="3"/>
        <v>11978E8</v>
      </c>
      <c r="D854" s="14" t="s">
        <v>27</v>
      </c>
      <c r="E854" s="14" t="s">
        <v>9642</v>
      </c>
      <c r="F854" s="14" t="s">
        <v>9643</v>
      </c>
      <c r="G854" s="14" t="s">
        <v>9644</v>
      </c>
      <c r="H854" s="14" t="s">
        <v>9645</v>
      </c>
      <c r="I854" s="14" t="s">
        <v>9646</v>
      </c>
      <c r="J854" s="14" t="s">
        <v>9647</v>
      </c>
      <c r="K854" s="14" t="s">
        <v>2856</v>
      </c>
      <c r="L854" s="14" t="s">
        <v>9648</v>
      </c>
      <c r="M854" s="14" t="s">
        <v>9649</v>
      </c>
      <c r="N854" s="14" t="s">
        <v>9650</v>
      </c>
      <c r="O854" s="14" t="s">
        <v>9651</v>
      </c>
      <c r="P854" s="14" t="s">
        <v>38</v>
      </c>
      <c r="Q854" s="14" t="s">
        <v>9652</v>
      </c>
      <c r="R854" s="14" t="s">
        <v>40</v>
      </c>
      <c r="S854" s="14" t="s">
        <v>9653</v>
      </c>
      <c r="T854" s="14" t="s">
        <v>75</v>
      </c>
      <c r="U854" s="14" t="s">
        <v>5728</v>
      </c>
      <c r="V854" s="14" t="s">
        <v>148</v>
      </c>
    </row>
    <row r="855" spans="1:22" ht="9.75" customHeight="1">
      <c r="A855" s="14" t="s">
        <v>9135</v>
      </c>
      <c r="B855" s="14" t="s">
        <v>656</v>
      </c>
      <c r="C855" s="13" t="str">
        <f t="shared" si="3"/>
        <v>11978E9</v>
      </c>
      <c r="D855" s="14" t="s">
        <v>27</v>
      </c>
      <c r="E855" s="14" t="s">
        <v>9654</v>
      </c>
      <c r="F855" s="14" t="s">
        <v>9655</v>
      </c>
      <c r="G855" s="14" t="s">
        <v>9656</v>
      </c>
      <c r="H855" s="14" t="s">
        <v>9657</v>
      </c>
      <c r="I855" s="14" t="s">
        <v>9658</v>
      </c>
      <c r="J855" s="14" t="s">
        <v>230</v>
      </c>
      <c r="K855" s="13"/>
      <c r="L855" s="14" t="s">
        <v>9659</v>
      </c>
      <c r="M855" s="14" t="s">
        <v>9660</v>
      </c>
      <c r="N855" s="14" t="s">
        <v>9661</v>
      </c>
      <c r="O855" s="14" t="s">
        <v>9662</v>
      </c>
      <c r="P855" s="14" t="s">
        <v>38</v>
      </c>
      <c r="Q855" s="14" t="s">
        <v>9663</v>
      </c>
      <c r="R855" s="14" t="s">
        <v>40</v>
      </c>
      <c r="S855" s="14" t="s">
        <v>9664</v>
      </c>
      <c r="T855" s="14" t="s">
        <v>230</v>
      </c>
      <c r="U855" s="14" t="s">
        <v>43</v>
      </c>
      <c r="V855" s="14" t="s">
        <v>44</v>
      </c>
    </row>
    <row r="856" spans="1:22" ht="9.75" customHeight="1">
      <c r="A856" s="14" t="s">
        <v>9135</v>
      </c>
      <c r="B856" s="14" t="s">
        <v>668</v>
      </c>
      <c r="C856" s="13" t="str">
        <f t="shared" si="3"/>
        <v>11978E10</v>
      </c>
      <c r="D856" s="14" t="s">
        <v>27</v>
      </c>
      <c r="E856" s="14" t="s">
        <v>9665</v>
      </c>
      <c r="F856" s="14" t="s">
        <v>9666</v>
      </c>
      <c r="G856" s="14" t="s">
        <v>9667</v>
      </c>
      <c r="H856" s="14" t="s">
        <v>9668</v>
      </c>
      <c r="I856" s="14" t="s">
        <v>9669</v>
      </c>
      <c r="J856" s="14" t="s">
        <v>9670</v>
      </c>
      <c r="K856" s="14" t="s">
        <v>52</v>
      </c>
      <c r="L856" s="14" t="s">
        <v>9671</v>
      </c>
      <c r="M856" s="14" t="s">
        <v>9672</v>
      </c>
      <c r="N856" s="14" t="s">
        <v>9673</v>
      </c>
      <c r="O856" s="14" t="s">
        <v>9674</v>
      </c>
      <c r="P856" s="14" t="s">
        <v>38</v>
      </c>
      <c r="Q856" s="14" t="s">
        <v>9675</v>
      </c>
      <c r="R856" s="14" t="s">
        <v>40</v>
      </c>
      <c r="S856" s="14" t="s">
        <v>9676</v>
      </c>
      <c r="T856" s="14" t="s">
        <v>3232</v>
      </c>
      <c r="U856" s="14" t="s">
        <v>119</v>
      </c>
      <c r="V856" s="14" t="s">
        <v>44</v>
      </c>
    </row>
    <row r="857" spans="1:22" ht="9.75" customHeight="1">
      <c r="A857" s="14" t="s">
        <v>9135</v>
      </c>
      <c r="B857" s="14" t="s">
        <v>679</v>
      </c>
      <c r="C857" s="13" t="str">
        <f t="shared" si="3"/>
        <v>11978E11</v>
      </c>
      <c r="D857" s="14" t="s">
        <v>27</v>
      </c>
      <c r="E857" s="14" t="s">
        <v>9677</v>
      </c>
      <c r="F857" s="14" t="s">
        <v>9678</v>
      </c>
      <c r="G857" s="13"/>
      <c r="H857" s="14" t="s">
        <v>9679</v>
      </c>
      <c r="I857" s="14" t="s">
        <v>9680</v>
      </c>
      <c r="J857" s="14" t="s">
        <v>9681</v>
      </c>
      <c r="K857" s="14" t="s">
        <v>33</v>
      </c>
      <c r="L857" s="14" t="s">
        <v>9682</v>
      </c>
      <c r="M857" s="14" t="s">
        <v>9683</v>
      </c>
      <c r="N857" s="14" t="s">
        <v>9684</v>
      </c>
      <c r="O857" s="14" t="s">
        <v>9685</v>
      </c>
      <c r="P857" s="14" t="s">
        <v>38</v>
      </c>
      <c r="Q857" s="14" t="s">
        <v>9686</v>
      </c>
      <c r="R857" s="14" t="s">
        <v>40</v>
      </c>
      <c r="S857" s="14" t="s">
        <v>9687</v>
      </c>
      <c r="T857" s="14" t="s">
        <v>5988</v>
      </c>
      <c r="U857" s="14" t="s">
        <v>484</v>
      </c>
      <c r="V857" s="14" t="s">
        <v>44</v>
      </c>
    </row>
    <row r="858" spans="1:22" ht="9.75" customHeight="1">
      <c r="A858" s="14" t="s">
        <v>9135</v>
      </c>
      <c r="B858" s="14" t="s">
        <v>694</v>
      </c>
      <c r="C858" s="13" t="str">
        <f t="shared" si="3"/>
        <v>11978F2</v>
      </c>
      <c r="D858" s="14" t="s">
        <v>27</v>
      </c>
      <c r="E858" s="14" t="s">
        <v>9688</v>
      </c>
      <c r="F858" s="14" t="s">
        <v>9689</v>
      </c>
      <c r="G858" s="13"/>
      <c r="H858" s="14" t="s">
        <v>9690</v>
      </c>
      <c r="I858" s="14" t="s">
        <v>9691</v>
      </c>
      <c r="J858" s="14" t="s">
        <v>737</v>
      </c>
      <c r="K858" s="14" t="s">
        <v>83</v>
      </c>
      <c r="L858" s="14" t="s">
        <v>9692</v>
      </c>
      <c r="M858" s="14" t="s">
        <v>9693</v>
      </c>
      <c r="N858" s="14" t="s">
        <v>9694</v>
      </c>
      <c r="O858" s="14" t="s">
        <v>9695</v>
      </c>
      <c r="P858" s="14" t="s">
        <v>38</v>
      </c>
      <c r="Q858" s="14" t="s">
        <v>9696</v>
      </c>
      <c r="R858" s="14" t="s">
        <v>40</v>
      </c>
      <c r="S858" s="14" t="s">
        <v>9697</v>
      </c>
      <c r="T858" s="14" t="s">
        <v>456</v>
      </c>
      <c r="U858" s="14" t="s">
        <v>283</v>
      </c>
      <c r="V858" s="14" t="s">
        <v>44</v>
      </c>
    </row>
    <row r="859" spans="1:22" ht="9.75" customHeight="1">
      <c r="A859" s="14" t="s">
        <v>9135</v>
      </c>
      <c r="B859" s="14" t="s">
        <v>707</v>
      </c>
      <c r="C859" s="13" t="str">
        <f t="shared" si="3"/>
        <v>11978F3</v>
      </c>
      <c r="D859" s="14" t="s">
        <v>27</v>
      </c>
      <c r="E859" s="14" t="s">
        <v>9698</v>
      </c>
      <c r="F859" s="14" t="s">
        <v>9699</v>
      </c>
      <c r="G859" s="14" t="s">
        <v>9700</v>
      </c>
      <c r="H859" s="14" t="s">
        <v>9701</v>
      </c>
      <c r="I859" s="14" t="s">
        <v>9702</v>
      </c>
      <c r="J859" s="14" t="s">
        <v>2474</v>
      </c>
      <c r="K859" s="14" t="s">
        <v>6335</v>
      </c>
      <c r="L859" s="14" t="s">
        <v>9703</v>
      </c>
      <c r="M859" s="14" t="s">
        <v>9704</v>
      </c>
      <c r="N859" s="14" t="s">
        <v>9705</v>
      </c>
      <c r="O859" s="14" t="s">
        <v>9706</v>
      </c>
      <c r="P859" s="14" t="s">
        <v>38</v>
      </c>
      <c r="Q859" s="14" t="s">
        <v>9707</v>
      </c>
      <c r="R859" s="14" t="s">
        <v>40</v>
      </c>
      <c r="S859" s="14" t="s">
        <v>9708</v>
      </c>
      <c r="T859" s="14" t="s">
        <v>781</v>
      </c>
      <c r="U859" s="14" t="s">
        <v>60</v>
      </c>
      <c r="V859" s="14" t="s">
        <v>44</v>
      </c>
    </row>
    <row r="860" spans="1:22" ht="9.75" customHeight="1">
      <c r="A860" s="14" t="s">
        <v>9135</v>
      </c>
      <c r="B860" s="14" t="s">
        <v>721</v>
      </c>
      <c r="C860" s="13" t="str">
        <f t="shared" si="3"/>
        <v>11978F4</v>
      </c>
      <c r="D860" s="14" t="s">
        <v>27</v>
      </c>
      <c r="E860" s="14" t="s">
        <v>9709</v>
      </c>
      <c r="F860" s="14" t="s">
        <v>9710</v>
      </c>
      <c r="G860" s="13"/>
      <c r="H860" s="14" t="s">
        <v>9711</v>
      </c>
      <c r="I860" s="14" t="s">
        <v>3540</v>
      </c>
      <c r="J860" s="14" t="s">
        <v>111</v>
      </c>
      <c r="K860" s="13"/>
      <c r="L860" s="14" t="s">
        <v>9712</v>
      </c>
      <c r="M860" s="14" t="s">
        <v>3542</v>
      </c>
      <c r="N860" s="14" t="s">
        <v>9713</v>
      </c>
      <c r="O860" s="14" t="s">
        <v>9714</v>
      </c>
      <c r="P860" s="14" t="s">
        <v>38</v>
      </c>
      <c r="Q860" s="14" t="s">
        <v>9715</v>
      </c>
      <c r="R860" s="14" t="s">
        <v>40</v>
      </c>
      <c r="S860" s="14" t="s">
        <v>9716</v>
      </c>
      <c r="T860" s="14" t="s">
        <v>118</v>
      </c>
      <c r="U860" s="14" t="s">
        <v>230</v>
      </c>
      <c r="V860" s="14" t="s">
        <v>44</v>
      </c>
    </row>
    <row r="861" spans="1:22" ht="9.75" customHeight="1">
      <c r="A861" s="14" t="s">
        <v>9135</v>
      </c>
      <c r="B861" s="14" t="s">
        <v>731</v>
      </c>
      <c r="C861" s="13" t="str">
        <f t="shared" si="3"/>
        <v>11978F5</v>
      </c>
      <c r="D861" s="14" t="s">
        <v>27</v>
      </c>
      <c r="E861" s="14" t="s">
        <v>9717</v>
      </c>
      <c r="F861" s="14" t="s">
        <v>9718</v>
      </c>
      <c r="G861" s="14" t="s">
        <v>9719</v>
      </c>
      <c r="H861" s="14" t="s">
        <v>9720</v>
      </c>
      <c r="I861" s="14" t="s">
        <v>9721</v>
      </c>
      <c r="J861" s="14" t="s">
        <v>230</v>
      </c>
      <c r="K861" s="14" t="s">
        <v>68</v>
      </c>
      <c r="L861" s="14" t="s">
        <v>9722</v>
      </c>
      <c r="M861" s="14" t="s">
        <v>9723</v>
      </c>
      <c r="N861" s="14" t="s">
        <v>9724</v>
      </c>
      <c r="O861" s="14" t="s">
        <v>9725</v>
      </c>
      <c r="P861" s="14" t="s">
        <v>38</v>
      </c>
      <c r="Q861" s="14" t="s">
        <v>9726</v>
      </c>
      <c r="R861" s="14" t="s">
        <v>40</v>
      </c>
      <c r="S861" s="14" t="s">
        <v>9727</v>
      </c>
      <c r="T861" s="14" t="s">
        <v>230</v>
      </c>
      <c r="U861" s="14" t="s">
        <v>215</v>
      </c>
      <c r="V861" s="14" t="s">
        <v>44</v>
      </c>
    </row>
    <row r="862" spans="1:22" ht="9.75" customHeight="1">
      <c r="A862" s="14" t="s">
        <v>9135</v>
      </c>
      <c r="B862" s="14" t="s">
        <v>744</v>
      </c>
      <c r="C862" s="13" t="str">
        <f t="shared" si="3"/>
        <v>11978F6</v>
      </c>
      <c r="D862" s="14" t="s">
        <v>27</v>
      </c>
      <c r="E862" s="14" t="s">
        <v>9728</v>
      </c>
      <c r="F862" s="14" t="s">
        <v>9729</v>
      </c>
      <c r="G862" s="13"/>
      <c r="H862" s="14" t="s">
        <v>9730</v>
      </c>
      <c r="I862" s="14" t="s">
        <v>9731</v>
      </c>
      <c r="J862" s="14" t="s">
        <v>111</v>
      </c>
      <c r="K862" s="14" t="s">
        <v>52</v>
      </c>
      <c r="L862" s="14" t="s">
        <v>9732</v>
      </c>
      <c r="M862" s="14" t="s">
        <v>9733</v>
      </c>
      <c r="N862" s="14" t="s">
        <v>9734</v>
      </c>
      <c r="O862" s="14" t="s">
        <v>9735</v>
      </c>
      <c r="P862" s="14" t="s">
        <v>38</v>
      </c>
      <c r="Q862" s="14" t="s">
        <v>9736</v>
      </c>
      <c r="R862" s="14" t="s">
        <v>40</v>
      </c>
      <c r="S862" s="14" t="s">
        <v>9737</v>
      </c>
      <c r="T862" s="14" t="s">
        <v>118</v>
      </c>
      <c r="U862" s="14" t="s">
        <v>60</v>
      </c>
      <c r="V862" s="14" t="s">
        <v>44</v>
      </c>
    </row>
    <row r="863" spans="1:22" ht="9.75" customHeight="1">
      <c r="A863" s="14" t="s">
        <v>9135</v>
      </c>
      <c r="B863" s="14" t="s">
        <v>757</v>
      </c>
      <c r="C863" s="13" t="str">
        <f t="shared" si="3"/>
        <v>11978F7</v>
      </c>
      <c r="D863" s="14" t="s">
        <v>27</v>
      </c>
      <c r="E863" s="14" t="s">
        <v>9738</v>
      </c>
      <c r="F863" s="14" t="s">
        <v>9739</v>
      </c>
      <c r="G863" s="13"/>
      <c r="H863" s="14" t="s">
        <v>9740</v>
      </c>
      <c r="I863" s="14" t="s">
        <v>9741</v>
      </c>
      <c r="J863" s="14" t="s">
        <v>67</v>
      </c>
      <c r="K863" s="13"/>
      <c r="L863" s="14" t="s">
        <v>9742</v>
      </c>
      <c r="M863" s="14" t="s">
        <v>9743</v>
      </c>
      <c r="N863" s="14" t="s">
        <v>9744</v>
      </c>
      <c r="O863" s="14" t="s">
        <v>280</v>
      </c>
      <c r="P863" s="14" t="s">
        <v>38</v>
      </c>
      <c r="Q863" s="14" t="s">
        <v>9745</v>
      </c>
      <c r="R863" s="14" t="s">
        <v>40</v>
      </c>
      <c r="S863" s="14" t="s">
        <v>9746</v>
      </c>
      <c r="T863" s="14" t="s">
        <v>75</v>
      </c>
      <c r="U863" s="14" t="s">
        <v>338</v>
      </c>
      <c r="V863" s="14" t="s">
        <v>44</v>
      </c>
    </row>
    <row r="864" spans="1:22" ht="9.75" customHeight="1">
      <c r="A864" s="14" t="s">
        <v>9135</v>
      </c>
      <c r="B864" s="14" t="s">
        <v>768</v>
      </c>
      <c r="C864" s="13" t="str">
        <f t="shared" si="3"/>
        <v>11978F8</v>
      </c>
      <c r="D864" s="14" t="s">
        <v>27</v>
      </c>
      <c r="E864" s="14" t="s">
        <v>9747</v>
      </c>
      <c r="F864" s="14" t="s">
        <v>9748</v>
      </c>
      <c r="G864" s="13"/>
      <c r="H864" s="14" t="s">
        <v>9749</v>
      </c>
      <c r="I864" s="14" t="s">
        <v>9750</v>
      </c>
      <c r="J864" s="14" t="s">
        <v>111</v>
      </c>
      <c r="K864" s="14" t="s">
        <v>52</v>
      </c>
      <c r="L864" s="14" t="s">
        <v>9751</v>
      </c>
      <c r="M864" s="14" t="s">
        <v>9752</v>
      </c>
      <c r="N864" s="14" t="s">
        <v>9753</v>
      </c>
      <c r="O864" s="14" t="s">
        <v>9754</v>
      </c>
      <c r="P864" s="14" t="s">
        <v>38</v>
      </c>
      <c r="Q864" s="14" t="s">
        <v>9755</v>
      </c>
      <c r="R864" s="14" t="s">
        <v>40</v>
      </c>
      <c r="S864" s="14" t="s">
        <v>9756</v>
      </c>
      <c r="T864" s="14" t="s">
        <v>118</v>
      </c>
      <c r="U864" s="14" t="s">
        <v>60</v>
      </c>
      <c r="V864" s="14" t="s">
        <v>148</v>
      </c>
    </row>
    <row r="865" spans="1:22" ht="9.75" customHeight="1">
      <c r="A865" s="14" t="s">
        <v>9135</v>
      </c>
      <c r="B865" s="14" t="s">
        <v>782</v>
      </c>
      <c r="C865" s="13" t="str">
        <f t="shared" si="3"/>
        <v>11978F9</v>
      </c>
      <c r="D865" s="14" t="s">
        <v>27</v>
      </c>
      <c r="E865" s="14" t="s">
        <v>9757</v>
      </c>
      <c r="F865" s="14" t="s">
        <v>9758</v>
      </c>
      <c r="G865" s="13"/>
      <c r="H865" s="14" t="s">
        <v>9759</v>
      </c>
      <c r="I865" s="14" t="s">
        <v>9760</v>
      </c>
      <c r="J865" s="14" t="s">
        <v>737</v>
      </c>
      <c r="K865" s="14" t="s">
        <v>33</v>
      </c>
      <c r="L865" s="14" t="s">
        <v>9761</v>
      </c>
      <c r="M865" s="14" t="s">
        <v>9762</v>
      </c>
      <c r="N865" s="14" t="s">
        <v>9763</v>
      </c>
      <c r="O865" s="14" t="s">
        <v>9764</v>
      </c>
      <c r="P865" s="14" t="s">
        <v>38</v>
      </c>
      <c r="Q865" s="14" t="s">
        <v>9765</v>
      </c>
      <c r="R865" s="14" t="s">
        <v>40</v>
      </c>
      <c r="S865" s="14" t="s">
        <v>9766</v>
      </c>
      <c r="T865" s="14" t="s">
        <v>456</v>
      </c>
      <c r="U865" s="14" t="s">
        <v>283</v>
      </c>
      <c r="V865" s="14" t="s">
        <v>44</v>
      </c>
    </row>
    <row r="866" spans="1:22" ht="9.75" customHeight="1">
      <c r="A866" s="14" t="s">
        <v>9135</v>
      </c>
      <c r="B866" s="14" t="s">
        <v>796</v>
      </c>
      <c r="C866" s="13" t="str">
        <f t="shared" si="3"/>
        <v>11978F10</v>
      </c>
      <c r="D866" s="14" t="s">
        <v>27</v>
      </c>
      <c r="E866" s="14" t="s">
        <v>9767</v>
      </c>
      <c r="F866" s="14" t="s">
        <v>9768</v>
      </c>
      <c r="G866" s="14" t="s">
        <v>9769</v>
      </c>
      <c r="H866" s="14" t="s">
        <v>9770</v>
      </c>
      <c r="I866" s="14" t="s">
        <v>8548</v>
      </c>
      <c r="J866" s="14" t="s">
        <v>9771</v>
      </c>
      <c r="K866" s="14" t="s">
        <v>33</v>
      </c>
      <c r="L866" s="14" t="s">
        <v>9772</v>
      </c>
      <c r="M866" s="14" t="s">
        <v>9773</v>
      </c>
      <c r="N866" s="14" t="s">
        <v>9774</v>
      </c>
      <c r="O866" s="14" t="s">
        <v>9775</v>
      </c>
      <c r="P866" s="14" t="s">
        <v>38</v>
      </c>
      <c r="Q866" s="14" t="s">
        <v>9776</v>
      </c>
      <c r="R866" s="14" t="s">
        <v>40</v>
      </c>
      <c r="S866" s="14" t="s">
        <v>9777</v>
      </c>
      <c r="T866" s="14" t="s">
        <v>5988</v>
      </c>
      <c r="U866" s="14" t="s">
        <v>134</v>
      </c>
      <c r="V866" s="14" t="s">
        <v>148</v>
      </c>
    </row>
    <row r="867" spans="1:22" ht="9.75" customHeight="1">
      <c r="A867" s="14" t="s">
        <v>9135</v>
      </c>
      <c r="B867" s="14" t="s">
        <v>810</v>
      </c>
      <c r="C867" s="13" t="str">
        <f t="shared" si="3"/>
        <v>11978F11</v>
      </c>
      <c r="D867" s="14" t="s">
        <v>27</v>
      </c>
      <c r="E867" s="14" t="s">
        <v>9778</v>
      </c>
      <c r="F867" s="14" t="s">
        <v>9779</v>
      </c>
      <c r="G867" s="13"/>
      <c r="H867" s="14" t="s">
        <v>9780</v>
      </c>
      <c r="I867" s="14" t="s">
        <v>9781</v>
      </c>
      <c r="J867" s="14" t="s">
        <v>4796</v>
      </c>
      <c r="K867" s="14" t="s">
        <v>52</v>
      </c>
      <c r="L867" s="14" t="s">
        <v>9782</v>
      </c>
      <c r="M867" s="14" t="s">
        <v>9783</v>
      </c>
      <c r="N867" s="14" t="s">
        <v>9784</v>
      </c>
      <c r="O867" s="14" t="s">
        <v>9785</v>
      </c>
      <c r="P867" s="14" t="s">
        <v>38</v>
      </c>
      <c r="Q867" s="14" t="s">
        <v>9786</v>
      </c>
      <c r="R867" s="14" t="s">
        <v>40</v>
      </c>
      <c r="S867" s="14" t="s">
        <v>9787</v>
      </c>
      <c r="T867" s="14" t="s">
        <v>1370</v>
      </c>
      <c r="U867" s="14" t="s">
        <v>243</v>
      </c>
      <c r="V867" s="14" t="s">
        <v>148</v>
      </c>
    </row>
    <row r="868" spans="1:22" ht="9.75" customHeight="1">
      <c r="A868" s="14" t="s">
        <v>9135</v>
      </c>
      <c r="B868" s="14" t="s">
        <v>819</v>
      </c>
      <c r="C868" s="13" t="str">
        <f t="shared" si="3"/>
        <v>11978G2</v>
      </c>
      <c r="D868" s="14" t="s">
        <v>27</v>
      </c>
      <c r="E868" s="14" t="s">
        <v>9788</v>
      </c>
      <c r="F868" s="14" t="s">
        <v>9789</v>
      </c>
      <c r="G868" s="14" t="s">
        <v>9790</v>
      </c>
      <c r="H868" s="14" t="s">
        <v>9791</v>
      </c>
      <c r="I868" s="14" t="s">
        <v>9792</v>
      </c>
      <c r="J868" s="14" t="s">
        <v>2595</v>
      </c>
      <c r="K868" s="14" t="s">
        <v>83</v>
      </c>
      <c r="L868" s="14" t="s">
        <v>9793</v>
      </c>
      <c r="M868" s="14" t="s">
        <v>9794</v>
      </c>
      <c r="N868" s="14" t="s">
        <v>9795</v>
      </c>
      <c r="O868" s="14" t="s">
        <v>9796</v>
      </c>
      <c r="P868" s="14" t="s">
        <v>38</v>
      </c>
      <c r="Q868" s="14" t="s">
        <v>9797</v>
      </c>
      <c r="R868" s="14" t="s">
        <v>40</v>
      </c>
      <c r="S868" s="14" t="s">
        <v>9798</v>
      </c>
      <c r="T868" s="14" t="s">
        <v>1060</v>
      </c>
      <c r="U868" s="14" t="s">
        <v>283</v>
      </c>
      <c r="V868" s="14" t="s">
        <v>44</v>
      </c>
    </row>
    <row r="869" spans="1:22" ht="9.75" customHeight="1">
      <c r="A869" s="14" t="s">
        <v>9135</v>
      </c>
      <c r="B869" s="14" t="s">
        <v>831</v>
      </c>
      <c r="C869" s="13" t="str">
        <f t="shared" si="3"/>
        <v>11978G3</v>
      </c>
      <c r="D869" s="14" t="s">
        <v>27</v>
      </c>
      <c r="E869" s="14" t="s">
        <v>9799</v>
      </c>
      <c r="F869" s="14" t="s">
        <v>9800</v>
      </c>
      <c r="G869" s="13"/>
      <c r="H869" s="14" t="s">
        <v>9801</v>
      </c>
      <c r="I869" s="14" t="s">
        <v>9802</v>
      </c>
      <c r="J869" s="14" t="s">
        <v>344</v>
      </c>
      <c r="K869" s="14" t="s">
        <v>68</v>
      </c>
      <c r="L869" s="14" t="s">
        <v>9803</v>
      </c>
      <c r="M869" s="14" t="s">
        <v>9804</v>
      </c>
      <c r="N869" s="14" t="s">
        <v>9805</v>
      </c>
      <c r="O869" s="14" t="s">
        <v>9806</v>
      </c>
      <c r="P869" s="14" t="s">
        <v>38</v>
      </c>
      <c r="Q869" s="14" t="s">
        <v>9807</v>
      </c>
      <c r="R869" s="14" t="s">
        <v>40</v>
      </c>
      <c r="S869" s="14" t="s">
        <v>9808</v>
      </c>
      <c r="T869" s="14" t="s">
        <v>75</v>
      </c>
      <c r="U869" s="14" t="s">
        <v>243</v>
      </c>
      <c r="V869" s="14" t="s">
        <v>44</v>
      </c>
    </row>
    <row r="870" spans="1:22" ht="9.75" customHeight="1">
      <c r="A870" s="14" t="s">
        <v>9135</v>
      </c>
      <c r="B870" s="14" t="s">
        <v>844</v>
      </c>
      <c r="C870" s="13" t="str">
        <f t="shared" si="3"/>
        <v>11978G4</v>
      </c>
      <c r="D870" s="14" t="s">
        <v>27</v>
      </c>
      <c r="E870" s="14" t="s">
        <v>9809</v>
      </c>
      <c r="F870" s="14" t="s">
        <v>9810</v>
      </c>
      <c r="G870" s="14" t="s">
        <v>9811</v>
      </c>
      <c r="H870" s="14" t="s">
        <v>9812</v>
      </c>
      <c r="I870" s="14" t="s">
        <v>9813</v>
      </c>
      <c r="J870" s="14" t="s">
        <v>2499</v>
      </c>
      <c r="K870" s="14" t="s">
        <v>1302</v>
      </c>
      <c r="L870" s="14" t="s">
        <v>9814</v>
      </c>
      <c r="M870" s="14" t="s">
        <v>9815</v>
      </c>
      <c r="N870" s="14" t="s">
        <v>9816</v>
      </c>
      <c r="O870" s="14" t="s">
        <v>9817</v>
      </c>
      <c r="P870" s="14" t="s">
        <v>38</v>
      </c>
      <c r="Q870" s="14" t="s">
        <v>9818</v>
      </c>
      <c r="R870" s="14" t="s">
        <v>40</v>
      </c>
      <c r="S870" s="14" t="s">
        <v>9819</v>
      </c>
      <c r="T870" s="14" t="s">
        <v>2506</v>
      </c>
      <c r="U870" s="14" t="s">
        <v>134</v>
      </c>
      <c r="V870" s="14" t="s">
        <v>44</v>
      </c>
    </row>
    <row r="871" spans="1:22" ht="9.75" customHeight="1">
      <c r="A871" s="14" t="s">
        <v>9135</v>
      </c>
      <c r="B871" s="14" t="s">
        <v>856</v>
      </c>
      <c r="C871" s="13" t="str">
        <f t="shared" si="3"/>
        <v>11978G5</v>
      </c>
      <c r="D871" s="14" t="s">
        <v>27</v>
      </c>
      <c r="E871" s="14" t="s">
        <v>9820</v>
      </c>
      <c r="F871" s="14" t="s">
        <v>9821</v>
      </c>
      <c r="G871" s="14" t="s">
        <v>9822</v>
      </c>
      <c r="H871" s="14" t="s">
        <v>9823</v>
      </c>
      <c r="I871" s="14" t="s">
        <v>9824</v>
      </c>
      <c r="J871" s="14" t="s">
        <v>6380</v>
      </c>
      <c r="K871" s="14" t="s">
        <v>926</v>
      </c>
      <c r="L871" s="14" t="s">
        <v>9825</v>
      </c>
      <c r="M871" s="14" t="s">
        <v>9826</v>
      </c>
      <c r="N871" s="14" t="s">
        <v>9827</v>
      </c>
      <c r="O871" s="14" t="s">
        <v>9828</v>
      </c>
      <c r="P871" s="14" t="s">
        <v>38</v>
      </c>
      <c r="Q871" s="14" t="s">
        <v>9829</v>
      </c>
      <c r="R871" s="14" t="s">
        <v>40</v>
      </c>
      <c r="S871" s="14" t="s">
        <v>9830</v>
      </c>
      <c r="T871" s="14" t="s">
        <v>103</v>
      </c>
      <c r="U871" s="14" t="s">
        <v>1471</v>
      </c>
      <c r="V871" s="14" t="s">
        <v>44</v>
      </c>
    </row>
    <row r="872" spans="1:22" ht="9.75" customHeight="1">
      <c r="A872" s="14" t="s">
        <v>9135</v>
      </c>
      <c r="B872" s="14" t="s">
        <v>868</v>
      </c>
      <c r="C872" s="13" t="str">
        <f t="shared" si="3"/>
        <v>11978G6</v>
      </c>
      <c r="D872" s="14" t="s">
        <v>27</v>
      </c>
      <c r="E872" s="14" t="s">
        <v>9831</v>
      </c>
      <c r="F872" s="14" t="s">
        <v>9832</v>
      </c>
      <c r="G872" s="13"/>
      <c r="H872" s="14" t="s">
        <v>9833</v>
      </c>
      <c r="I872" s="14" t="s">
        <v>9834</v>
      </c>
      <c r="J872" s="14" t="s">
        <v>168</v>
      </c>
      <c r="K872" s="14" t="s">
        <v>7126</v>
      </c>
      <c r="L872" s="14" t="s">
        <v>9835</v>
      </c>
      <c r="M872" s="14" t="s">
        <v>9836</v>
      </c>
      <c r="N872" s="14" t="s">
        <v>9837</v>
      </c>
      <c r="O872" s="14" t="s">
        <v>9838</v>
      </c>
      <c r="P872" s="14" t="s">
        <v>38</v>
      </c>
      <c r="Q872" s="14" t="s">
        <v>9839</v>
      </c>
      <c r="R872" s="14" t="s">
        <v>40</v>
      </c>
      <c r="S872" s="14" t="s">
        <v>9840</v>
      </c>
      <c r="T872" s="14" t="s">
        <v>90</v>
      </c>
      <c r="U872" s="14" t="s">
        <v>60</v>
      </c>
      <c r="V872" s="14" t="s">
        <v>44</v>
      </c>
    </row>
    <row r="873" spans="1:22" ht="9.75" customHeight="1">
      <c r="A873" s="14" t="s">
        <v>9135</v>
      </c>
      <c r="B873" s="14" t="s">
        <v>879</v>
      </c>
      <c r="C873" s="13" t="str">
        <f t="shared" si="3"/>
        <v>11978G7</v>
      </c>
      <c r="D873" s="14" t="s">
        <v>27</v>
      </c>
      <c r="E873" s="14" t="s">
        <v>9841</v>
      </c>
      <c r="F873" s="14" t="s">
        <v>9842</v>
      </c>
      <c r="G873" s="14" t="s">
        <v>9843</v>
      </c>
      <c r="H873" s="14" t="s">
        <v>9844</v>
      </c>
      <c r="I873" s="14" t="s">
        <v>9845</v>
      </c>
      <c r="J873" s="14" t="s">
        <v>9846</v>
      </c>
      <c r="K873" s="14" t="s">
        <v>83</v>
      </c>
      <c r="L873" s="14" t="s">
        <v>9847</v>
      </c>
      <c r="M873" s="14" t="s">
        <v>9848</v>
      </c>
      <c r="N873" s="14" t="s">
        <v>9849</v>
      </c>
      <c r="O873" s="14" t="s">
        <v>9850</v>
      </c>
      <c r="P873" s="14" t="s">
        <v>38</v>
      </c>
      <c r="Q873" s="14" t="s">
        <v>9851</v>
      </c>
      <c r="R873" s="14" t="s">
        <v>40</v>
      </c>
      <c r="S873" s="14" t="s">
        <v>9852</v>
      </c>
      <c r="T873" s="14" t="s">
        <v>4712</v>
      </c>
      <c r="U873" s="14" t="s">
        <v>134</v>
      </c>
      <c r="V873" s="14" t="s">
        <v>44</v>
      </c>
    </row>
    <row r="874" spans="1:22" ht="9.75" customHeight="1">
      <c r="A874" s="14" t="s">
        <v>9135</v>
      </c>
      <c r="B874" s="14" t="s">
        <v>892</v>
      </c>
      <c r="C874" s="13" t="str">
        <f t="shared" si="3"/>
        <v>11978G8</v>
      </c>
      <c r="D874" s="14" t="s">
        <v>27</v>
      </c>
      <c r="E874" s="14" t="s">
        <v>9853</v>
      </c>
      <c r="F874" s="14" t="s">
        <v>9854</v>
      </c>
      <c r="G874" s="13"/>
      <c r="H874" s="14" t="s">
        <v>9855</v>
      </c>
      <c r="I874" s="14" t="s">
        <v>9856</v>
      </c>
      <c r="J874" s="14" t="s">
        <v>2391</v>
      </c>
      <c r="K874" s="14" t="s">
        <v>83</v>
      </c>
      <c r="L874" s="14" t="s">
        <v>9857</v>
      </c>
      <c r="M874" s="14" t="s">
        <v>9858</v>
      </c>
      <c r="N874" s="14" t="s">
        <v>9859</v>
      </c>
      <c r="O874" s="14" t="s">
        <v>9860</v>
      </c>
      <c r="P874" s="14" t="s">
        <v>38</v>
      </c>
      <c r="Q874" s="14" t="s">
        <v>9861</v>
      </c>
      <c r="R874" s="14" t="s">
        <v>40</v>
      </c>
      <c r="S874" s="14" t="s">
        <v>9862</v>
      </c>
      <c r="T874" s="14" t="s">
        <v>2399</v>
      </c>
      <c r="U874" s="14" t="s">
        <v>9863</v>
      </c>
      <c r="V874" s="14" t="s">
        <v>44</v>
      </c>
    </row>
    <row r="875" spans="1:22" ht="9.75" customHeight="1">
      <c r="A875" s="14" t="s">
        <v>9135</v>
      </c>
      <c r="B875" s="14" t="s">
        <v>905</v>
      </c>
      <c r="C875" s="13" t="str">
        <f t="shared" si="3"/>
        <v>11978G9</v>
      </c>
      <c r="D875" s="14" t="s">
        <v>27</v>
      </c>
      <c r="E875" s="14" t="s">
        <v>9864</v>
      </c>
      <c r="F875" s="14" t="s">
        <v>9865</v>
      </c>
      <c r="G875" s="13"/>
      <c r="H875" s="14" t="s">
        <v>9866</v>
      </c>
      <c r="I875" s="14" t="s">
        <v>9424</v>
      </c>
      <c r="J875" s="14" t="s">
        <v>208</v>
      </c>
      <c r="K875" s="14" t="s">
        <v>83</v>
      </c>
      <c r="L875" s="14" t="s">
        <v>9867</v>
      </c>
      <c r="M875" s="14" t="s">
        <v>9426</v>
      </c>
      <c r="N875" s="14" t="s">
        <v>9868</v>
      </c>
      <c r="O875" s="14" t="s">
        <v>9869</v>
      </c>
      <c r="P875" s="14" t="s">
        <v>38</v>
      </c>
      <c r="Q875" s="14" t="s">
        <v>9870</v>
      </c>
      <c r="R875" s="14" t="s">
        <v>40</v>
      </c>
      <c r="S875" s="14" t="s">
        <v>9871</v>
      </c>
      <c r="T875" s="14" t="s">
        <v>90</v>
      </c>
      <c r="U875" s="14" t="s">
        <v>202</v>
      </c>
      <c r="V875" s="14" t="s">
        <v>44</v>
      </c>
    </row>
    <row r="876" spans="1:22" ht="9.75" customHeight="1">
      <c r="A876" s="14" t="s">
        <v>9135</v>
      </c>
      <c r="B876" s="14" t="s">
        <v>919</v>
      </c>
      <c r="C876" s="13" t="str">
        <f t="shared" si="3"/>
        <v>11978G10</v>
      </c>
      <c r="D876" s="14" t="s">
        <v>27</v>
      </c>
      <c r="E876" s="14" t="s">
        <v>9872</v>
      </c>
      <c r="F876" s="14" t="s">
        <v>9873</v>
      </c>
      <c r="G876" s="14" t="s">
        <v>9874</v>
      </c>
      <c r="H876" s="14" t="s">
        <v>9875</v>
      </c>
      <c r="I876" s="14" t="s">
        <v>9876</v>
      </c>
      <c r="J876" s="14" t="s">
        <v>208</v>
      </c>
      <c r="K876" s="14" t="s">
        <v>926</v>
      </c>
      <c r="L876" s="14" t="s">
        <v>9877</v>
      </c>
      <c r="M876" s="14" t="s">
        <v>9878</v>
      </c>
      <c r="N876" s="14" t="s">
        <v>9879</v>
      </c>
      <c r="O876" s="14" t="s">
        <v>9880</v>
      </c>
      <c r="P876" s="14" t="s">
        <v>38</v>
      </c>
      <c r="Q876" s="14" t="s">
        <v>9881</v>
      </c>
      <c r="R876" s="14" t="s">
        <v>40</v>
      </c>
      <c r="S876" s="14" t="s">
        <v>9882</v>
      </c>
      <c r="T876" s="14" t="s">
        <v>90</v>
      </c>
      <c r="U876" s="14" t="s">
        <v>104</v>
      </c>
      <c r="V876" s="14" t="s">
        <v>44</v>
      </c>
    </row>
    <row r="877" spans="1:22" ht="9.75" customHeight="1">
      <c r="A877" s="14" t="s">
        <v>9135</v>
      </c>
      <c r="B877" s="14" t="s">
        <v>934</v>
      </c>
      <c r="C877" s="13" t="str">
        <f t="shared" si="3"/>
        <v>11978G11</v>
      </c>
      <c r="D877" s="14" t="s">
        <v>27</v>
      </c>
      <c r="E877" s="14" t="s">
        <v>9883</v>
      </c>
      <c r="F877" s="14" t="s">
        <v>9884</v>
      </c>
      <c r="G877" s="13"/>
      <c r="H877" s="14" t="s">
        <v>9885</v>
      </c>
      <c r="I877" s="14" t="s">
        <v>9886</v>
      </c>
      <c r="J877" s="14" t="s">
        <v>344</v>
      </c>
      <c r="K877" s="14" t="s">
        <v>1253</v>
      </c>
      <c r="L877" s="14" t="s">
        <v>9887</v>
      </c>
      <c r="M877" s="14" t="s">
        <v>9888</v>
      </c>
      <c r="N877" s="14" t="s">
        <v>9889</v>
      </c>
      <c r="O877" s="14" t="s">
        <v>9890</v>
      </c>
      <c r="P877" s="14" t="s">
        <v>38</v>
      </c>
      <c r="Q877" s="14" t="s">
        <v>9891</v>
      </c>
      <c r="R877" s="14" t="s">
        <v>40</v>
      </c>
      <c r="S877" s="14" t="s">
        <v>9892</v>
      </c>
      <c r="T877" s="14" t="s">
        <v>75</v>
      </c>
      <c r="U877" s="14" t="s">
        <v>243</v>
      </c>
      <c r="V877" s="14" t="s">
        <v>148</v>
      </c>
    </row>
    <row r="878" spans="1:22" ht="9.75" customHeight="1">
      <c r="A878" s="14" t="s">
        <v>9135</v>
      </c>
      <c r="B878" s="14" t="s">
        <v>945</v>
      </c>
      <c r="C878" s="13" t="str">
        <f t="shared" si="3"/>
        <v>11978H2</v>
      </c>
      <c r="D878" s="14" t="s">
        <v>27</v>
      </c>
      <c r="E878" s="14" t="s">
        <v>9893</v>
      </c>
      <c r="F878" s="14" t="s">
        <v>9894</v>
      </c>
      <c r="G878" s="14" t="s">
        <v>9895</v>
      </c>
      <c r="H878" s="14" t="s">
        <v>9896</v>
      </c>
      <c r="I878" s="14" t="s">
        <v>9140</v>
      </c>
      <c r="J878" s="14" t="s">
        <v>9897</v>
      </c>
      <c r="K878" s="14" t="s">
        <v>33</v>
      </c>
      <c r="L878" s="14" t="s">
        <v>9898</v>
      </c>
      <c r="M878" s="14" t="s">
        <v>9143</v>
      </c>
      <c r="N878" s="14" t="s">
        <v>9899</v>
      </c>
      <c r="O878" s="14" t="s">
        <v>9900</v>
      </c>
      <c r="P878" s="14" t="s">
        <v>38</v>
      </c>
      <c r="Q878" s="14" t="s">
        <v>9901</v>
      </c>
      <c r="R878" s="14" t="s">
        <v>40</v>
      </c>
      <c r="S878" s="14" t="s">
        <v>9902</v>
      </c>
      <c r="T878" s="14" t="s">
        <v>781</v>
      </c>
      <c r="U878" s="14" t="s">
        <v>119</v>
      </c>
      <c r="V878" s="14" t="s">
        <v>148</v>
      </c>
    </row>
    <row r="879" spans="1:22" ht="9.75" customHeight="1">
      <c r="A879" s="14" t="s">
        <v>9135</v>
      </c>
      <c r="B879" s="14" t="s">
        <v>956</v>
      </c>
      <c r="C879" s="13" t="str">
        <f t="shared" si="3"/>
        <v>11978H3</v>
      </c>
      <c r="D879" s="14" t="s">
        <v>27</v>
      </c>
      <c r="E879" s="14" t="s">
        <v>9903</v>
      </c>
      <c r="F879" s="14" t="s">
        <v>9904</v>
      </c>
      <c r="G879" s="13"/>
      <c r="H879" s="14" t="s">
        <v>9905</v>
      </c>
      <c r="I879" s="14" t="s">
        <v>9906</v>
      </c>
      <c r="J879" s="14" t="s">
        <v>9907</v>
      </c>
      <c r="K879" s="14" t="s">
        <v>52</v>
      </c>
      <c r="L879" s="14" t="s">
        <v>9908</v>
      </c>
      <c r="M879" s="14" t="s">
        <v>9909</v>
      </c>
      <c r="N879" s="14" t="s">
        <v>9910</v>
      </c>
      <c r="O879" s="14" t="s">
        <v>9911</v>
      </c>
      <c r="P879" s="14" t="s">
        <v>38</v>
      </c>
      <c r="Q879" s="14" t="s">
        <v>9912</v>
      </c>
      <c r="R879" s="14" t="s">
        <v>40</v>
      </c>
      <c r="S879" s="14" t="s">
        <v>9913</v>
      </c>
      <c r="T879" s="14" t="s">
        <v>9914</v>
      </c>
      <c r="U879" s="14" t="s">
        <v>4536</v>
      </c>
      <c r="V879" s="14" t="s">
        <v>148</v>
      </c>
    </row>
    <row r="880" spans="1:22" ht="9.75" customHeight="1">
      <c r="A880" s="14" t="s">
        <v>9135</v>
      </c>
      <c r="B880" s="14" t="s">
        <v>971</v>
      </c>
      <c r="C880" s="13" t="str">
        <f t="shared" si="3"/>
        <v>11978H4</v>
      </c>
      <c r="D880" s="14" t="s">
        <v>27</v>
      </c>
      <c r="E880" s="14" t="s">
        <v>9915</v>
      </c>
      <c r="F880" s="14" t="s">
        <v>9916</v>
      </c>
      <c r="G880" s="14" t="s">
        <v>9917</v>
      </c>
      <c r="H880" s="14" t="s">
        <v>9918</v>
      </c>
      <c r="I880" s="14" t="s">
        <v>9919</v>
      </c>
      <c r="J880" s="14" t="s">
        <v>9920</v>
      </c>
      <c r="K880" s="14" t="s">
        <v>33</v>
      </c>
      <c r="L880" s="14" t="s">
        <v>9921</v>
      </c>
      <c r="M880" s="14" t="s">
        <v>9922</v>
      </c>
      <c r="N880" s="14" t="s">
        <v>9923</v>
      </c>
      <c r="O880" s="14" t="s">
        <v>9924</v>
      </c>
      <c r="P880" s="14" t="s">
        <v>38</v>
      </c>
      <c r="Q880" s="14" t="s">
        <v>9925</v>
      </c>
      <c r="R880" s="14" t="s">
        <v>40</v>
      </c>
      <c r="S880" s="14" t="s">
        <v>9926</v>
      </c>
      <c r="T880" s="14" t="s">
        <v>5622</v>
      </c>
      <c r="U880" s="14" t="s">
        <v>338</v>
      </c>
      <c r="V880" s="14" t="s">
        <v>44</v>
      </c>
    </row>
    <row r="881" spans="1:22" ht="9.75" customHeight="1">
      <c r="A881" s="14" t="s">
        <v>9135</v>
      </c>
      <c r="B881" s="14" t="s">
        <v>985</v>
      </c>
      <c r="C881" s="13" t="str">
        <f t="shared" si="3"/>
        <v>11978H5</v>
      </c>
      <c r="D881" s="14" t="s">
        <v>27</v>
      </c>
      <c r="E881" s="14" t="s">
        <v>9927</v>
      </c>
      <c r="F881" s="14" t="s">
        <v>9928</v>
      </c>
      <c r="G881" s="14" t="s">
        <v>9929</v>
      </c>
      <c r="H881" s="14" t="s">
        <v>9930</v>
      </c>
      <c r="I881" s="14" t="s">
        <v>9931</v>
      </c>
      <c r="J881" s="14" t="s">
        <v>230</v>
      </c>
      <c r="K881" s="14" t="s">
        <v>68</v>
      </c>
      <c r="L881" s="14" t="s">
        <v>9932</v>
      </c>
      <c r="M881" s="14" t="s">
        <v>9933</v>
      </c>
      <c r="N881" s="14" t="s">
        <v>9934</v>
      </c>
      <c r="O881" s="14" t="s">
        <v>9935</v>
      </c>
      <c r="P881" s="14" t="s">
        <v>38</v>
      </c>
      <c r="Q881" s="14" t="s">
        <v>9936</v>
      </c>
      <c r="R881" s="14" t="s">
        <v>40</v>
      </c>
      <c r="S881" s="14" t="s">
        <v>9937</v>
      </c>
      <c r="T881" s="14" t="s">
        <v>230</v>
      </c>
      <c r="U881" s="14" t="s">
        <v>230</v>
      </c>
      <c r="V881" s="14" t="s">
        <v>44</v>
      </c>
    </row>
    <row r="882" spans="1:22" ht="9.75" customHeight="1">
      <c r="A882" s="14" t="s">
        <v>9135</v>
      </c>
      <c r="B882" s="14" t="s">
        <v>999</v>
      </c>
      <c r="C882" s="13" t="str">
        <f t="shared" si="3"/>
        <v>11978H6</v>
      </c>
      <c r="D882" s="14" t="s">
        <v>27</v>
      </c>
      <c r="E882" s="14" t="s">
        <v>9938</v>
      </c>
      <c r="F882" s="14" t="s">
        <v>9939</v>
      </c>
      <c r="G882" s="14" t="s">
        <v>9940</v>
      </c>
      <c r="H882" s="14" t="s">
        <v>9941</v>
      </c>
      <c r="I882" s="14" t="s">
        <v>9942</v>
      </c>
      <c r="J882" s="14" t="s">
        <v>230</v>
      </c>
      <c r="K882" s="14" t="s">
        <v>33</v>
      </c>
      <c r="L882" s="14" t="s">
        <v>9943</v>
      </c>
      <c r="M882" s="14" t="s">
        <v>9944</v>
      </c>
      <c r="N882" s="14" t="s">
        <v>9945</v>
      </c>
      <c r="O882" s="14" t="s">
        <v>280</v>
      </c>
      <c r="P882" s="14" t="s">
        <v>38</v>
      </c>
      <c r="Q882" s="14" t="s">
        <v>9946</v>
      </c>
      <c r="R882" s="14" t="s">
        <v>40</v>
      </c>
      <c r="S882" s="14" t="s">
        <v>9947</v>
      </c>
      <c r="T882" s="14" t="s">
        <v>230</v>
      </c>
      <c r="U882" s="14" t="s">
        <v>1034</v>
      </c>
      <c r="V882" s="14" t="s">
        <v>44</v>
      </c>
    </row>
    <row r="883" spans="1:22" ht="9.75" customHeight="1">
      <c r="A883" s="14" t="s">
        <v>9135</v>
      </c>
      <c r="B883" s="14" t="s">
        <v>1010</v>
      </c>
      <c r="C883" s="13" t="str">
        <f t="shared" si="3"/>
        <v>11978H7</v>
      </c>
      <c r="D883" s="14" t="s">
        <v>27</v>
      </c>
      <c r="E883" s="14" t="s">
        <v>9948</v>
      </c>
      <c r="F883" s="14" t="s">
        <v>9949</v>
      </c>
      <c r="G883" s="13"/>
      <c r="H883" s="14" t="s">
        <v>9950</v>
      </c>
      <c r="I883" s="14" t="s">
        <v>9951</v>
      </c>
      <c r="J883" s="14" t="s">
        <v>276</v>
      </c>
      <c r="K883" s="14" t="s">
        <v>83</v>
      </c>
      <c r="L883" s="14" t="s">
        <v>9952</v>
      </c>
      <c r="M883" s="14" t="s">
        <v>9953</v>
      </c>
      <c r="N883" s="14" t="s">
        <v>9954</v>
      </c>
      <c r="O883" s="14" t="s">
        <v>9955</v>
      </c>
      <c r="P883" s="14" t="s">
        <v>38</v>
      </c>
      <c r="Q883" s="14" t="s">
        <v>9956</v>
      </c>
      <c r="R883" s="14" t="s">
        <v>40</v>
      </c>
      <c r="S883" s="14" t="s">
        <v>9957</v>
      </c>
      <c r="T883" s="14" t="s">
        <v>90</v>
      </c>
      <c r="U883" s="14" t="s">
        <v>283</v>
      </c>
      <c r="V883" s="14" t="s">
        <v>44</v>
      </c>
    </row>
    <row r="884" spans="1:22" ht="9.75" customHeight="1">
      <c r="A884" s="14" t="s">
        <v>9135</v>
      </c>
      <c r="B884" s="14" t="s">
        <v>1022</v>
      </c>
      <c r="C884" s="13" t="str">
        <f t="shared" si="3"/>
        <v>11978H8</v>
      </c>
      <c r="D884" s="14" t="s">
        <v>27</v>
      </c>
      <c r="E884" s="14" t="s">
        <v>9958</v>
      </c>
      <c r="F884" s="14" t="s">
        <v>9959</v>
      </c>
      <c r="G884" s="14" t="s">
        <v>9960</v>
      </c>
      <c r="H884" s="14" t="s">
        <v>9961</v>
      </c>
      <c r="I884" s="14" t="s">
        <v>9962</v>
      </c>
      <c r="J884" s="14" t="s">
        <v>1962</v>
      </c>
      <c r="K884" s="14" t="s">
        <v>33</v>
      </c>
      <c r="L884" s="14" t="s">
        <v>9963</v>
      </c>
      <c r="M884" s="14" t="s">
        <v>9964</v>
      </c>
      <c r="N884" s="14" t="s">
        <v>9965</v>
      </c>
      <c r="O884" s="14" t="s">
        <v>9966</v>
      </c>
      <c r="P884" s="14" t="s">
        <v>38</v>
      </c>
      <c r="Q884" s="14" t="s">
        <v>9967</v>
      </c>
      <c r="R884" s="14" t="s">
        <v>40</v>
      </c>
      <c r="S884" s="14" t="s">
        <v>9968</v>
      </c>
      <c r="T884" s="14" t="s">
        <v>75</v>
      </c>
      <c r="U884" s="14" t="s">
        <v>243</v>
      </c>
      <c r="V884" s="14" t="s">
        <v>44</v>
      </c>
    </row>
    <row r="885" spans="1:22" ht="9.75" customHeight="1">
      <c r="A885" s="14" t="s">
        <v>9135</v>
      </c>
      <c r="B885" s="14" t="s">
        <v>1035</v>
      </c>
      <c r="C885" s="13" t="str">
        <f t="shared" si="3"/>
        <v>11978H9</v>
      </c>
      <c r="D885" s="14" t="s">
        <v>27</v>
      </c>
      <c r="E885" s="14" t="s">
        <v>9969</v>
      </c>
      <c r="F885" s="14" t="s">
        <v>9970</v>
      </c>
      <c r="G885" s="14" t="s">
        <v>9971</v>
      </c>
      <c r="H885" s="14" t="s">
        <v>9972</v>
      </c>
      <c r="I885" s="14" t="s">
        <v>9973</v>
      </c>
      <c r="J885" s="14" t="s">
        <v>111</v>
      </c>
      <c r="K885" s="14" t="s">
        <v>33</v>
      </c>
      <c r="L885" s="14" t="s">
        <v>9974</v>
      </c>
      <c r="M885" s="14" t="s">
        <v>9975</v>
      </c>
      <c r="N885" s="14" t="s">
        <v>9976</v>
      </c>
      <c r="O885" s="14" t="s">
        <v>9977</v>
      </c>
      <c r="P885" s="14" t="s">
        <v>38</v>
      </c>
      <c r="Q885" s="14" t="s">
        <v>9978</v>
      </c>
      <c r="R885" s="14" t="s">
        <v>40</v>
      </c>
      <c r="S885" s="14" t="s">
        <v>9979</v>
      </c>
      <c r="T885" s="14" t="s">
        <v>118</v>
      </c>
      <c r="U885" s="14" t="s">
        <v>60</v>
      </c>
      <c r="V885" s="14" t="s">
        <v>256</v>
      </c>
    </row>
    <row r="886" spans="1:22" ht="9.75" customHeight="1">
      <c r="A886" s="14" t="s">
        <v>9135</v>
      </c>
      <c r="B886" s="14" t="s">
        <v>1048</v>
      </c>
      <c r="C886" s="13" t="str">
        <f t="shared" si="3"/>
        <v>11978H10</v>
      </c>
      <c r="D886" s="14" t="s">
        <v>27</v>
      </c>
      <c r="E886" s="14" t="s">
        <v>9980</v>
      </c>
      <c r="F886" s="14" t="s">
        <v>9981</v>
      </c>
      <c r="G886" s="14" t="s">
        <v>9982</v>
      </c>
      <c r="H886" s="14" t="s">
        <v>9983</v>
      </c>
      <c r="I886" s="14" t="s">
        <v>9984</v>
      </c>
      <c r="J886" s="14" t="s">
        <v>344</v>
      </c>
      <c r="K886" s="14" t="s">
        <v>68</v>
      </c>
      <c r="L886" s="14" t="s">
        <v>9985</v>
      </c>
      <c r="M886" s="14" t="s">
        <v>9986</v>
      </c>
      <c r="N886" s="14" t="s">
        <v>9987</v>
      </c>
      <c r="O886" s="14" t="s">
        <v>9988</v>
      </c>
      <c r="P886" s="14" t="s">
        <v>38</v>
      </c>
      <c r="Q886" s="14" t="s">
        <v>9989</v>
      </c>
      <c r="R886" s="14" t="s">
        <v>40</v>
      </c>
      <c r="S886" s="14" t="s">
        <v>9990</v>
      </c>
      <c r="T886" s="14" t="s">
        <v>75</v>
      </c>
      <c r="U886" s="14" t="s">
        <v>243</v>
      </c>
      <c r="V886" s="14" t="s">
        <v>44</v>
      </c>
    </row>
    <row r="887" spans="1:22" ht="9.75" customHeight="1">
      <c r="A887" s="14" t="s">
        <v>9135</v>
      </c>
      <c r="B887" s="14" t="s">
        <v>1061</v>
      </c>
      <c r="C887" s="13" t="str">
        <f t="shared" si="3"/>
        <v>11978H11</v>
      </c>
      <c r="D887" s="14" t="s">
        <v>27</v>
      </c>
      <c r="E887" s="14" t="s">
        <v>9991</v>
      </c>
      <c r="F887" s="14" t="s">
        <v>9992</v>
      </c>
      <c r="G887" s="14" t="s">
        <v>9993</v>
      </c>
      <c r="H887" s="14" t="s">
        <v>9994</v>
      </c>
      <c r="I887" s="14" t="s">
        <v>9995</v>
      </c>
      <c r="J887" s="14" t="s">
        <v>2558</v>
      </c>
      <c r="K887" s="14" t="s">
        <v>33</v>
      </c>
      <c r="L887" s="14" t="s">
        <v>9996</v>
      </c>
      <c r="M887" s="14" t="s">
        <v>9997</v>
      </c>
      <c r="N887" s="14" t="s">
        <v>9998</v>
      </c>
      <c r="O887" s="14" t="s">
        <v>9999</v>
      </c>
      <c r="P887" s="14" t="s">
        <v>38</v>
      </c>
      <c r="Q887" s="14" t="s">
        <v>10000</v>
      </c>
      <c r="R887" s="14" t="s">
        <v>40</v>
      </c>
      <c r="S887" s="14" t="s">
        <v>10001</v>
      </c>
      <c r="T887" s="14" t="s">
        <v>1060</v>
      </c>
      <c r="U887" s="14" t="s">
        <v>283</v>
      </c>
      <c r="V887" s="14" t="s">
        <v>44</v>
      </c>
    </row>
    <row r="888" spans="1:22" ht="9.75" customHeight="1">
      <c r="A888" s="14" t="s">
        <v>10002</v>
      </c>
      <c r="B888" s="14" t="s">
        <v>26</v>
      </c>
      <c r="C888" s="13" t="str">
        <f t="shared" si="3"/>
        <v>11979A2</v>
      </c>
      <c r="D888" s="14" t="s">
        <v>27</v>
      </c>
      <c r="E888" s="14" t="s">
        <v>10003</v>
      </c>
      <c r="F888" s="14" t="s">
        <v>10004</v>
      </c>
      <c r="G888" s="14" t="s">
        <v>10005</v>
      </c>
      <c r="H888" s="14" t="s">
        <v>10006</v>
      </c>
      <c r="I888" s="14" t="s">
        <v>10007</v>
      </c>
      <c r="J888" s="14" t="s">
        <v>10008</v>
      </c>
      <c r="K888" s="14" t="s">
        <v>83</v>
      </c>
      <c r="L888" s="14" t="s">
        <v>10009</v>
      </c>
      <c r="M888" s="14" t="s">
        <v>10010</v>
      </c>
      <c r="N888" s="14" t="s">
        <v>10011</v>
      </c>
      <c r="O888" s="14" t="s">
        <v>10012</v>
      </c>
      <c r="P888" s="14" t="s">
        <v>38</v>
      </c>
      <c r="Q888" s="14" t="s">
        <v>10013</v>
      </c>
      <c r="R888" s="14" t="s">
        <v>40</v>
      </c>
      <c r="S888" s="14" t="s">
        <v>10014</v>
      </c>
      <c r="T888" s="14" t="s">
        <v>1531</v>
      </c>
      <c r="U888" s="14" t="s">
        <v>3950</v>
      </c>
      <c r="V888" s="14" t="s">
        <v>44</v>
      </c>
    </row>
    <row r="889" spans="1:22" ht="9.75" customHeight="1">
      <c r="A889" s="14" t="s">
        <v>10002</v>
      </c>
      <c r="B889" s="14" t="s">
        <v>45</v>
      </c>
      <c r="C889" s="13" t="str">
        <f t="shared" si="3"/>
        <v>11979A3</v>
      </c>
      <c r="D889" s="14" t="s">
        <v>27</v>
      </c>
      <c r="E889" s="14" t="s">
        <v>10015</v>
      </c>
      <c r="F889" s="14" t="s">
        <v>10016</v>
      </c>
      <c r="G889" s="14" t="s">
        <v>10017</v>
      </c>
      <c r="H889" s="14" t="s">
        <v>10018</v>
      </c>
      <c r="I889" s="14" t="s">
        <v>4381</v>
      </c>
      <c r="J889" s="14" t="s">
        <v>111</v>
      </c>
      <c r="K889" s="14" t="s">
        <v>33</v>
      </c>
      <c r="L889" s="14" t="s">
        <v>10019</v>
      </c>
      <c r="M889" s="14" t="s">
        <v>4383</v>
      </c>
      <c r="N889" s="14" t="s">
        <v>10020</v>
      </c>
      <c r="O889" s="14" t="s">
        <v>10021</v>
      </c>
      <c r="P889" s="14" t="s">
        <v>38</v>
      </c>
      <c r="Q889" s="14" t="s">
        <v>10022</v>
      </c>
      <c r="R889" s="14" t="s">
        <v>40</v>
      </c>
      <c r="S889" s="14" t="s">
        <v>10023</v>
      </c>
      <c r="T889" s="14" t="s">
        <v>118</v>
      </c>
      <c r="U889" s="14" t="s">
        <v>60</v>
      </c>
      <c r="V889" s="14" t="s">
        <v>44</v>
      </c>
    </row>
    <row r="890" spans="1:22" ht="9.75" customHeight="1">
      <c r="A890" s="14" t="s">
        <v>10002</v>
      </c>
      <c r="B890" s="14" t="s">
        <v>61</v>
      </c>
      <c r="C890" s="13" t="str">
        <f t="shared" si="3"/>
        <v>11979A4</v>
      </c>
      <c r="D890" s="14" t="s">
        <v>27</v>
      </c>
      <c r="E890" s="14" t="s">
        <v>10024</v>
      </c>
      <c r="F890" s="14" t="s">
        <v>10025</v>
      </c>
      <c r="G890" s="14" t="s">
        <v>10026</v>
      </c>
      <c r="H890" s="14" t="s">
        <v>10027</v>
      </c>
      <c r="I890" s="14" t="s">
        <v>10028</v>
      </c>
      <c r="J890" s="14" t="s">
        <v>230</v>
      </c>
      <c r="K890" s="14" t="s">
        <v>68</v>
      </c>
      <c r="L890" s="14" t="s">
        <v>10029</v>
      </c>
      <c r="M890" s="14" t="s">
        <v>10030</v>
      </c>
      <c r="N890" s="14" t="s">
        <v>10031</v>
      </c>
      <c r="O890" s="14" t="s">
        <v>280</v>
      </c>
      <c r="P890" s="14" t="s">
        <v>38</v>
      </c>
      <c r="Q890" s="14" t="s">
        <v>10032</v>
      </c>
      <c r="R890" s="14" t="s">
        <v>40</v>
      </c>
      <c r="S890" s="14" t="s">
        <v>10033</v>
      </c>
      <c r="T890" s="14" t="s">
        <v>230</v>
      </c>
      <c r="U890" s="14" t="s">
        <v>338</v>
      </c>
      <c r="V890" s="14" t="s">
        <v>44</v>
      </c>
    </row>
    <row r="891" spans="1:22" ht="9.75" customHeight="1">
      <c r="A891" s="14" t="s">
        <v>10002</v>
      </c>
      <c r="B891" s="14" t="s">
        <v>77</v>
      </c>
      <c r="C891" s="13" t="str">
        <f t="shared" si="3"/>
        <v>11979A5</v>
      </c>
      <c r="D891" s="14" t="s">
        <v>27</v>
      </c>
      <c r="E891" s="14" t="s">
        <v>10034</v>
      </c>
      <c r="F891" s="14" t="s">
        <v>10035</v>
      </c>
      <c r="G891" s="14" t="s">
        <v>10036</v>
      </c>
      <c r="H891" s="14" t="s">
        <v>10037</v>
      </c>
      <c r="I891" s="14" t="s">
        <v>10038</v>
      </c>
      <c r="J891" s="14" t="s">
        <v>230</v>
      </c>
      <c r="K891" s="14" t="s">
        <v>33</v>
      </c>
      <c r="L891" s="14" t="s">
        <v>10039</v>
      </c>
      <c r="M891" s="14" t="s">
        <v>10040</v>
      </c>
      <c r="N891" s="14" t="s">
        <v>10041</v>
      </c>
      <c r="O891" s="14" t="s">
        <v>10042</v>
      </c>
      <c r="P891" s="14" t="s">
        <v>38</v>
      </c>
      <c r="Q891" s="14" t="s">
        <v>10043</v>
      </c>
      <c r="R891" s="14" t="s">
        <v>40</v>
      </c>
      <c r="S891" s="14" t="s">
        <v>10044</v>
      </c>
      <c r="T891" s="14" t="s">
        <v>230</v>
      </c>
      <c r="U891" s="14" t="s">
        <v>230</v>
      </c>
      <c r="V891" s="14" t="s">
        <v>44</v>
      </c>
    </row>
    <row r="892" spans="1:22" ht="9.75" customHeight="1">
      <c r="A892" s="14" t="s">
        <v>10002</v>
      </c>
      <c r="B892" s="14" t="s">
        <v>91</v>
      </c>
      <c r="C892" s="13" t="str">
        <f t="shared" si="3"/>
        <v>11979A6</v>
      </c>
      <c r="D892" s="14" t="s">
        <v>27</v>
      </c>
      <c r="E892" s="14" t="s">
        <v>10045</v>
      </c>
      <c r="F892" s="14" t="s">
        <v>10046</v>
      </c>
      <c r="G892" s="14" t="s">
        <v>10047</v>
      </c>
      <c r="H892" s="14" t="s">
        <v>10048</v>
      </c>
      <c r="I892" s="14" t="s">
        <v>10049</v>
      </c>
      <c r="J892" s="14" t="s">
        <v>10050</v>
      </c>
      <c r="K892" s="14" t="s">
        <v>52</v>
      </c>
      <c r="L892" s="14" t="s">
        <v>10051</v>
      </c>
      <c r="M892" s="14" t="s">
        <v>10052</v>
      </c>
      <c r="N892" s="14" t="s">
        <v>10053</v>
      </c>
      <c r="O892" s="14" t="s">
        <v>10054</v>
      </c>
      <c r="P892" s="14" t="s">
        <v>38</v>
      </c>
      <c r="Q892" s="14" t="s">
        <v>10055</v>
      </c>
      <c r="R892" s="14" t="s">
        <v>40</v>
      </c>
      <c r="S892" s="14" t="s">
        <v>10056</v>
      </c>
      <c r="T892" s="14" t="s">
        <v>3105</v>
      </c>
      <c r="U892" s="14" t="s">
        <v>134</v>
      </c>
      <c r="V892" s="14" t="s">
        <v>44</v>
      </c>
    </row>
    <row r="893" spans="1:22" ht="9.75" customHeight="1">
      <c r="A893" s="14" t="s">
        <v>10002</v>
      </c>
      <c r="B893" s="14" t="s">
        <v>105</v>
      </c>
      <c r="C893" s="13" t="str">
        <f t="shared" si="3"/>
        <v>11979A7</v>
      </c>
      <c r="D893" s="14" t="s">
        <v>27</v>
      </c>
      <c r="E893" s="14" t="s">
        <v>10057</v>
      </c>
      <c r="F893" s="14" t="s">
        <v>10058</v>
      </c>
      <c r="G893" s="14" t="s">
        <v>10059</v>
      </c>
      <c r="H893" s="14" t="s">
        <v>10060</v>
      </c>
      <c r="I893" s="14" t="s">
        <v>10061</v>
      </c>
      <c r="J893" s="14" t="s">
        <v>6123</v>
      </c>
      <c r="K893" s="14" t="s">
        <v>10062</v>
      </c>
      <c r="L893" s="14" t="s">
        <v>10063</v>
      </c>
      <c r="M893" s="14" t="s">
        <v>10064</v>
      </c>
      <c r="N893" s="14" t="s">
        <v>10065</v>
      </c>
      <c r="O893" s="14" t="s">
        <v>10066</v>
      </c>
      <c r="P893" s="14" t="s">
        <v>38</v>
      </c>
      <c r="Q893" s="14" t="s">
        <v>10067</v>
      </c>
      <c r="R893" s="14" t="s">
        <v>40</v>
      </c>
      <c r="S893" s="14" t="s">
        <v>10068</v>
      </c>
      <c r="T893" s="14" t="s">
        <v>118</v>
      </c>
      <c r="U893" s="14" t="s">
        <v>43</v>
      </c>
      <c r="V893" s="14" t="s">
        <v>44</v>
      </c>
    </row>
    <row r="894" spans="1:22" ht="9.75" customHeight="1">
      <c r="A894" s="14" t="s">
        <v>10002</v>
      </c>
      <c r="B894" s="14" t="s">
        <v>120</v>
      </c>
      <c r="C894" s="13" t="str">
        <f t="shared" si="3"/>
        <v>11979A8</v>
      </c>
      <c r="D894" s="14" t="s">
        <v>27</v>
      </c>
      <c r="E894" s="14" t="s">
        <v>10069</v>
      </c>
      <c r="F894" s="14" t="s">
        <v>10070</v>
      </c>
      <c r="G894" s="14" t="s">
        <v>10071</v>
      </c>
      <c r="H894" s="14" t="s">
        <v>10072</v>
      </c>
      <c r="I894" s="14" t="s">
        <v>10073</v>
      </c>
      <c r="J894" s="14" t="s">
        <v>10074</v>
      </c>
      <c r="K894" s="14" t="s">
        <v>33</v>
      </c>
      <c r="L894" s="14" t="s">
        <v>10075</v>
      </c>
      <c r="M894" s="14" t="s">
        <v>10076</v>
      </c>
      <c r="N894" s="14" t="s">
        <v>10077</v>
      </c>
      <c r="O894" s="14" t="s">
        <v>10078</v>
      </c>
      <c r="P894" s="14" t="s">
        <v>38</v>
      </c>
      <c r="Q894" s="14" t="s">
        <v>10079</v>
      </c>
      <c r="R894" s="14" t="s">
        <v>40</v>
      </c>
      <c r="S894" s="14" t="s">
        <v>10080</v>
      </c>
      <c r="T894" s="14" t="s">
        <v>5074</v>
      </c>
      <c r="U894" s="14" t="s">
        <v>60</v>
      </c>
      <c r="V894" s="14" t="s">
        <v>44</v>
      </c>
    </row>
    <row r="895" spans="1:22" ht="9.75" customHeight="1">
      <c r="A895" s="14" t="s">
        <v>10002</v>
      </c>
      <c r="B895" s="14" t="s">
        <v>136</v>
      </c>
      <c r="C895" s="13" t="str">
        <f t="shared" si="3"/>
        <v>11979A9</v>
      </c>
      <c r="D895" s="14" t="s">
        <v>27</v>
      </c>
      <c r="E895" s="14" t="s">
        <v>10081</v>
      </c>
      <c r="F895" s="14" t="s">
        <v>10082</v>
      </c>
      <c r="G895" s="14" t="s">
        <v>10083</v>
      </c>
      <c r="H895" s="14" t="s">
        <v>10084</v>
      </c>
      <c r="I895" s="14" t="s">
        <v>8582</v>
      </c>
      <c r="J895" s="14" t="s">
        <v>650</v>
      </c>
      <c r="K895" s="14" t="s">
        <v>33</v>
      </c>
      <c r="L895" s="14" t="s">
        <v>10085</v>
      </c>
      <c r="M895" s="14" t="s">
        <v>10086</v>
      </c>
      <c r="N895" s="14" t="s">
        <v>10087</v>
      </c>
      <c r="O895" s="14" t="s">
        <v>10088</v>
      </c>
      <c r="P895" s="14" t="s">
        <v>38</v>
      </c>
      <c r="Q895" s="14" t="s">
        <v>10089</v>
      </c>
      <c r="R895" s="14" t="s">
        <v>40</v>
      </c>
      <c r="S895" s="14" t="s">
        <v>10090</v>
      </c>
      <c r="T895" s="14" t="s">
        <v>90</v>
      </c>
      <c r="U895" s="14" t="s">
        <v>283</v>
      </c>
      <c r="V895" s="14" t="s">
        <v>44</v>
      </c>
    </row>
    <row r="896" spans="1:22" ht="9.75" customHeight="1">
      <c r="A896" s="14" t="s">
        <v>10002</v>
      </c>
      <c r="B896" s="14" t="s">
        <v>149</v>
      </c>
      <c r="C896" s="13" t="str">
        <f t="shared" si="3"/>
        <v>11979A10</v>
      </c>
      <c r="D896" s="14" t="s">
        <v>27</v>
      </c>
      <c r="E896" s="14" t="s">
        <v>10091</v>
      </c>
      <c r="F896" s="14" t="s">
        <v>10092</v>
      </c>
      <c r="G896" s="14" t="s">
        <v>10093</v>
      </c>
      <c r="H896" s="14" t="s">
        <v>10094</v>
      </c>
      <c r="I896" s="14" t="s">
        <v>10095</v>
      </c>
      <c r="J896" s="14" t="s">
        <v>1053</v>
      </c>
      <c r="K896" s="14" t="s">
        <v>33</v>
      </c>
      <c r="L896" s="14" t="s">
        <v>10096</v>
      </c>
      <c r="M896" s="14" t="s">
        <v>10097</v>
      </c>
      <c r="N896" s="14" t="s">
        <v>10098</v>
      </c>
      <c r="O896" s="14" t="s">
        <v>10099</v>
      </c>
      <c r="P896" s="14" t="s">
        <v>38</v>
      </c>
      <c r="Q896" s="14" t="s">
        <v>10100</v>
      </c>
      <c r="R896" s="14" t="s">
        <v>40</v>
      </c>
      <c r="S896" s="14" t="s">
        <v>10101</v>
      </c>
      <c r="T896" s="14" t="s">
        <v>1060</v>
      </c>
      <c r="U896" s="14" t="s">
        <v>283</v>
      </c>
      <c r="V896" s="14" t="s">
        <v>44</v>
      </c>
    </row>
    <row r="897" spans="1:22" ht="9.75" customHeight="1">
      <c r="A897" s="14" t="s">
        <v>10002</v>
      </c>
      <c r="B897" s="14" t="s">
        <v>162</v>
      </c>
      <c r="C897" s="13" t="str">
        <f t="shared" si="3"/>
        <v>11979A11</v>
      </c>
      <c r="D897" s="14" t="s">
        <v>27</v>
      </c>
      <c r="E897" s="14" t="s">
        <v>10102</v>
      </c>
      <c r="F897" s="14" t="s">
        <v>10103</v>
      </c>
      <c r="G897" s="14" t="s">
        <v>10104</v>
      </c>
      <c r="H897" s="14" t="s">
        <v>10105</v>
      </c>
      <c r="I897" s="14" t="s">
        <v>10106</v>
      </c>
      <c r="J897" s="14" t="s">
        <v>1501</v>
      </c>
      <c r="K897" s="14" t="s">
        <v>33</v>
      </c>
      <c r="L897" s="14" t="s">
        <v>10107</v>
      </c>
      <c r="M897" s="14" t="s">
        <v>10108</v>
      </c>
      <c r="N897" s="14" t="s">
        <v>10109</v>
      </c>
      <c r="O897" s="14" t="s">
        <v>10110</v>
      </c>
      <c r="P897" s="14" t="s">
        <v>38</v>
      </c>
      <c r="Q897" s="14" t="s">
        <v>10111</v>
      </c>
      <c r="R897" s="14" t="s">
        <v>40</v>
      </c>
      <c r="S897" s="14" t="s">
        <v>10112</v>
      </c>
      <c r="T897" s="14" t="s">
        <v>230</v>
      </c>
      <c r="U897" s="14" t="s">
        <v>10113</v>
      </c>
      <c r="V897" s="14" t="s">
        <v>44</v>
      </c>
    </row>
    <row r="898" spans="1:22" ht="9.75" customHeight="1">
      <c r="A898" s="14" t="s">
        <v>10002</v>
      </c>
      <c r="B898" s="14" t="s">
        <v>176</v>
      </c>
      <c r="C898" s="13" t="str">
        <f t="shared" si="3"/>
        <v>11979B2</v>
      </c>
      <c r="D898" s="14" t="s">
        <v>27</v>
      </c>
      <c r="E898" s="14" t="s">
        <v>10114</v>
      </c>
      <c r="F898" s="14" t="s">
        <v>10115</v>
      </c>
      <c r="G898" s="13"/>
      <c r="H898" s="14" t="s">
        <v>10116</v>
      </c>
      <c r="I898" s="14" t="s">
        <v>10117</v>
      </c>
      <c r="J898" s="14" t="s">
        <v>230</v>
      </c>
      <c r="K898" s="14" t="s">
        <v>68</v>
      </c>
      <c r="L898" s="14" t="s">
        <v>10118</v>
      </c>
      <c r="M898" s="14" t="s">
        <v>10119</v>
      </c>
      <c r="N898" s="14" t="s">
        <v>10120</v>
      </c>
      <c r="O898" s="14" t="s">
        <v>10121</v>
      </c>
      <c r="P898" s="14" t="s">
        <v>38</v>
      </c>
      <c r="Q898" s="14" t="s">
        <v>10122</v>
      </c>
      <c r="R898" s="14" t="s">
        <v>40</v>
      </c>
      <c r="S898" s="14" t="s">
        <v>10123</v>
      </c>
      <c r="T898" s="14" t="s">
        <v>230</v>
      </c>
      <c r="U898" s="14" t="s">
        <v>230</v>
      </c>
      <c r="V898" s="14" t="s">
        <v>44</v>
      </c>
    </row>
    <row r="899" spans="1:22" ht="9.75" customHeight="1">
      <c r="A899" s="14" t="s">
        <v>10002</v>
      </c>
      <c r="B899" s="14" t="s">
        <v>190</v>
      </c>
      <c r="C899" s="13" t="str">
        <f t="shared" si="3"/>
        <v>11979B3</v>
      </c>
      <c r="D899" s="14" t="s">
        <v>27</v>
      </c>
      <c r="E899" s="14" t="s">
        <v>10124</v>
      </c>
      <c r="F899" s="14" t="s">
        <v>10125</v>
      </c>
      <c r="G899" s="13"/>
      <c r="H899" s="14" t="s">
        <v>10126</v>
      </c>
      <c r="I899" s="14" t="s">
        <v>10127</v>
      </c>
      <c r="J899" s="14" t="s">
        <v>10128</v>
      </c>
      <c r="K899" s="14" t="s">
        <v>2392</v>
      </c>
      <c r="L899" s="14" t="s">
        <v>10129</v>
      </c>
      <c r="M899" s="14" t="s">
        <v>10130</v>
      </c>
      <c r="N899" s="14" t="s">
        <v>10131</v>
      </c>
      <c r="O899" s="14" t="s">
        <v>10132</v>
      </c>
      <c r="P899" s="14" t="s">
        <v>38</v>
      </c>
      <c r="Q899" s="14" t="s">
        <v>10133</v>
      </c>
      <c r="R899" s="14" t="s">
        <v>40</v>
      </c>
      <c r="S899" s="14" t="s">
        <v>10134</v>
      </c>
      <c r="T899" s="14" t="s">
        <v>90</v>
      </c>
      <c r="U899" s="14" t="s">
        <v>60</v>
      </c>
      <c r="V899" s="14" t="s">
        <v>44</v>
      </c>
    </row>
    <row r="900" spans="1:22" ht="9.75" customHeight="1">
      <c r="A900" s="14" t="s">
        <v>10002</v>
      </c>
      <c r="B900" s="14" t="s">
        <v>203</v>
      </c>
      <c r="C900" s="13" t="str">
        <f t="shared" si="3"/>
        <v>11979B4</v>
      </c>
      <c r="D900" s="14" t="s">
        <v>27</v>
      </c>
      <c r="E900" s="14" t="s">
        <v>10135</v>
      </c>
      <c r="F900" s="14" t="s">
        <v>10136</v>
      </c>
      <c r="G900" s="14" t="s">
        <v>10137</v>
      </c>
      <c r="H900" s="14" t="s">
        <v>10138</v>
      </c>
      <c r="I900" s="14" t="s">
        <v>10139</v>
      </c>
      <c r="J900" s="14" t="s">
        <v>10140</v>
      </c>
      <c r="K900" s="14" t="s">
        <v>169</v>
      </c>
      <c r="L900" s="14" t="s">
        <v>10141</v>
      </c>
      <c r="M900" s="14" t="s">
        <v>10142</v>
      </c>
      <c r="N900" s="14" t="s">
        <v>10143</v>
      </c>
      <c r="O900" s="14" t="s">
        <v>10144</v>
      </c>
      <c r="P900" s="14" t="s">
        <v>38</v>
      </c>
      <c r="Q900" s="14" t="s">
        <v>10145</v>
      </c>
      <c r="R900" s="14" t="s">
        <v>40</v>
      </c>
      <c r="S900" s="14" t="s">
        <v>10146</v>
      </c>
      <c r="T900" s="14" t="s">
        <v>2145</v>
      </c>
      <c r="U900" s="14" t="s">
        <v>230</v>
      </c>
      <c r="V900" s="14" t="s">
        <v>44</v>
      </c>
    </row>
    <row r="901" spans="1:22" ht="9.75" customHeight="1">
      <c r="A901" s="14" t="s">
        <v>10002</v>
      </c>
      <c r="B901" s="14" t="s">
        <v>216</v>
      </c>
      <c r="C901" s="13" t="str">
        <f t="shared" si="3"/>
        <v>11979B5</v>
      </c>
      <c r="D901" s="14" t="s">
        <v>27</v>
      </c>
      <c r="E901" s="14" t="s">
        <v>10147</v>
      </c>
      <c r="F901" s="14" t="s">
        <v>10148</v>
      </c>
      <c r="G901" s="14" t="s">
        <v>10149</v>
      </c>
      <c r="H901" s="14" t="s">
        <v>10150</v>
      </c>
      <c r="I901" s="14" t="s">
        <v>10151</v>
      </c>
      <c r="J901" s="14" t="s">
        <v>10152</v>
      </c>
      <c r="K901" s="14" t="s">
        <v>33</v>
      </c>
      <c r="L901" s="14" t="s">
        <v>10153</v>
      </c>
      <c r="M901" s="14" t="s">
        <v>10154</v>
      </c>
      <c r="N901" s="14" t="s">
        <v>10155</v>
      </c>
      <c r="O901" s="14" t="s">
        <v>10156</v>
      </c>
      <c r="P901" s="14" t="s">
        <v>38</v>
      </c>
      <c r="Q901" s="14" t="s">
        <v>10157</v>
      </c>
      <c r="R901" s="14" t="s">
        <v>40</v>
      </c>
      <c r="S901" s="14" t="s">
        <v>10158</v>
      </c>
      <c r="T901" s="14" t="s">
        <v>1922</v>
      </c>
      <c r="U901" s="14" t="s">
        <v>283</v>
      </c>
      <c r="V901" s="14" t="s">
        <v>44</v>
      </c>
    </row>
    <row r="902" spans="1:22" ht="9.75" customHeight="1">
      <c r="A902" s="14" t="s">
        <v>10002</v>
      </c>
      <c r="B902" s="14" t="s">
        <v>231</v>
      </c>
      <c r="C902" s="13" t="str">
        <f t="shared" si="3"/>
        <v>11979B6</v>
      </c>
      <c r="D902" s="14" t="s">
        <v>27</v>
      </c>
      <c r="E902" s="14" t="s">
        <v>10159</v>
      </c>
      <c r="F902" s="14" t="s">
        <v>10160</v>
      </c>
      <c r="G902" s="14" t="s">
        <v>10161</v>
      </c>
      <c r="H902" s="14" t="s">
        <v>10162</v>
      </c>
      <c r="I902" s="14" t="s">
        <v>10163</v>
      </c>
      <c r="J902" s="14" t="s">
        <v>410</v>
      </c>
      <c r="K902" s="14" t="s">
        <v>52</v>
      </c>
      <c r="L902" s="14" t="s">
        <v>10164</v>
      </c>
      <c r="M902" s="14" t="s">
        <v>10165</v>
      </c>
      <c r="N902" s="14" t="s">
        <v>10166</v>
      </c>
      <c r="O902" s="14" t="s">
        <v>10167</v>
      </c>
      <c r="P902" s="14" t="s">
        <v>38</v>
      </c>
      <c r="Q902" s="14" t="s">
        <v>10168</v>
      </c>
      <c r="R902" s="14" t="s">
        <v>40</v>
      </c>
      <c r="S902" s="14" t="s">
        <v>10169</v>
      </c>
      <c r="T902" s="14" t="s">
        <v>118</v>
      </c>
      <c r="U902" s="14" t="s">
        <v>43</v>
      </c>
      <c r="V902" s="14" t="s">
        <v>44</v>
      </c>
    </row>
    <row r="903" spans="1:22" ht="9.75" customHeight="1">
      <c r="A903" s="14" t="s">
        <v>10002</v>
      </c>
      <c r="B903" s="14" t="s">
        <v>244</v>
      </c>
      <c r="C903" s="13" t="str">
        <f t="shared" si="3"/>
        <v>11979B7</v>
      </c>
      <c r="D903" s="14" t="s">
        <v>27</v>
      </c>
      <c r="E903" s="14" t="s">
        <v>10170</v>
      </c>
      <c r="F903" s="14" t="s">
        <v>10171</v>
      </c>
      <c r="G903" s="14" t="s">
        <v>10172</v>
      </c>
      <c r="H903" s="14" t="s">
        <v>10173</v>
      </c>
      <c r="I903" s="14" t="s">
        <v>10174</v>
      </c>
      <c r="J903" s="14" t="s">
        <v>10175</v>
      </c>
      <c r="K903" s="14" t="s">
        <v>83</v>
      </c>
      <c r="L903" s="14" t="s">
        <v>10176</v>
      </c>
      <c r="M903" s="14" t="s">
        <v>10177</v>
      </c>
      <c r="N903" s="14" t="s">
        <v>10178</v>
      </c>
      <c r="O903" s="14" t="s">
        <v>10179</v>
      </c>
      <c r="P903" s="14" t="s">
        <v>38</v>
      </c>
      <c r="Q903" s="14" t="s">
        <v>10180</v>
      </c>
      <c r="R903" s="14" t="s">
        <v>40</v>
      </c>
      <c r="S903" s="14" t="s">
        <v>10181</v>
      </c>
      <c r="T903" s="14" t="s">
        <v>2530</v>
      </c>
      <c r="U903" s="14" t="s">
        <v>1084</v>
      </c>
      <c r="V903" s="14" t="s">
        <v>44</v>
      </c>
    </row>
    <row r="904" spans="1:22" ht="9.75" customHeight="1">
      <c r="A904" s="14" t="s">
        <v>10002</v>
      </c>
      <c r="B904" s="14" t="s">
        <v>257</v>
      </c>
      <c r="C904" s="13" t="str">
        <f t="shared" si="3"/>
        <v>11979B8</v>
      </c>
      <c r="D904" s="14" t="s">
        <v>27</v>
      </c>
      <c r="E904" s="14" t="s">
        <v>10182</v>
      </c>
      <c r="F904" s="14" t="s">
        <v>10183</v>
      </c>
      <c r="G904" s="13"/>
      <c r="H904" s="14" t="s">
        <v>10184</v>
      </c>
      <c r="I904" s="14" t="s">
        <v>10185</v>
      </c>
      <c r="J904" s="14" t="s">
        <v>82</v>
      </c>
      <c r="K904" s="14" t="s">
        <v>33</v>
      </c>
      <c r="L904" s="14" t="s">
        <v>10186</v>
      </c>
      <c r="M904" s="14" t="s">
        <v>10187</v>
      </c>
      <c r="N904" s="14" t="s">
        <v>10188</v>
      </c>
      <c r="O904" s="14" t="s">
        <v>10189</v>
      </c>
      <c r="P904" s="14" t="s">
        <v>38</v>
      </c>
      <c r="Q904" s="14" t="s">
        <v>10190</v>
      </c>
      <c r="R904" s="14" t="s">
        <v>40</v>
      </c>
      <c r="S904" s="14" t="s">
        <v>10191</v>
      </c>
      <c r="T904" s="14" t="s">
        <v>90</v>
      </c>
      <c r="U904" s="14" t="s">
        <v>283</v>
      </c>
      <c r="V904" s="14" t="s">
        <v>44</v>
      </c>
    </row>
    <row r="905" spans="1:22" ht="9.75" customHeight="1">
      <c r="A905" s="14" t="s">
        <v>10002</v>
      </c>
      <c r="B905" s="14" t="s">
        <v>270</v>
      </c>
      <c r="C905" s="13" t="str">
        <f t="shared" si="3"/>
        <v>11979B9</v>
      </c>
      <c r="D905" s="14" t="s">
        <v>27</v>
      </c>
      <c r="E905" s="14" t="s">
        <v>10192</v>
      </c>
      <c r="F905" s="14" t="s">
        <v>10193</v>
      </c>
      <c r="G905" s="13"/>
      <c r="H905" s="14" t="s">
        <v>10194</v>
      </c>
      <c r="I905" s="14" t="s">
        <v>10195</v>
      </c>
      <c r="J905" s="14" t="s">
        <v>10196</v>
      </c>
      <c r="K905" s="14" t="s">
        <v>33</v>
      </c>
      <c r="L905" s="14" t="s">
        <v>10197</v>
      </c>
      <c r="M905" s="14" t="s">
        <v>10198</v>
      </c>
      <c r="N905" s="14" t="s">
        <v>10199</v>
      </c>
      <c r="O905" s="14" t="s">
        <v>10200</v>
      </c>
      <c r="P905" s="14" t="s">
        <v>38</v>
      </c>
      <c r="Q905" s="14" t="s">
        <v>10201</v>
      </c>
      <c r="R905" s="14" t="s">
        <v>40</v>
      </c>
      <c r="S905" s="14" t="s">
        <v>10202</v>
      </c>
      <c r="T905" s="14" t="s">
        <v>10203</v>
      </c>
      <c r="U905" s="14" t="s">
        <v>10204</v>
      </c>
      <c r="V905" s="14" t="s">
        <v>44</v>
      </c>
    </row>
    <row r="906" spans="1:22" ht="9.75" customHeight="1">
      <c r="A906" s="14" t="s">
        <v>10002</v>
      </c>
      <c r="B906" s="14" t="s">
        <v>284</v>
      </c>
      <c r="C906" s="13" t="str">
        <f t="shared" si="3"/>
        <v>11979B10</v>
      </c>
      <c r="D906" s="14" t="s">
        <v>27</v>
      </c>
      <c r="E906" s="14" t="s">
        <v>10205</v>
      </c>
      <c r="F906" s="14" t="s">
        <v>10206</v>
      </c>
      <c r="G906" s="13"/>
      <c r="H906" s="14" t="s">
        <v>10207</v>
      </c>
      <c r="I906" s="14" t="s">
        <v>10208</v>
      </c>
      <c r="J906" s="14" t="s">
        <v>7908</v>
      </c>
      <c r="K906" s="14" t="s">
        <v>33</v>
      </c>
      <c r="L906" s="14" t="s">
        <v>10209</v>
      </c>
      <c r="M906" s="14" t="s">
        <v>10210</v>
      </c>
      <c r="N906" s="14" t="s">
        <v>10211</v>
      </c>
      <c r="O906" s="14" t="s">
        <v>10212</v>
      </c>
      <c r="P906" s="14" t="s">
        <v>38</v>
      </c>
      <c r="Q906" s="14" t="s">
        <v>10213</v>
      </c>
      <c r="R906" s="14" t="s">
        <v>40</v>
      </c>
      <c r="S906" s="14" t="s">
        <v>10214</v>
      </c>
      <c r="T906" s="14" t="s">
        <v>230</v>
      </c>
      <c r="U906" s="14" t="s">
        <v>134</v>
      </c>
      <c r="V906" s="14" t="s">
        <v>44</v>
      </c>
    </row>
    <row r="907" spans="1:22" ht="9.75" customHeight="1">
      <c r="A907" s="14" t="s">
        <v>10002</v>
      </c>
      <c r="B907" s="14" t="s">
        <v>298</v>
      </c>
      <c r="C907" s="13" t="str">
        <f t="shared" si="3"/>
        <v>11979B11</v>
      </c>
      <c r="D907" s="14" t="s">
        <v>27</v>
      </c>
      <c r="E907" s="14" t="s">
        <v>10215</v>
      </c>
      <c r="F907" s="14" t="s">
        <v>10216</v>
      </c>
      <c r="G907" s="14" t="s">
        <v>10217</v>
      </c>
      <c r="H907" s="14" t="s">
        <v>10218</v>
      </c>
      <c r="I907" s="14" t="s">
        <v>10219</v>
      </c>
      <c r="J907" s="14" t="s">
        <v>111</v>
      </c>
      <c r="K907" s="14" t="s">
        <v>52</v>
      </c>
      <c r="L907" s="14" t="s">
        <v>10220</v>
      </c>
      <c r="M907" s="14" t="s">
        <v>10221</v>
      </c>
      <c r="N907" s="14" t="s">
        <v>10222</v>
      </c>
      <c r="O907" s="14" t="s">
        <v>10223</v>
      </c>
      <c r="P907" s="14" t="s">
        <v>38</v>
      </c>
      <c r="Q907" s="14" t="s">
        <v>10224</v>
      </c>
      <c r="R907" s="14" t="s">
        <v>40</v>
      </c>
      <c r="S907" s="14" t="s">
        <v>10225</v>
      </c>
      <c r="T907" s="14" t="s">
        <v>118</v>
      </c>
      <c r="U907" s="14" t="s">
        <v>1034</v>
      </c>
      <c r="V907" s="14" t="s">
        <v>44</v>
      </c>
    </row>
    <row r="908" spans="1:22" ht="9.75" customHeight="1">
      <c r="A908" s="14" t="s">
        <v>10002</v>
      </c>
      <c r="B908" s="14" t="s">
        <v>311</v>
      </c>
      <c r="C908" s="13" t="str">
        <f t="shared" si="3"/>
        <v>11979C2</v>
      </c>
      <c r="D908" s="14" t="s">
        <v>27</v>
      </c>
      <c r="E908" s="14" t="s">
        <v>10226</v>
      </c>
      <c r="F908" s="14" t="s">
        <v>10227</v>
      </c>
      <c r="G908" s="13"/>
      <c r="H908" s="14" t="s">
        <v>10228</v>
      </c>
      <c r="I908" s="14" t="s">
        <v>10229</v>
      </c>
      <c r="J908" s="14" t="s">
        <v>1301</v>
      </c>
      <c r="K908" s="14" t="s">
        <v>33</v>
      </c>
      <c r="L908" s="14" t="s">
        <v>10230</v>
      </c>
      <c r="M908" s="14" t="s">
        <v>10231</v>
      </c>
      <c r="N908" s="14" t="s">
        <v>10232</v>
      </c>
      <c r="O908" s="14" t="s">
        <v>10233</v>
      </c>
      <c r="P908" s="14" t="s">
        <v>38</v>
      </c>
      <c r="Q908" s="14" t="s">
        <v>10234</v>
      </c>
      <c r="R908" s="14" t="s">
        <v>40</v>
      </c>
      <c r="S908" s="14" t="s">
        <v>10235</v>
      </c>
      <c r="T908" s="14" t="s">
        <v>230</v>
      </c>
      <c r="U908" s="14" t="s">
        <v>1471</v>
      </c>
      <c r="V908" s="14" t="s">
        <v>44</v>
      </c>
    </row>
    <row r="909" spans="1:22" ht="9.75" customHeight="1">
      <c r="A909" s="14" t="s">
        <v>10002</v>
      </c>
      <c r="B909" s="14" t="s">
        <v>325</v>
      </c>
      <c r="C909" s="13" t="str">
        <f t="shared" si="3"/>
        <v>11979C3</v>
      </c>
      <c r="D909" s="14" t="s">
        <v>27</v>
      </c>
      <c r="E909" s="14" t="s">
        <v>10236</v>
      </c>
      <c r="F909" s="14" t="s">
        <v>10237</v>
      </c>
      <c r="G909" s="14" t="s">
        <v>10238</v>
      </c>
      <c r="H909" s="14" t="s">
        <v>10239</v>
      </c>
      <c r="I909" s="14" t="s">
        <v>10240</v>
      </c>
      <c r="J909" s="14" t="s">
        <v>276</v>
      </c>
      <c r="K909" s="14" t="s">
        <v>33</v>
      </c>
      <c r="L909" s="14" t="s">
        <v>10241</v>
      </c>
      <c r="M909" s="14" t="s">
        <v>10242</v>
      </c>
      <c r="N909" s="14" t="s">
        <v>10243</v>
      </c>
      <c r="O909" s="14" t="s">
        <v>10244</v>
      </c>
      <c r="P909" s="14" t="s">
        <v>38</v>
      </c>
      <c r="Q909" s="14" t="s">
        <v>10245</v>
      </c>
      <c r="R909" s="14" t="s">
        <v>40</v>
      </c>
      <c r="S909" s="14" t="s">
        <v>10246</v>
      </c>
      <c r="T909" s="14" t="s">
        <v>90</v>
      </c>
      <c r="U909" s="14" t="s">
        <v>283</v>
      </c>
      <c r="V909" s="14" t="s">
        <v>44</v>
      </c>
    </row>
    <row r="910" spans="1:22" ht="9.75" customHeight="1">
      <c r="A910" s="14" t="s">
        <v>10002</v>
      </c>
      <c r="B910" s="14" t="s">
        <v>339</v>
      </c>
      <c r="C910" s="13" t="str">
        <f t="shared" si="3"/>
        <v>11979C4</v>
      </c>
      <c r="D910" s="14" t="s">
        <v>27</v>
      </c>
      <c r="E910" s="14" t="s">
        <v>10247</v>
      </c>
      <c r="F910" s="14" t="s">
        <v>10248</v>
      </c>
      <c r="G910" s="14" t="s">
        <v>10249</v>
      </c>
      <c r="H910" s="14" t="s">
        <v>10250</v>
      </c>
      <c r="I910" s="14" t="s">
        <v>10251</v>
      </c>
      <c r="J910" s="14" t="s">
        <v>10252</v>
      </c>
      <c r="K910" s="14" t="s">
        <v>33</v>
      </c>
      <c r="L910" s="14" t="s">
        <v>10253</v>
      </c>
      <c r="M910" s="14" t="s">
        <v>10254</v>
      </c>
      <c r="N910" s="14" t="s">
        <v>10255</v>
      </c>
      <c r="O910" s="14" t="s">
        <v>10256</v>
      </c>
      <c r="P910" s="14" t="s">
        <v>38</v>
      </c>
      <c r="Q910" s="14" t="s">
        <v>10257</v>
      </c>
      <c r="R910" s="14" t="s">
        <v>40</v>
      </c>
      <c r="S910" s="14" t="s">
        <v>10258</v>
      </c>
      <c r="T910" s="14" t="s">
        <v>10259</v>
      </c>
      <c r="U910" s="14" t="s">
        <v>4312</v>
      </c>
      <c r="V910" s="14" t="s">
        <v>148</v>
      </c>
    </row>
    <row r="911" spans="1:22" ht="9.75" customHeight="1">
      <c r="A911" s="14" t="s">
        <v>10002</v>
      </c>
      <c r="B911" s="14" t="s">
        <v>351</v>
      </c>
      <c r="C911" s="13" t="str">
        <f t="shared" si="3"/>
        <v>11979C5</v>
      </c>
      <c r="D911" s="14" t="s">
        <v>27</v>
      </c>
      <c r="E911" s="14" t="s">
        <v>10260</v>
      </c>
      <c r="F911" s="14" t="s">
        <v>10261</v>
      </c>
      <c r="G911" s="14" t="s">
        <v>10262</v>
      </c>
      <c r="H911" s="14" t="s">
        <v>10263</v>
      </c>
      <c r="I911" s="14" t="s">
        <v>10264</v>
      </c>
      <c r="J911" s="14" t="s">
        <v>208</v>
      </c>
      <c r="K911" s="14" t="s">
        <v>33</v>
      </c>
      <c r="L911" s="14" t="s">
        <v>10265</v>
      </c>
      <c r="M911" s="14" t="s">
        <v>10266</v>
      </c>
      <c r="N911" s="14" t="s">
        <v>10267</v>
      </c>
      <c r="O911" s="14" t="s">
        <v>10268</v>
      </c>
      <c r="P911" s="14" t="s">
        <v>38</v>
      </c>
      <c r="Q911" s="14" t="s">
        <v>10269</v>
      </c>
      <c r="R911" s="14" t="s">
        <v>40</v>
      </c>
      <c r="S911" s="14" t="s">
        <v>10270</v>
      </c>
      <c r="T911" s="14" t="s">
        <v>90</v>
      </c>
      <c r="U911" s="14" t="s">
        <v>215</v>
      </c>
      <c r="V911" s="14" t="s">
        <v>44</v>
      </c>
    </row>
    <row r="912" spans="1:22" ht="9.75" customHeight="1">
      <c r="A912" s="14" t="s">
        <v>10002</v>
      </c>
      <c r="B912" s="14" t="s">
        <v>365</v>
      </c>
      <c r="C912" s="13" t="str">
        <f t="shared" si="3"/>
        <v>11979C6</v>
      </c>
      <c r="D912" s="14" t="s">
        <v>27</v>
      </c>
      <c r="E912" s="14" t="s">
        <v>10271</v>
      </c>
      <c r="F912" s="14" t="s">
        <v>10272</v>
      </c>
      <c r="G912" s="14" t="s">
        <v>10273</v>
      </c>
      <c r="H912" s="14" t="s">
        <v>10274</v>
      </c>
      <c r="I912" s="14" t="s">
        <v>10275</v>
      </c>
      <c r="J912" s="14" t="s">
        <v>449</v>
      </c>
      <c r="K912" s="14" t="s">
        <v>52</v>
      </c>
      <c r="L912" s="14" t="s">
        <v>10276</v>
      </c>
      <c r="M912" s="14" t="s">
        <v>10277</v>
      </c>
      <c r="N912" s="14" t="s">
        <v>10278</v>
      </c>
      <c r="O912" s="14" t="s">
        <v>10279</v>
      </c>
      <c r="P912" s="14" t="s">
        <v>38</v>
      </c>
      <c r="Q912" s="14" t="s">
        <v>10280</v>
      </c>
      <c r="R912" s="14" t="s">
        <v>40</v>
      </c>
      <c r="S912" s="14" t="s">
        <v>10281</v>
      </c>
      <c r="T912" s="14" t="s">
        <v>456</v>
      </c>
      <c r="U912" s="14" t="s">
        <v>60</v>
      </c>
      <c r="V912" s="14" t="s">
        <v>44</v>
      </c>
    </row>
    <row r="913" spans="1:22" ht="9.75" customHeight="1">
      <c r="A913" s="14" t="s">
        <v>10002</v>
      </c>
      <c r="B913" s="14" t="s">
        <v>378</v>
      </c>
      <c r="C913" s="13" t="str">
        <f t="shared" si="3"/>
        <v>11979C7</v>
      </c>
      <c r="D913" s="14" t="s">
        <v>27</v>
      </c>
      <c r="E913" s="14" t="s">
        <v>10282</v>
      </c>
      <c r="F913" s="14" t="s">
        <v>10283</v>
      </c>
      <c r="G913" s="14" t="s">
        <v>10284</v>
      </c>
      <c r="H913" s="14" t="s">
        <v>10285</v>
      </c>
      <c r="I913" s="14" t="s">
        <v>10286</v>
      </c>
      <c r="J913" s="14" t="s">
        <v>10287</v>
      </c>
      <c r="K913" s="14" t="s">
        <v>33</v>
      </c>
      <c r="L913" s="14" t="s">
        <v>10288</v>
      </c>
      <c r="M913" s="14" t="s">
        <v>10289</v>
      </c>
      <c r="N913" s="14" t="s">
        <v>10290</v>
      </c>
      <c r="O913" s="14" t="s">
        <v>10291</v>
      </c>
      <c r="P913" s="14" t="s">
        <v>38</v>
      </c>
      <c r="Q913" s="14" t="s">
        <v>10292</v>
      </c>
      <c r="R913" s="14" t="s">
        <v>40</v>
      </c>
      <c r="S913" s="14" t="s">
        <v>10293</v>
      </c>
      <c r="T913" s="14" t="s">
        <v>10294</v>
      </c>
      <c r="U913" s="14" t="s">
        <v>134</v>
      </c>
      <c r="V913" s="14" t="s">
        <v>44</v>
      </c>
    </row>
    <row r="914" spans="1:22" ht="9.75" customHeight="1">
      <c r="A914" s="14" t="s">
        <v>10002</v>
      </c>
      <c r="B914" s="14" t="s">
        <v>392</v>
      </c>
      <c r="C914" s="13" t="str">
        <f t="shared" si="3"/>
        <v>11979C8</v>
      </c>
      <c r="D914" s="14" t="s">
        <v>27</v>
      </c>
      <c r="E914" s="14" t="s">
        <v>10295</v>
      </c>
      <c r="F914" s="14" t="s">
        <v>10296</v>
      </c>
      <c r="G914" s="14" t="s">
        <v>10297</v>
      </c>
      <c r="H914" s="14" t="s">
        <v>10298</v>
      </c>
      <c r="I914" s="14" t="s">
        <v>10299</v>
      </c>
      <c r="J914" s="14" t="s">
        <v>10300</v>
      </c>
      <c r="K914" s="14" t="s">
        <v>33</v>
      </c>
      <c r="L914" s="14" t="s">
        <v>10301</v>
      </c>
      <c r="M914" s="14" t="s">
        <v>10302</v>
      </c>
      <c r="N914" s="14" t="s">
        <v>10303</v>
      </c>
      <c r="O914" s="14" t="s">
        <v>10304</v>
      </c>
      <c r="P914" s="14" t="s">
        <v>38</v>
      </c>
      <c r="Q914" s="14" t="s">
        <v>10305</v>
      </c>
      <c r="R914" s="14" t="s">
        <v>40</v>
      </c>
      <c r="S914" s="14" t="s">
        <v>10306</v>
      </c>
      <c r="T914" s="14" t="s">
        <v>5988</v>
      </c>
      <c r="U914" s="14" t="s">
        <v>1334</v>
      </c>
      <c r="V914" s="14" t="s">
        <v>44</v>
      </c>
    </row>
    <row r="915" spans="1:22" ht="9.75" customHeight="1">
      <c r="A915" s="14" t="s">
        <v>10002</v>
      </c>
      <c r="B915" s="14" t="s">
        <v>404</v>
      </c>
      <c r="C915" s="13" t="str">
        <f t="shared" si="3"/>
        <v>11979C9</v>
      </c>
      <c r="D915" s="14" t="s">
        <v>27</v>
      </c>
      <c r="E915" s="14" t="s">
        <v>10307</v>
      </c>
      <c r="F915" s="14" t="s">
        <v>10308</v>
      </c>
      <c r="G915" s="14" t="s">
        <v>10309</v>
      </c>
      <c r="H915" s="14" t="s">
        <v>10310</v>
      </c>
      <c r="I915" s="14" t="s">
        <v>10311</v>
      </c>
      <c r="J915" s="14" t="s">
        <v>10312</v>
      </c>
      <c r="K915" s="14" t="s">
        <v>169</v>
      </c>
      <c r="L915" s="14" t="s">
        <v>10313</v>
      </c>
      <c r="M915" s="14" t="s">
        <v>10314</v>
      </c>
      <c r="N915" s="14" t="s">
        <v>10315</v>
      </c>
      <c r="O915" s="14" t="s">
        <v>10316</v>
      </c>
      <c r="P915" s="14" t="s">
        <v>38</v>
      </c>
      <c r="Q915" s="14" t="s">
        <v>10317</v>
      </c>
      <c r="R915" s="14" t="s">
        <v>40</v>
      </c>
      <c r="S915" s="14" t="s">
        <v>10318</v>
      </c>
      <c r="T915" s="14" t="s">
        <v>10319</v>
      </c>
      <c r="U915" s="14" t="s">
        <v>484</v>
      </c>
      <c r="V915" s="14" t="s">
        <v>44</v>
      </c>
    </row>
    <row r="916" spans="1:22" ht="9.75" customHeight="1">
      <c r="A916" s="14" t="s">
        <v>10002</v>
      </c>
      <c r="B916" s="14" t="s">
        <v>417</v>
      </c>
      <c r="C916" s="13" t="str">
        <f t="shared" si="3"/>
        <v>11979C10</v>
      </c>
      <c r="D916" s="14" t="s">
        <v>27</v>
      </c>
      <c r="E916" s="14" t="s">
        <v>10320</v>
      </c>
      <c r="F916" s="14" t="s">
        <v>10321</v>
      </c>
      <c r="G916" s="14" t="s">
        <v>10322</v>
      </c>
      <c r="H916" s="14" t="s">
        <v>10323</v>
      </c>
      <c r="I916" s="14" t="s">
        <v>10324</v>
      </c>
      <c r="J916" s="14" t="s">
        <v>10325</v>
      </c>
      <c r="K916" s="14" t="s">
        <v>33</v>
      </c>
      <c r="L916" s="14" t="s">
        <v>10326</v>
      </c>
      <c r="M916" s="14" t="s">
        <v>10327</v>
      </c>
      <c r="N916" s="14" t="s">
        <v>10328</v>
      </c>
      <c r="O916" s="14" t="s">
        <v>10329</v>
      </c>
      <c r="P916" s="14" t="s">
        <v>38</v>
      </c>
      <c r="Q916" s="14" t="s">
        <v>10330</v>
      </c>
      <c r="R916" s="14" t="s">
        <v>40</v>
      </c>
      <c r="S916" s="14" t="s">
        <v>10331</v>
      </c>
      <c r="T916" s="14" t="s">
        <v>2119</v>
      </c>
      <c r="U916" s="14" t="s">
        <v>243</v>
      </c>
      <c r="V916" s="14" t="s">
        <v>44</v>
      </c>
    </row>
    <row r="917" spans="1:22" ht="9.75" customHeight="1">
      <c r="A917" s="14" t="s">
        <v>10002</v>
      </c>
      <c r="B917" s="14" t="s">
        <v>430</v>
      </c>
      <c r="C917" s="13" t="str">
        <f t="shared" si="3"/>
        <v>11979C11</v>
      </c>
      <c r="D917" s="14" t="s">
        <v>27</v>
      </c>
      <c r="E917" s="14" t="s">
        <v>10332</v>
      </c>
      <c r="F917" s="14" t="s">
        <v>10333</v>
      </c>
      <c r="G917" s="13"/>
      <c r="H917" s="14" t="s">
        <v>10334</v>
      </c>
      <c r="I917" s="14" t="s">
        <v>10335</v>
      </c>
      <c r="J917" s="14" t="s">
        <v>10336</v>
      </c>
      <c r="K917" s="14" t="s">
        <v>33</v>
      </c>
      <c r="L917" s="14" t="s">
        <v>10337</v>
      </c>
      <c r="M917" s="14" t="s">
        <v>10338</v>
      </c>
      <c r="N917" s="14" t="s">
        <v>10339</v>
      </c>
      <c r="O917" s="14" t="s">
        <v>10340</v>
      </c>
      <c r="P917" s="14" t="s">
        <v>38</v>
      </c>
      <c r="Q917" s="14" t="s">
        <v>10341</v>
      </c>
      <c r="R917" s="14" t="s">
        <v>40</v>
      </c>
      <c r="S917" s="14" t="s">
        <v>10342</v>
      </c>
      <c r="T917" s="14" t="s">
        <v>10343</v>
      </c>
      <c r="U917" s="14" t="s">
        <v>338</v>
      </c>
      <c r="V917" s="14" t="s">
        <v>148</v>
      </c>
    </row>
    <row r="918" spans="1:22" ht="9.75" customHeight="1">
      <c r="A918" s="14" t="s">
        <v>10002</v>
      </c>
      <c r="B918" s="14" t="s">
        <v>444</v>
      </c>
      <c r="C918" s="13" t="str">
        <f t="shared" si="3"/>
        <v>11979D2</v>
      </c>
      <c r="D918" s="14" t="s">
        <v>27</v>
      </c>
      <c r="E918" s="14" t="s">
        <v>10344</v>
      </c>
      <c r="F918" s="14" t="s">
        <v>10345</v>
      </c>
      <c r="G918" s="14" t="s">
        <v>10346</v>
      </c>
      <c r="H918" s="14" t="s">
        <v>10347</v>
      </c>
      <c r="I918" s="14" t="s">
        <v>10348</v>
      </c>
      <c r="J918" s="14" t="s">
        <v>10349</v>
      </c>
      <c r="K918" s="14" t="s">
        <v>52</v>
      </c>
      <c r="L918" s="14" t="s">
        <v>10350</v>
      </c>
      <c r="M918" s="14" t="s">
        <v>10351</v>
      </c>
      <c r="N918" s="14" t="s">
        <v>10352</v>
      </c>
      <c r="O918" s="14" t="s">
        <v>10353</v>
      </c>
      <c r="P918" s="14" t="s">
        <v>38</v>
      </c>
      <c r="Q918" s="14" t="s">
        <v>10354</v>
      </c>
      <c r="R918" s="14" t="s">
        <v>40</v>
      </c>
      <c r="S918" s="14" t="s">
        <v>10355</v>
      </c>
      <c r="T918" s="14" t="s">
        <v>5074</v>
      </c>
      <c r="U918" s="14" t="s">
        <v>60</v>
      </c>
      <c r="V918" s="14" t="s">
        <v>148</v>
      </c>
    </row>
    <row r="919" spans="1:22" ht="9.75" customHeight="1">
      <c r="A919" s="14" t="s">
        <v>10002</v>
      </c>
      <c r="B919" s="14" t="s">
        <v>457</v>
      </c>
      <c r="C919" s="13" t="str">
        <f t="shared" si="3"/>
        <v>11979D3</v>
      </c>
      <c r="D919" s="14" t="s">
        <v>27</v>
      </c>
      <c r="E919" s="14" t="s">
        <v>10356</v>
      </c>
      <c r="F919" s="14" t="s">
        <v>10357</v>
      </c>
      <c r="G919" s="13"/>
      <c r="H919" s="14" t="s">
        <v>10358</v>
      </c>
      <c r="I919" s="14" t="s">
        <v>10359</v>
      </c>
      <c r="J919" s="14" t="s">
        <v>410</v>
      </c>
      <c r="K919" s="14" t="s">
        <v>83</v>
      </c>
      <c r="L919" s="14" t="s">
        <v>10360</v>
      </c>
      <c r="M919" s="14" t="s">
        <v>10361</v>
      </c>
      <c r="N919" s="14" t="s">
        <v>10362</v>
      </c>
      <c r="O919" s="14" t="s">
        <v>10363</v>
      </c>
      <c r="P919" s="14" t="s">
        <v>38</v>
      </c>
      <c r="Q919" s="14" t="s">
        <v>10364</v>
      </c>
      <c r="R919" s="14" t="s">
        <v>40</v>
      </c>
      <c r="S919" s="14" t="s">
        <v>10365</v>
      </c>
      <c r="T919" s="14" t="s">
        <v>118</v>
      </c>
      <c r="U919" s="14" t="s">
        <v>43</v>
      </c>
      <c r="V919" s="14" t="s">
        <v>44</v>
      </c>
    </row>
    <row r="920" spans="1:22" ht="9.75" customHeight="1">
      <c r="A920" s="14" t="s">
        <v>10002</v>
      </c>
      <c r="B920" s="14" t="s">
        <v>470</v>
      </c>
      <c r="C920" s="13" t="str">
        <f t="shared" si="3"/>
        <v>11979D4</v>
      </c>
      <c r="D920" s="14" t="s">
        <v>27</v>
      </c>
      <c r="E920" s="14" t="s">
        <v>10366</v>
      </c>
      <c r="F920" s="14" t="s">
        <v>10367</v>
      </c>
      <c r="G920" s="14" t="s">
        <v>10368</v>
      </c>
      <c r="H920" s="14" t="s">
        <v>10369</v>
      </c>
      <c r="I920" s="14" t="s">
        <v>10370</v>
      </c>
      <c r="J920" s="14" t="s">
        <v>9600</v>
      </c>
      <c r="K920" s="14" t="s">
        <v>33</v>
      </c>
      <c r="L920" s="14" t="s">
        <v>10371</v>
      </c>
      <c r="M920" s="14" t="s">
        <v>10372</v>
      </c>
      <c r="N920" s="14" t="s">
        <v>10373</v>
      </c>
      <c r="O920" s="14" t="s">
        <v>10374</v>
      </c>
      <c r="P920" s="14" t="s">
        <v>38</v>
      </c>
      <c r="Q920" s="14" t="s">
        <v>10375</v>
      </c>
      <c r="R920" s="14" t="s">
        <v>40</v>
      </c>
      <c r="S920" s="14" t="s">
        <v>10376</v>
      </c>
      <c r="T920" s="14" t="s">
        <v>103</v>
      </c>
      <c r="U920" s="14" t="s">
        <v>283</v>
      </c>
      <c r="V920" s="14" t="s">
        <v>44</v>
      </c>
    </row>
    <row r="921" spans="1:22" ht="9.75" customHeight="1">
      <c r="A921" s="14" t="s">
        <v>10002</v>
      </c>
      <c r="B921" s="14" t="s">
        <v>485</v>
      </c>
      <c r="C921" s="13" t="str">
        <f t="shared" si="3"/>
        <v>11979D5</v>
      </c>
      <c r="D921" s="14" t="s">
        <v>27</v>
      </c>
      <c r="E921" s="14" t="s">
        <v>10377</v>
      </c>
      <c r="F921" s="14" t="s">
        <v>10378</v>
      </c>
      <c r="G921" s="14" t="s">
        <v>10379</v>
      </c>
      <c r="H921" s="14" t="s">
        <v>10380</v>
      </c>
      <c r="I921" s="14" t="s">
        <v>10381</v>
      </c>
      <c r="J921" s="14" t="s">
        <v>10382</v>
      </c>
      <c r="K921" s="14" t="s">
        <v>52</v>
      </c>
      <c r="L921" s="14" t="s">
        <v>10383</v>
      </c>
      <c r="M921" s="14" t="s">
        <v>10384</v>
      </c>
      <c r="N921" s="14" t="s">
        <v>10385</v>
      </c>
      <c r="O921" s="14" t="s">
        <v>10386</v>
      </c>
      <c r="P921" s="14" t="s">
        <v>38</v>
      </c>
      <c r="Q921" s="14" t="s">
        <v>10387</v>
      </c>
      <c r="R921" s="14" t="s">
        <v>40</v>
      </c>
      <c r="S921" s="14" t="s">
        <v>10388</v>
      </c>
      <c r="T921" s="14" t="s">
        <v>103</v>
      </c>
      <c r="U921" s="14" t="s">
        <v>795</v>
      </c>
      <c r="V921" s="14" t="s">
        <v>44</v>
      </c>
    </row>
    <row r="922" spans="1:22" ht="9.75" customHeight="1">
      <c r="A922" s="14" t="s">
        <v>10002</v>
      </c>
      <c r="B922" s="14" t="s">
        <v>497</v>
      </c>
      <c r="C922" s="13" t="str">
        <f t="shared" si="3"/>
        <v>11979D6</v>
      </c>
      <c r="D922" s="14" t="s">
        <v>27</v>
      </c>
      <c r="E922" s="14" t="s">
        <v>10389</v>
      </c>
      <c r="F922" s="14" t="s">
        <v>10390</v>
      </c>
      <c r="G922" s="14" t="s">
        <v>10391</v>
      </c>
      <c r="H922" s="14" t="s">
        <v>10392</v>
      </c>
      <c r="I922" s="14" t="s">
        <v>10393</v>
      </c>
      <c r="J922" s="14" t="s">
        <v>1501</v>
      </c>
      <c r="K922" s="14" t="s">
        <v>33</v>
      </c>
      <c r="L922" s="14" t="s">
        <v>10394</v>
      </c>
      <c r="M922" s="14" t="s">
        <v>10395</v>
      </c>
      <c r="N922" s="14" t="s">
        <v>10396</v>
      </c>
      <c r="O922" s="14" t="s">
        <v>10397</v>
      </c>
      <c r="P922" s="14" t="s">
        <v>38</v>
      </c>
      <c r="Q922" s="14" t="s">
        <v>10398</v>
      </c>
      <c r="R922" s="14" t="s">
        <v>40</v>
      </c>
      <c r="S922" s="14" t="s">
        <v>10399</v>
      </c>
      <c r="T922" s="14" t="s">
        <v>230</v>
      </c>
      <c r="U922" s="14" t="s">
        <v>215</v>
      </c>
      <c r="V922" s="14" t="s">
        <v>44</v>
      </c>
    </row>
    <row r="923" spans="1:22" ht="9.75" customHeight="1">
      <c r="A923" s="14" t="s">
        <v>10002</v>
      </c>
      <c r="B923" s="14" t="s">
        <v>507</v>
      </c>
      <c r="C923" s="13" t="str">
        <f t="shared" si="3"/>
        <v>11979D7</v>
      </c>
      <c r="D923" s="14" t="s">
        <v>27</v>
      </c>
      <c r="E923" s="14" t="s">
        <v>10400</v>
      </c>
      <c r="F923" s="14" t="s">
        <v>10401</v>
      </c>
      <c r="G923" s="14" t="s">
        <v>10402</v>
      </c>
      <c r="H923" s="14" t="s">
        <v>10403</v>
      </c>
      <c r="I923" s="14" t="s">
        <v>10404</v>
      </c>
      <c r="J923" s="14" t="s">
        <v>788</v>
      </c>
      <c r="K923" s="14" t="s">
        <v>68</v>
      </c>
      <c r="L923" s="14" t="s">
        <v>10405</v>
      </c>
      <c r="M923" s="14" t="s">
        <v>10406</v>
      </c>
      <c r="N923" s="14" t="s">
        <v>10407</v>
      </c>
      <c r="O923" s="14" t="s">
        <v>10408</v>
      </c>
      <c r="P923" s="14" t="s">
        <v>38</v>
      </c>
      <c r="Q923" s="14" t="s">
        <v>10409</v>
      </c>
      <c r="R923" s="14" t="s">
        <v>40</v>
      </c>
      <c r="S923" s="14" t="s">
        <v>10410</v>
      </c>
      <c r="T923" s="14" t="s">
        <v>103</v>
      </c>
      <c r="U923" s="14" t="s">
        <v>1414</v>
      </c>
      <c r="V923" s="14" t="s">
        <v>44</v>
      </c>
    </row>
    <row r="924" spans="1:22" ht="9.75" customHeight="1">
      <c r="A924" s="14" t="s">
        <v>10002</v>
      </c>
      <c r="B924" s="14" t="s">
        <v>521</v>
      </c>
      <c r="C924" s="13" t="str">
        <f t="shared" si="3"/>
        <v>11979D8</v>
      </c>
      <c r="D924" s="14" t="s">
        <v>27</v>
      </c>
      <c r="E924" s="14" t="s">
        <v>10411</v>
      </c>
      <c r="F924" s="14" t="s">
        <v>10412</v>
      </c>
      <c r="G924" s="14" t="s">
        <v>10413</v>
      </c>
      <c r="H924" s="14" t="s">
        <v>10414</v>
      </c>
      <c r="I924" s="14" t="s">
        <v>10415</v>
      </c>
      <c r="J924" s="14" t="s">
        <v>9118</v>
      </c>
      <c r="K924" s="14" t="s">
        <v>33</v>
      </c>
      <c r="L924" s="14" t="s">
        <v>10416</v>
      </c>
      <c r="M924" s="14" t="s">
        <v>10417</v>
      </c>
      <c r="N924" s="14" t="s">
        <v>10418</v>
      </c>
      <c r="O924" s="14" t="s">
        <v>10419</v>
      </c>
      <c r="P924" s="14" t="s">
        <v>38</v>
      </c>
      <c r="Q924" s="14" t="s">
        <v>10420</v>
      </c>
      <c r="R924" s="14" t="s">
        <v>40</v>
      </c>
      <c r="S924" s="14" t="s">
        <v>10421</v>
      </c>
      <c r="T924" s="14" t="s">
        <v>1370</v>
      </c>
      <c r="U924" s="14" t="s">
        <v>484</v>
      </c>
      <c r="V924" s="14" t="s">
        <v>44</v>
      </c>
    </row>
    <row r="925" spans="1:22" ht="9.75" customHeight="1">
      <c r="A925" s="14" t="s">
        <v>10002</v>
      </c>
      <c r="B925" s="14" t="s">
        <v>535</v>
      </c>
      <c r="C925" s="13" t="str">
        <f t="shared" si="3"/>
        <v>11979D9</v>
      </c>
      <c r="D925" s="14" t="s">
        <v>27</v>
      </c>
      <c r="E925" s="14" t="s">
        <v>10422</v>
      </c>
      <c r="F925" s="14" t="s">
        <v>10423</v>
      </c>
      <c r="G925" s="13"/>
      <c r="H925" s="14" t="s">
        <v>10424</v>
      </c>
      <c r="I925" s="14" t="s">
        <v>10425</v>
      </c>
      <c r="J925" s="14" t="s">
        <v>344</v>
      </c>
      <c r="K925" s="14" t="s">
        <v>83</v>
      </c>
      <c r="L925" s="14" t="s">
        <v>10426</v>
      </c>
      <c r="M925" s="14" t="s">
        <v>10427</v>
      </c>
      <c r="N925" s="14" t="s">
        <v>10428</v>
      </c>
      <c r="O925" s="14" t="s">
        <v>10429</v>
      </c>
      <c r="P925" s="14" t="s">
        <v>38</v>
      </c>
      <c r="Q925" s="14" t="s">
        <v>10430</v>
      </c>
      <c r="R925" s="14" t="s">
        <v>40</v>
      </c>
      <c r="S925" s="14" t="s">
        <v>10431</v>
      </c>
      <c r="T925" s="14" t="s">
        <v>75</v>
      </c>
      <c r="U925" s="14" t="s">
        <v>243</v>
      </c>
      <c r="V925" s="14" t="s">
        <v>44</v>
      </c>
    </row>
    <row r="926" spans="1:22" ht="9.75" customHeight="1">
      <c r="A926" s="14" t="s">
        <v>10002</v>
      </c>
      <c r="B926" s="14" t="s">
        <v>548</v>
      </c>
      <c r="C926" s="13" t="str">
        <f t="shared" si="3"/>
        <v>11979D10</v>
      </c>
      <c r="D926" s="14" t="s">
        <v>27</v>
      </c>
      <c r="E926" s="14" t="s">
        <v>10432</v>
      </c>
      <c r="F926" s="14" t="s">
        <v>10433</v>
      </c>
      <c r="G926" s="14" t="s">
        <v>10434</v>
      </c>
      <c r="H926" s="14" t="s">
        <v>10435</v>
      </c>
      <c r="I926" s="14" t="s">
        <v>10436</v>
      </c>
      <c r="J926" s="14" t="s">
        <v>1882</v>
      </c>
      <c r="K926" s="14" t="s">
        <v>33</v>
      </c>
      <c r="L926" s="14" t="s">
        <v>10437</v>
      </c>
      <c r="M926" s="14" t="s">
        <v>10438</v>
      </c>
      <c r="N926" s="14" t="s">
        <v>10439</v>
      </c>
      <c r="O926" s="14" t="s">
        <v>10440</v>
      </c>
      <c r="P926" s="14" t="s">
        <v>38</v>
      </c>
      <c r="Q926" s="14" t="s">
        <v>10441</v>
      </c>
      <c r="R926" s="14" t="s">
        <v>40</v>
      </c>
      <c r="S926" s="14" t="s">
        <v>10442</v>
      </c>
      <c r="T926" s="14" t="s">
        <v>103</v>
      </c>
      <c r="U926" s="14" t="s">
        <v>104</v>
      </c>
      <c r="V926" s="14" t="s">
        <v>44</v>
      </c>
    </row>
    <row r="927" spans="1:22" ht="9.75" customHeight="1">
      <c r="A927" s="14" t="s">
        <v>10002</v>
      </c>
      <c r="B927" s="14" t="s">
        <v>560</v>
      </c>
      <c r="C927" s="13" t="str">
        <f t="shared" si="3"/>
        <v>11979D11</v>
      </c>
      <c r="D927" s="14" t="s">
        <v>27</v>
      </c>
      <c r="E927" s="14" t="s">
        <v>10443</v>
      </c>
      <c r="F927" s="14" t="s">
        <v>10444</v>
      </c>
      <c r="G927" s="14" t="s">
        <v>10445</v>
      </c>
      <c r="H927" s="14" t="s">
        <v>10446</v>
      </c>
      <c r="I927" s="14" t="s">
        <v>10447</v>
      </c>
      <c r="J927" s="14" t="s">
        <v>371</v>
      </c>
      <c r="K927" s="14" t="s">
        <v>33</v>
      </c>
      <c r="L927" s="14" t="s">
        <v>10448</v>
      </c>
      <c r="M927" s="14" t="s">
        <v>10449</v>
      </c>
      <c r="N927" s="14" t="s">
        <v>10450</v>
      </c>
      <c r="O927" s="14" t="s">
        <v>10451</v>
      </c>
      <c r="P927" s="14" t="s">
        <v>38</v>
      </c>
      <c r="Q927" s="14" t="s">
        <v>10452</v>
      </c>
      <c r="R927" s="14" t="s">
        <v>40</v>
      </c>
      <c r="S927" s="14" t="s">
        <v>10453</v>
      </c>
      <c r="T927" s="14" t="s">
        <v>118</v>
      </c>
      <c r="U927" s="14" t="s">
        <v>43</v>
      </c>
      <c r="V927" s="14" t="s">
        <v>44</v>
      </c>
    </row>
    <row r="928" spans="1:22" ht="9.75" customHeight="1">
      <c r="A928" s="14" t="s">
        <v>10002</v>
      </c>
      <c r="B928" s="14" t="s">
        <v>571</v>
      </c>
      <c r="C928" s="13" t="str">
        <f t="shared" si="3"/>
        <v>11979E2</v>
      </c>
      <c r="D928" s="14" t="s">
        <v>27</v>
      </c>
      <c r="E928" s="14" t="s">
        <v>10454</v>
      </c>
      <c r="F928" s="14" t="s">
        <v>10455</v>
      </c>
      <c r="G928" s="14" t="s">
        <v>10456</v>
      </c>
      <c r="H928" s="14" t="s">
        <v>10457</v>
      </c>
      <c r="I928" s="14" t="s">
        <v>10458</v>
      </c>
      <c r="J928" s="14" t="s">
        <v>276</v>
      </c>
      <c r="K928" s="14" t="s">
        <v>83</v>
      </c>
      <c r="L928" s="14" t="s">
        <v>10459</v>
      </c>
      <c r="M928" s="14" t="s">
        <v>10460</v>
      </c>
      <c r="N928" s="14" t="s">
        <v>10461</v>
      </c>
      <c r="O928" s="14" t="s">
        <v>10462</v>
      </c>
      <c r="P928" s="14" t="s">
        <v>38</v>
      </c>
      <c r="Q928" s="14" t="s">
        <v>10463</v>
      </c>
      <c r="R928" s="14" t="s">
        <v>40</v>
      </c>
      <c r="S928" s="14" t="s">
        <v>10464</v>
      </c>
      <c r="T928" s="14" t="s">
        <v>90</v>
      </c>
      <c r="U928" s="14" t="s">
        <v>283</v>
      </c>
      <c r="V928" s="14" t="s">
        <v>44</v>
      </c>
    </row>
    <row r="929" spans="1:22" ht="9.75" customHeight="1">
      <c r="A929" s="14" t="s">
        <v>10002</v>
      </c>
      <c r="B929" s="14" t="s">
        <v>583</v>
      </c>
      <c r="C929" s="13" t="str">
        <f t="shared" si="3"/>
        <v>11979E3</v>
      </c>
      <c r="D929" s="14" t="s">
        <v>27</v>
      </c>
      <c r="E929" s="14" t="s">
        <v>10465</v>
      </c>
      <c r="F929" s="14" t="s">
        <v>10466</v>
      </c>
      <c r="G929" s="14" t="s">
        <v>10467</v>
      </c>
      <c r="H929" s="14" t="s">
        <v>10468</v>
      </c>
      <c r="I929" s="14" t="s">
        <v>10469</v>
      </c>
      <c r="J929" s="14" t="s">
        <v>208</v>
      </c>
      <c r="K929" s="14" t="s">
        <v>1253</v>
      </c>
      <c r="L929" s="14" t="s">
        <v>10470</v>
      </c>
      <c r="M929" s="14" t="s">
        <v>10471</v>
      </c>
      <c r="N929" s="14" t="s">
        <v>10472</v>
      </c>
      <c r="O929" s="14" t="s">
        <v>10473</v>
      </c>
      <c r="P929" s="14" t="s">
        <v>38</v>
      </c>
      <c r="Q929" s="14" t="s">
        <v>10474</v>
      </c>
      <c r="R929" s="14" t="s">
        <v>40</v>
      </c>
      <c r="S929" s="14" t="s">
        <v>10475</v>
      </c>
      <c r="T929" s="14" t="s">
        <v>90</v>
      </c>
      <c r="U929" s="14" t="s">
        <v>215</v>
      </c>
      <c r="V929" s="14" t="s">
        <v>44</v>
      </c>
    </row>
    <row r="930" spans="1:22" ht="9.75" customHeight="1">
      <c r="A930" s="14" t="s">
        <v>10002</v>
      </c>
      <c r="B930" s="14" t="s">
        <v>595</v>
      </c>
      <c r="C930" s="13" t="str">
        <f t="shared" si="3"/>
        <v>11979E4</v>
      </c>
      <c r="D930" s="14" t="s">
        <v>27</v>
      </c>
      <c r="E930" s="14" t="s">
        <v>10476</v>
      </c>
      <c r="F930" s="14" t="s">
        <v>10477</v>
      </c>
      <c r="G930" s="14" t="s">
        <v>10478</v>
      </c>
      <c r="H930" s="14" t="s">
        <v>10479</v>
      </c>
      <c r="I930" s="14" t="s">
        <v>10480</v>
      </c>
      <c r="J930" s="14" t="s">
        <v>371</v>
      </c>
      <c r="K930" s="14" t="s">
        <v>33</v>
      </c>
      <c r="L930" s="14" t="s">
        <v>10481</v>
      </c>
      <c r="M930" s="14" t="s">
        <v>10482</v>
      </c>
      <c r="N930" s="14" t="s">
        <v>10483</v>
      </c>
      <c r="O930" s="14" t="s">
        <v>10484</v>
      </c>
      <c r="P930" s="14" t="s">
        <v>38</v>
      </c>
      <c r="Q930" s="14" t="s">
        <v>10485</v>
      </c>
      <c r="R930" s="14" t="s">
        <v>40</v>
      </c>
      <c r="S930" s="14" t="s">
        <v>10486</v>
      </c>
      <c r="T930" s="14" t="s">
        <v>118</v>
      </c>
      <c r="U930" s="14" t="s">
        <v>43</v>
      </c>
      <c r="V930" s="14" t="s">
        <v>44</v>
      </c>
    </row>
    <row r="931" spans="1:22" ht="9.75" customHeight="1">
      <c r="A931" s="14" t="s">
        <v>10002</v>
      </c>
      <c r="B931" s="14" t="s">
        <v>606</v>
      </c>
      <c r="C931" s="13" t="str">
        <f t="shared" si="3"/>
        <v>11979E5</v>
      </c>
      <c r="D931" s="14" t="s">
        <v>27</v>
      </c>
      <c r="E931" s="14" t="s">
        <v>10487</v>
      </c>
      <c r="F931" s="14" t="s">
        <v>10488</v>
      </c>
      <c r="G931" s="14" t="s">
        <v>10489</v>
      </c>
      <c r="H931" s="14" t="s">
        <v>10490</v>
      </c>
      <c r="I931" s="14" t="s">
        <v>10491</v>
      </c>
      <c r="J931" s="14" t="s">
        <v>230</v>
      </c>
      <c r="K931" s="14" t="s">
        <v>33</v>
      </c>
      <c r="L931" s="14" t="s">
        <v>10492</v>
      </c>
      <c r="M931" s="14" t="s">
        <v>10493</v>
      </c>
      <c r="N931" s="14" t="s">
        <v>10494</v>
      </c>
      <c r="O931" s="14" t="s">
        <v>10495</v>
      </c>
      <c r="P931" s="14" t="s">
        <v>38</v>
      </c>
      <c r="Q931" s="14" t="s">
        <v>10496</v>
      </c>
      <c r="R931" s="14" t="s">
        <v>40</v>
      </c>
      <c r="S931" s="14" t="s">
        <v>10497</v>
      </c>
      <c r="T931" s="14" t="s">
        <v>230</v>
      </c>
      <c r="U931" s="14" t="s">
        <v>338</v>
      </c>
      <c r="V931" s="14" t="s">
        <v>44</v>
      </c>
    </row>
    <row r="932" spans="1:22" ht="9.75" customHeight="1">
      <c r="A932" s="14" t="s">
        <v>10002</v>
      </c>
      <c r="B932" s="14" t="s">
        <v>617</v>
      </c>
      <c r="C932" s="13" t="str">
        <f t="shared" si="3"/>
        <v>11979E6</v>
      </c>
      <c r="D932" s="14" t="s">
        <v>27</v>
      </c>
      <c r="E932" s="14" t="s">
        <v>10498</v>
      </c>
      <c r="F932" s="14" t="s">
        <v>10499</v>
      </c>
      <c r="G932" s="14" t="s">
        <v>10500</v>
      </c>
      <c r="H932" s="14" t="s">
        <v>10501</v>
      </c>
      <c r="I932" s="14" t="s">
        <v>10502</v>
      </c>
      <c r="J932" s="14" t="s">
        <v>82</v>
      </c>
      <c r="K932" s="14" t="s">
        <v>83</v>
      </c>
      <c r="L932" s="14" t="s">
        <v>10503</v>
      </c>
      <c r="M932" s="14" t="s">
        <v>10504</v>
      </c>
      <c r="N932" s="14" t="s">
        <v>10505</v>
      </c>
      <c r="O932" s="14" t="s">
        <v>10506</v>
      </c>
      <c r="P932" s="14" t="s">
        <v>38</v>
      </c>
      <c r="Q932" s="14" t="s">
        <v>10507</v>
      </c>
      <c r="R932" s="14" t="s">
        <v>40</v>
      </c>
      <c r="S932" s="14" t="s">
        <v>10508</v>
      </c>
      <c r="T932" s="14" t="s">
        <v>90</v>
      </c>
      <c r="U932" s="14" t="s">
        <v>283</v>
      </c>
      <c r="V932" s="14" t="s">
        <v>44</v>
      </c>
    </row>
    <row r="933" spans="1:22" ht="9.75" customHeight="1">
      <c r="A933" s="14" t="s">
        <v>10002</v>
      </c>
      <c r="B933" s="14" t="s">
        <v>631</v>
      </c>
      <c r="C933" s="13" t="str">
        <f t="shared" si="3"/>
        <v>11979E7</v>
      </c>
      <c r="D933" s="14" t="s">
        <v>27</v>
      </c>
      <c r="E933" s="14" t="s">
        <v>10509</v>
      </c>
      <c r="F933" s="14" t="s">
        <v>10510</v>
      </c>
      <c r="G933" s="14" t="s">
        <v>10511</v>
      </c>
      <c r="H933" s="14" t="s">
        <v>10512</v>
      </c>
      <c r="I933" s="14" t="s">
        <v>3873</v>
      </c>
      <c r="J933" s="14" t="s">
        <v>2391</v>
      </c>
      <c r="K933" s="14" t="s">
        <v>83</v>
      </c>
      <c r="L933" s="14" t="s">
        <v>10513</v>
      </c>
      <c r="M933" s="14" t="s">
        <v>10514</v>
      </c>
      <c r="N933" s="14" t="s">
        <v>10515</v>
      </c>
      <c r="O933" s="14" t="s">
        <v>10516</v>
      </c>
      <c r="P933" s="14" t="s">
        <v>38</v>
      </c>
      <c r="Q933" s="14" t="s">
        <v>10517</v>
      </c>
      <c r="R933" s="14" t="s">
        <v>40</v>
      </c>
      <c r="S933" s="14" t="s">
        <v>10518</v>
      </c>
      <c r="T933" s="14" t="s">
        <v>2399</v>
      </c>
      <c r="U933" s="14" t="s">
        <v>202</v>
      </c>
      <c r="V933" s="14" t="s">
        <v>44</v>
      </c>
    </row>
    <row r="934" spans="1:22" ht="9.75" customHeight="1">
      <c r="A934" s="14" t="s">
        <v>10002</v>
      </c>
      <c r="B934" s="14" t="s">
        <v>644</v>
      </c>
      <c r="C934" s="13" t="str">
        <f t="shared" si="3"/>
        <v>11979E8</v>
      </c>
      <c r="D934" s="14" t="s">
        <v>27</v>
      </c>
      <c r="E934" s="14" t="s">
        <v>10519</v>
      </c>
      <c r="F934" s="14" t="s">
        <v>10520</v>
      </c>
      <c r="G934" s="14" t="s">
        <v>10521</v>
      </c>
      <c r="H934" s="14" t="s">
        <v>10522</v>
      </c>
      <c r="I934" s="14" t="s">
        <v>10523</v>
      </c>
      <c r="J934" s="14" t="s">
        <v>7795</v>
      </c>
      <c r="K934" s="14" t="s">
        <v>33</v>
      </c>
      <c r="L934" s="14" t="s">
        <v>10524</v>
      </c>
      <c r="M934" s="14" t="s">
        <v>10525</v>
      </c>
      <c r="N934" s="14" t="s">
        <v>10526</v>
      </c>
      <c r="O934" s="14" t="s">
        <v>10527</v>
      </c>
      <c r="P934" s="14" t="s">
        <v>38</v>
      </c>
      <c r="Q934" s="14" t="s">
        <v>10528</v>
      </c>
      <c r="R934" s="14" t="s">
        <v>40</v>
      </c>
      <c r="S934" s="14" t="s">
        <v>10529</v>
      </c>
      <c r="T934" s="14" t="s">
        <v>7802</v>
      </c>
      <c r="U934" s="14" t="s">
        <v>134</v>
      </c>
      <c r="V934" s="14" t="s">
        <v>44</v>
      </c>
    </row>
    <row r="935" spans="1:22" ht="9.75" customHeight="1">
      <c r="A935" s="14" t="s">
        <v>10002</v>
      </c>
      <c r="B935" s="14" t="s">
        <v>656</v>
      </c>
      <c r="C935" s="13" t="str">
        <f t="shared" si="3"/>
        <v>11979E9</v>
      </c>
      <c r="D935" s="14" t="s">
        <v>27</v>
      </c>
      <c r="E935" s="14" t="s">
        <v>10530</v>
      </c>
      <c r="F935" s="14" t="s">
        <v>10531</v>
      </c>
      <c r="G935" s="14" t="s">
        <v>10532</v>
      </c>
      <c r="H935" s="14" t="s">
        <v>10533</v>
      </c>
      <c r="I935" s="14" t="s">
        <v>10534</v>
      </c>
      <c r="J935" s="14" t="s">
        <v>4632</v>
      </c>
      <c r="K935" s="14" t="s">
        <v>83</v>
      </c>
      <c r="L935" s="14" t="s">
        <v>10535</v>
      </c>
      <c r="M935" s="14" t="s">
        <v>10536</v>
      </c>
      <c r="N935" s="14" t="s">
        <v>10537</v>
      </c>
      <c r="O935" s="14" t="s">
        <v>10538</v>
      </c>
      <c r="P935" s="14" t="s">
        <v>38</v>
      </c>
      <c r="Q935" s="14" t="s">
        <v>10539</v>
      </c>
      <c r="R935" s="14" t="s">
        <v>40</v>
      </c>
      <c r="S935" s="14" t="s">
        <v>10540</v>
      </c>
      <c r="T935" s="14" t="s">
        <v>1692</v>
      </c>
      <c r="U935" s="14" t="s">
        <v>134</v>
      </c>
      <c r="V935" s="14" t="s">
        <v>44</v>
      </c>
    </row>
    <row r="936" spans="1:22" ht="9.75" customHeight="1">
      <c r="A936" s="14" t="s">
        <v>10002</v>
      </c>
      <c r="B936" s="14" t="s">
        <v>668</v>
      </c>
      <c r="C936" s="13" t="str">
        <f t="shared" si="3"/>
        <v>11979E10</v>
      </c>
      <c r="D936" s="14" t="s">
        <v>27</v>
      </c>
      <c r="E936" s="14" t="s">
        <v>10541</v>
      </c>
      <c r="F936" s="14" t="s">
        <v>10542</v>
      </c>
      <c r="G936" s="14" t="s">
        <v>10543</v>
      </c>
      <c r="H936" s="14" t="s">
        <v>10544</v>
      </c>
      <c r="I936" s="14" t="s">
        <v>10545</v>
      </c>
      <c r="J936" s="14" t="s">
        <v>10546</v>
      </c>
      <c r="K936" s="14" t="s">
        <v>33</v>
      </c>
      <c r="L936" s="14" t="s">
        <v>10547</v>
      </c>
      <c r="M936" s="14" t="s">
        <v>10548</v>
      </c>
      <c r="N936" s="14" t="s">
        <v>10549</v>
      </c>
      <c r="O936" s="14" t="s">
        <v>10550</v>
      </c>
      <c r="P936" s="14" t="s">
        <v>38</v>
      </c>
      <c r="Q936" s="14" t="s">
        <v>10551</v>
      </c>
      <c r="R936" s="14" t="s">
        <v>40</v>
      </c>
      <c r="S936" s="14" t="s">
        <v>10552</v>
      </c>
      <c r="T936" s="14" t="s">
        <v>5343</v>
      </c>
      <c r="U936" s="14" t="s">
        <v>1334</v>
      </c>
      <c r="V936" s="14" t="s">
        <v>44</v>
      </c>
    </row>
    <row r="937" spans="1:22" ht="9.75" customHeight="1">
      <c r="A937" s="14" t="s">
        <v>10002</v>
      </c>
      <c r="B937" s="14" t="s">
        <v>679</v>
      </c>
      <c r="C937" s="13" t="str">
        <f t="shared" si="3"/>
        <v>11979E11</v>
      </c>
      <c r="D937" s="14" t="s">
        <v>27</v>
      </c>
      <c r="E937" s="14" t="s">
        <v>10553</v>
      </c>
      <c r="F937" s="14" t="s">
        <v>10554</v>
      </c>
      <c r="G937" s="13"/>
      <c r="H937" s="14" t="s">
        <v>10555</v>
      </c>
      <c r="I937" s="14" t="s">
        <v>1984</v>
      </c>
      <c r="J937" s="14" t="s">
        <v>10556</v>
      </c>
      <c r="K937" s="13"/>
      <c r="L937" s="14" t="s">
        <v>10557</v>
      </c>
      <c r="M937" s="14" t="s">
        <v>1987</v>
      </c>
      <c r="N937" s="14" t="s">
        <v>10558</v>
      </c>
      <c r="O937" s="14" t="s">
        <v>10559</v>
      </c>
      <c r="P937" s="14" t="s">
        <v>38</v>
      </c>
      <c r="Q937" s="14" t="s">
        <v>10560</v>
      </c>
      <c r="R937" s="14" t="s">
        <v>40</v>
      </c>
      <c r="S937" s="14" t="s">
        <v>10561</v>
      </c>
      <c r="T937" s="14" t="s">
        <v>10562</v>
      </c>
      <c r="U937" s="14" t="s">
        <v>1334</v>
      </c>
      <c r="V937" s="14" t="s">
        <v>148</v>
      </c>
    </row>
    <row r="938" spans="1:22" ht="9.75" customHeight="1">
      <c r="A938" s="14" t="s">
        <v>10002</v>
      </c>
      <c r="B938" s="14" t="s">
        <v>694</v>
      </c>
      <c r="C938" s="13" t="str">
        <f t="shared" si="3"/>
        <v>11979F2</v>
      </c>
      <c r="D938" s="14" t="s">
        <v>27</v>
      </c>
      <c r="E938" s="14" t="s">
        <v>10563</v>
      </c>
      <c r="F938" s="14" t="s">
        <v>10564</v>
      </c>
      <c r="G938" s="13"/>
      <c r="H938" s="14" t="s">
        <v>10565</v>
      </c>
      <c r="I938" s="14" t="s">
        <v>10566</v>
      </c>
      <c r="J938" s="14" t="s">
        <v>344</v>
      </c>
      <c r="K938" s="14" t="s">
        <v>52</v>
      </c>
      <c r="L938" s="14" t="s">
        <v>10567</v>
      </c>
      <c r="M938" s="14" t="s">
        <v>10568</v>
      </c>
      <c r="N938" s="14" t="s">
        <v>10569</v>
      </c>
      <c r="O938" s="14" t="s">
        <v>10570</v>
      </c>
      <c r="P938" s="14" t="s">
        <v>38</v>
      </c>
      <c r="Q938" s="14" t="s">
        <v>10571</v>
      </c>
      <c r="R938" s="14" t="s">
        <v>40</v>
      </c>
      <c r="S938" s="14" t="s">
        <v>10572</v>
      </c>
      <c r="T938" s="14" t="s">
        <v>75</v>
      </c>
      <c r="U938" s="14" t="s">
        <v>243</v>
      </c>
      <c r="V938" s="14" t="s">
        <v>44</v>
      </c>
    </row>
    <row r="939" spans="1:22" ht="9.75" customHeight="1">
      <c r="A939" s="14" t="s">
        <v>10002</v>
      </c>
      <c r="B939" s="14" t="s">
        <v>707</v>
      </c>
      <c r="C939" s="13" t="str">
        <f t="shared" si="3"/>
        <v>11979F3</v>
      </c>
      <c r="D939" s="14" t="s">
        <v>27</v>
      </c>
      <c r="E939" s="14" t="s">
        <v>10573</v>
      </c>
      <c r="F939" s="14" t="s">
        <v>10574</v>
      </c>
      <c r="G939" s="14" t="s">
        <v>10575</v>
      </c>
      <c r="H939" s="14" t="s">
        <v>10576</v>
      </c>
      <c r="I939" s="14" t="s">
        <v>10577</v>
      </c>
      <c r="J939" s="14" t="s">
        <v>925</v>
      </c>
      <c r="K939" s="14" t="s">
        <v>926</v>
      </c>
      <c r="L939" s="14" t="s">
        <v>10578</v>
      </c>
      <c r="M939" s="14" t="s">
        <v>10579</v>
      </c>
      <c r="N939" s="14" t="s">
        <v>10580</v>
      </c>
      <c r="O939" s="14" t="s">
        <v>10581</v>
      </c>
      <c r="P939" s="14" t="s">
        <v>38</v>
      </c>
      <c r="Q939" s="14" t="s">
        <v>10582</v>
      </c>
      <c r="R939" s="14" t="s">
        <v>40</v>
      </c>
      <c r="S939" s="14" t="s">
        <v>10583</v>
      </c>
      <c r="T939" s="14" t="s">
        <v>230</v>
      </c>
      <c r="U939" s="14" t="s">
        <v>202</v>
      </c>
      <c r="V939" s="14" t="s">
        <v>44</v>
      </c>
    </row>
    <row r="940" spans="1:22" ht="9.75" customHeight="1">
      <c r="A940" s="14" t="s">
        <v>10002</v>
      </c>
      <c r="B940" s="14" t="s">
        <v>721</v>
      </c>
      <c r="C940" s="13" t="str">
        <f t="shared" si="3"/>
        <v>11979F4</v>
      </c>
      <c r="D940" s="14" t="s">
        <v>27</v>
      </c>
      <c r="E940" s="14" t="s">
        <v>10584</v>
      </c>
      <c r="F940" s="14" t="s">
        <v>10585</v>
      </c>
      <c r="G940" s="14" t="s">
        <v>10586</v>
      </c>
      <c r="H940" s="14" t="s">
        <v>10587</v>
      </c>
      <c r="I940" s="14" t="s">
        <v>10588</v>
      </c>
      <c r="J940" s="14" t="s">
        <v>6661</v>
      </c>
      <c r="K940" s="14" t="s">
        <v>83</v>
      </c>
      <c r="L940" s="14" t="s">
        <v>10589</v>
      </c>
      <c r="M940" s="14" t="s">
        <v>10590</v>
      </c>
      <c r="N940" s="14" t="s">
        <v>10591</v>
      </c>
      <c r="O940" s="14" t="s">
        <v>10592</v>
      </c>
      <c r="P940" s="14" t="s">
        <v>38</v>
      </c>
      <c r="Q940" s="14" t="s">
        <v>10593</v>
      </c>
      <c r="R940" s="14" t="s">
        <v>40</v>
      </c>
      <c r="S940" s="14" t="s">
        <v>10594</v>
      </c>
      <c r="T940" s="14" t="s">
        <v>1624</v>
      </c>
      <c r="U940" s="14" t="s">
        <v>43</v>
      </c>
      <c r="V940" s="14" t="s">
        <v>44</v>
      </c>
    </row>
    <row r="941" spans="1:22" ht="9.75" customHeight="1">
      <c r="A941" s="14" t="s">
        <v>10002</v>
      </c>
      <c r="B941" s="14" t="s">
        <v>731</v>
      </c>
      <c r="C941" s="13" t="str">
        <f t="shared" si="3"/>
        <v>11979F5</v>
      </c>
      <c r="D941" s="14" t="s">
        <v>27</v>
      </c>
      <c r="E941" s="14" t="s">
        <v>10595</v>
      </c>
      <c r="F941" s="14" t="s">
        <v>10596</v>
      </c>
      <c r="G941" s="14" t="s">
        <v>10597</v>
      </c>
      <c r="H941" s="14" t="s">
        <v>10598</v>
      </c>
      <c r="I941" s="14" t="s">
        <v>10599</v>
      </c>
      <c r="J941" s="14" t="s">
        <v>230</v>
      </c>
      <c r="K941" s="14" t="s">
        <v>33</v>
      </c>
      <c r="L941" s="14" t="s">
        <v>10600</v>
      </c>
      <c r="M941" s="14" t="s">
        <v>10601</v>
      </c>
      <c r="N941" s="14" t="s">
        <v>10602</v>
      </c>
      <c r="O941" s="14" t="s">
        <v>10603</v>
      </c>
      <c r="P941" s="14" t="s">
        <v>38</v>
      </c>
      <c r="Q941" s="14" t="s">
        <v>10604</v>
      </c>
      <c r="R941" s="14" t="s">
        <v>40</v>
      </c>
      <c r="S941" s="14" t="s">
        <v>10605</v>
      </c>
      <c r="T941" s="14" t="s">
        <v>230</v>
      </c>
      <c r="U941" s="14" t="s">
        <v>60</v>
      </c>
      <c r="V941" s="14" t="s">
        <v>44</v>
      </c>
    </row>
    <row r="942" spans="1:22" ht="9.75" customHeight="1">
      <c r="A942" s="14" t="s">
        <v>10002</v>
      </c>
      <c r="B942" s="14" t="s">
        <v>744</v>
      </c>
      <c r="C942" s="13" t="str">
        <f t="shared" si="3"/>
        <v>11979F6</v>
      </c>
      <c r="D942" s="14" t="s">
        <v>27</v>
      </c>
      <c r="E942" s="14" t="s">
        <v>10606</v>
      </c>
      <c r="F942" s="14" t="s">
        <v>10607</v>
      </c>
      <c r="G942" s="13"/>
      <c r="H942" s="14" t="s">
        <v>10608</v>
      </c>
      <c r="I942" s="14" t="s">
        <v>10609</v>
      </c>
      <c r="J942" s="14" t="s">
        <v>1053</v>
      </c>
      <c r="K942" s="14" t="s">
        <v>4258</v>
      </c>
      <c r="L942" s="14" t="s">
        <v>10610</v>
      </c>
      <c r="M942" s="14" t="s">
        <v>10611</v>
      </c>
      <c r="N942" s="14" t="s">
        <v>10612</v>
      </c>
      <c r="O942" s="14" t="s">
        <v>10613</v>
      </c>
      <c r="P942" s="14" t="s">
        <v>38</v>
      </c>
      <c r="Q942" s="14" t="s">
        <v>10614</v>
      </c>
      <c r="R942" s="14" t="s">
        <v>40</v>
      </c>
      <c r="S942" s="14" t="s">
        <v>10615</v>
      </c>
      <c r="T942" s="14" t="s">
        <v>1060</v>
      </c>
      <c r="U942" s="14" t="s">
        <v>283</v>
      </c>
      <c r="V942" s="14" t="s">
        <v>44</v>
      </c>
    </row>
    <row r="943" spans="1:22" ht="9.75" customHeight="1">
      <c r="A943" s="14" t="s">
        <v>10002</v>
      </c>
      <c r="B943" s="14" t="s">
        <v>757</v>
      </c>
      <c r="C943" s="13" t="str">
        <f t="shared" si="3"/>
        <v>11979F7</v>
      </c>
      <c r="D943" s="14" t="s">
        <v>27</v>
      </c>
      <c r="E943" s="14" t="s">
        <v>10616</v>
      </c>
      <c r="F943" s="14" t="s">
        <v>10617</v>
      </c>
      <c r="G943" s="14" t="s">
        <v>10618</v>
      </c>
      <c r="H943" s="14" t="s">
        <v>10619</v>
      </c>
      <c r="I943" s="14" t="s">
        <v>10620</v>
      </c>
      <c r="J943" s="14" t="s">
        <v>10621</v>
      </c>
      <c r="K943" s="14" t="s">
        <v>33</v>
      </c>
      <c r="L943" s="14" t="s">
        <v>10622</v>
      </c>
      <c r="M943" s="14" t="s">
        <v>10623</v>
      </c>
      <c r="N943" s="14" t="s">
        <v>10624</v>
      </c>
      <c r="O943" s="14" t="s">
        <v>10625</v>
      </c>
      <c r="P943" s="14" t="s">
        <v>38</v>
      </c>
      <c r="Q943" s="14" t="s">
        <v>10626</v>
      </c>
      <c r="R943" s="14" t="s">
        <v>40</v>
      </c>
      <c r="S943" s="14" t="s">
        <v>10627</v>
      </c>
      <c r="T943" s="14" t="s">
        <v>2306</v>
      </c>
      <c r="U943" s="14" t="s">
        <v>283</v>
      </c>
      <c r="V943" s="14" t="s">
        <v>44</v>
      </c>
    </row>
    <row r="944" spans="1:22" ht="9.75" customHeight="1">
      <c r="A944" s="14" t="s">
        <v>10002</v>
      </c>
      <c r="B944" s="14" t="s">
        <v>768</v>
      </c>
      <c r="C944" s="13" t="str">
        <f t="shared" si="3"/>
        <v>11979F8</v>
      </c>
      <c r="D944" s="14" t="s">
        <v>27</v>
      </c>
      <c r="E944" s="14" t="s">
        <v>10628</v>
      </c>
      <c r="F944" s="14" t="s">
        <v>10629</v>
      </c>
      <c r="G944" s="14" t="s">
        <v>10630</v>
      </c>
      <c r="H944" s="14" t="s">
        <v>10631</v>
      </c>
      <c r="I944" s="14" t="s">
        <v>10632</v>
      </c>
      <c r="J944" s="14" t="s">
        <v>10633</v>
      </c>
      <c r="K944" s="14" t="s">
        <v>33</v>
      </c>
      <c r="L944" s="14" t="s">
        <v>10634</v>
      </c>
      <c r="M944" s="14" t="s">
        <v>10635</v>
      </c>
      <c r="N944" s="14" t="s">
        <v>10636</v>
      </c>
      <c r="O944" s="14" t="s">
        <v>10637</v>
      </c>
      <c r="P944" s="14" t="s">
        <v>38</v>
      </c>
      <c r="Q944" s="14" t="s">
        <v>10638</v>
      </c>
      <c r="R944" s="14" t="s">
        <v>40</v>
      </c>
      <c r="S944" s="14" t="s">
        <v>10639</v>
      </c>
      <c r="T944" s="14" t="s">
        <v>3822</v>
      </c>
      <c r="U944" s="14" t="s">
        <v>283</v>
      </c>
      <c r="V944" s="14" t="s">
        <v>44</v>
      </c>
    </row>
    <row r="945" spans="1:22" ht="9.75" customHeight="1">
      <c r="A945" s="14" t="s">
        <v>10002</v>
      </c>
      <c r="B945" s="14" t="s">
        <v>782</v>
      </c>
      <c r="C945" s="13" t="str">
        <f t="shared" si="3"/>
        <v>11979F9</v>
      </c>
      <c r="D945" s="14" t="s">
        <v>27</v>
      </c>
      <c r="E945" s="14" t="s">
        <v>10640</v>
      </c>
      <c r="F945" s="14" t="s">
        <v>10641</v>
      </c>
      <c r="G945" s="14" t="s">
        <v>10642</v>
      </c>
      <c r="H945" s="14" t="s">
        <v>10643</v>
      </c>
      <c r="I945" s="14" t="s">
        <v>10644</v>
      </c>
      <c r="J945" s="14" t="s">
        <v>10645</v>
      </c>
      <c r="K945" s="14" t="s">
        <v>33</v>
      </c>
      <c r="L945" s="14" t="s">
        <v>10646</v>
      </c>
      <c r="M945" s="14" t="s">
        <v>10647</v>
      </c>
      <c r="N945" s="14" t="s">
        <v>10648</v>
      </c>
      <c r="O945" s="14" t="s">
        <v>10649</v>
      </c>
      <c r="P945" s="14" t="s">
        <v>38</v>
      </c>
      <c r="Q945" s="14" t="s">
        <v>10650</v>
      </c>
      <c r="R945" s="14" t="s">
        <v>40</v>
      </c>
      <c r="S945" s="14" t="s">
        <v>10651</v>
      </c>
      <c r="T945" s="14" t="s">
        <v>4984</v>
      </c>
      <c r="U945" s="14" t="s">
        <v>134</v>
      </c>
      <c r="V945" s="14" t="s">
        <v>44</v>
      </c>
    </row>
    <row r="946" spans="1:22" ht="9.75" customHeight="1">
      <c r="A946" s="14" t="s">
        <v>10002</v>
      </c>
      <c r="B946" s="14" t="s">
        <v>796</v>
      </c>
      <c r="C946" s="13" t="str">
        <f t="shared" si="3"/>
        <v>11979F10</v>
      </c>
      <c r="D946" s="14" t="s">
        <v>27</v>
      </c>
      <c r="E946" s="14" t="s">
        <v>10652</v>
      </c>
      <c r="F946" s="14" t="s">
        <v>10653</v>
      </c>
      <c r="G946" s="14" t="s">
        <v>10654</v>
      </c>
      <c r="H946" s="14" t="s">
        <v>10655</v>
      </c>
      <c r="I946" s="14" t="s">
        <v>10656</v>
      </c>
      <c r="J946" s="14" t="s">
        <v>10657</v>
      </c>
      <c r="K946" s="14" t="s">
        <v>6335</v>
      </c>
      <c r="L946" s="14" t="s">
        <v>10658</v>
      </c>
      <c r="M946" s="14" t="s">
        <v>10659</v>
      </c>
      <c r="N946" s="14" t="s">
        <v>10660</v>
      </c>
      <c r="O946" s="14" t="s">
        <v>10661</v>
      </c>
      <c r="P946" s="14" t="s">
        <v>38</v>
      </c>
      <c r="Q946" s="14" t="s">
        <v>10662</v>
      </c>
      <c r="R946" s="14" t="s">
        <v>40</v>
      </c>
      <c r="S946" s="14" t="s">
        <v>10663</v>
      </c>
      <c r="T946" s="14" t="s">
        <v>10664</v>
      </c>
      <c r="U946" s="14" t="s">
        <v>134</v>
      </c>
      <c r="V946" s="14" t="s">
        <v>44</v>
      </c>
    </row>
    <row r="947" spans="1:22" ht="9.75" customHeight="1">
      <c r="A947" s="14" t="s">
        <v>10002</v>
      </c>
      <c r="B947" s="14" t="s">
        <v>810</v>
      </c>
      <c r="C947" s="13" t="str">
        <f t="shared" si="3"/>
        <v>11979F11</v>
      </c>
      <c r="D947" s="14" t="s">
        <v>27</v>
      </c>
      <c r="E947" s="14" t="s">
        <v>10665</v>
      </c>
      <c r="F947" s="14" t="s">
        <v>10666</v>
      </c>
      <c r="G947" s="14" t="s">
        <v>10667</v>
      </c>
      <c r="H947" s="14" t="s">
        <v>10668</v>
      </c>
      <c r="I947" s="14" t="s">
        <v>10669</v>
      </c>
      <c r="J947" s="14" t="s">
        <v>230</v>
      </c>
      <c r="K947" s="14" t="s">
        <v>33</v>
      </c>
      <c r="L947" s="14" t="s">
        <v>10670</v>
      </c>
      <c r="M947" s="14" t="s">
        <v>10671</v>
      </c>
      <c r="N947" s="14" t="s">
        <v>10672</v>
      </c>
      <c r="O947" s="14" t="s">
        <v>10673</v>
      </c>
      <c r="P947" s="14" t="s">
        <v>38</v>
      </c>
      <c r="Q947" s="14" t="s">
        <v>10674</v>
      </c>
      <c r="R947" s="14" t="s">
        <v>40</v>
      </c>
      <c r="S947" s="14" t="s">
        <v>10675</v>
      </c>
      <c r="T947" s="14" t="s">
        <v>230</v>
      </c>
      <c r="U947" s="14" t="s">
        <v>1471</v>
      </c>
      <c r="V947" s="14" t="s">
        <v>44</v>
      </c>
    </row>
    <row r="948" spans="1:22" ht="9.75" customHeight="1">
      <c r="A948" s="14" t="s">
        <v>10002</v>
      </c>
      <c r="B948" s="14" t="s">
        <v>819</v>
      </c>
      <c r="C948" s="13" t="str">
        <f t="shared" si="3"/>
        <v>11979G2</v>
      </c>
      <c r="D948" s="14" t="s">
        <v>27</v>
      </c>
      <c r="E948" s="14" t="s">
        <v>10676</v>
      </c>
      <c r="F948" s="14" t="s">
        <v>10677</v>
      </c>
      <c r="G948" s="14" t="s">
        <v>10678</v>
      </c>
      <c r="H948" s="14" t="s">
        <v>10679</v>
      </c>
      <c r="I948" s="14" t="s">
        <v>2643</v>
      </c>
      <c r="J948" s="14" t="s">
        <v>10680</v>
      </c>
      <c r="K948" s="14" t="s">
        <v>52</v>
      </c>
      <c r="L948" s="14" t="s">
        <v>10681</v>
      </c>
      <c r="M948" s="14" t="s">
        <v>2646</v>
      </c>
      <c r="N948" s="14" t="s">
        <v>10682</v>
      </c>
      <c r="O948" s="14" t="s">
        <v>10683</v>
      </c>
      <c r="P948" s="14" t="s">
        <v>38</v>
      </c>
      <c r="Q948" s="14" t="s">
        <v>10684</v>
      </c>
      <c r="R948" s="14" t="s">
        <v>40</v>
      </c>
      <c r="S948" s="14" t="s">
        <v>10685</v>
      </c>
      <c r="T948" s="14" t="s">
        <v>5932</v>
      </c>
      <c r="U948" s="14" t="s">
        <v>60</v>
      </c>
      <c r="V948" s="14" t="s">
        <v>44</v>
      </c>
    </row>
    <row r="949" spans="1:22" ht="9.75" customHeight="1">
      <c r="A949" s="14" t="s">
        <v>10002</v>
      </c>
      <c r="B949" s="14" t="s">
        <v>831</v>
      </c>
      <c r="C949" s="13" t="str">
        <f t="shared" si="3"/>
        <v>11979G3</v>
      </c>
      <c r="D949" s="14" t="s">
        <v>27</v>
      </c>
      <c r="E949" s="14" t="s">
        <v>10686</v>
      </c>
      <c r="F949" s="14" t="s">
        <v>10687</v>
      </c>
      <c r="G949" s="14" t="s">
        <v>10688</v>
      </c>
      <c r="H949" s="14" t="s">
        <v>10689</v>
      </c>
      <c r="I949" s="14" t="s">
        <v>10690</v>
      </c>
      <c r="J949" s="14" t="s">
        <v>344</v>
      </c>
      <c r="K949" s="14" t="s">
        <v>52</v>
      </c>
      <c r="L949" s="14" t="s">
        <v>10691</v>
      </c>
      <c r="M949" s="14" t="s">
        <v>10692</v>
      </c>
      <c r="N949" s="14" t="s">
        <v>10693</v>
      </c>
      <c r="O949" s="14" t="s">
        <v>10694</v>
      </c>
      <c r="P949" s="14" t="s">
        <v>38</v>
      </c>
      <c r="Q949" s="14" t="s">
        <v>10695</v>
      </c>
      <c r="R949" s="14" t="s">
        <v>40</v>
      </c>
      <c r="S949" s="14" t="s">
        <v>10696</v>
      </c>
      <c r="T949" s="14" t="s">
        <v>75</v>
      </c>
      <c r="U949" s="14" t="s">
        <v>243</v>
      </c>
      <c r="V949" s="14" t="s">
        <v>44</v>
      </c>
    </row>
    <row r="950" spans="1:22" ht="9.75" customHeight="1">
      <c r="A950" s="14" t="s">
        <v>10002</v>
      </c>
      <c r="B950" s="14" t="s">
        <v>844</v>
      </c>
      <c r="C950" s="13" t="str">
        <f t="shared" si="3"/>
        <v>11979G4</v>
      </c>
      <c r="D950" s="14" t="s">
        <v>27</v>
      </c>
      <c r="E950" s="14" t="s">
        <v>10697</v>
      </c>
      <c r="F950" s="14" t="s">
        <v>10698</v>
      </c>
      <c r="G950" s="13"/>
      <c r="H950" s="14" t="s">
        <v>10699</v>
      </c>
      <c r="I950" s="14" t="s">
        <v>10700</v>
      </c>
      <c r="J950" s="14" t="s">
        <v>384</v>
      </c>
      <c r="K950" s="14" t="s">
        <v>10701</v>
      </c>
      <c r="L950" s="14" t="s">
        <v>10702</v>
      </c>
      <c r="M950" s="14" t="s">
        <v>10703</v>
      </c>
      <c r="N950" s="14" t="s">
        <v>10704</v>
      </c>
      <c r="O950" s="14" t="s">
        <v>10705</v>
      </c>
      <c r="P950" s="14" t="s">
        <v>38</v>
      </c>
      <c r="Q950" s="14" t="s">
        <v>10706</v>
      </c>
      <c r="R950" s="14" t="s">
        <v>40</v>
      </c>
      <c r="S950" s="14" t="s">
        <v>10707</v>
      </c>
      <c r="T950" s="14" t="s">
        <v>391</v>
      </c>
      <c r="U950" s="14" t="s">
        <v>338</v>
      </c>
      <c r="V950" s="14" t="s">
        <v>148</v>
      </c>
    </row>
    <row r="951" spans="1:22" ht="9.75" customHeight="1">
      <c r="A951" s="14" t="s">
        <v>10002</v>
      </c>
      <c r="B951" s="14" t="s">
        <v>856</v>
      </c>
      <c r="C951" s="13" t="str">
        <f t="shared" si="3"/>
        <v>11979G5</v>
      </c>
      <c r="D951" s="14" t="s">
        <v>27</v>
      </c>
      <c r="E951" s="14" t="s">
        <v>10708</v>
      </c>
      <c r="F951" s="14" t="s">
        <v>10709</v>
      </c>
      <c r="G951" s="14" t="s">
        <v>10710</v>
      </c>
      <c r="H951" s="14" t="s">
        <v>10711</v>
      </c>
      <c r="I951" s="14" t="s">
        <v>10712</v>
      </c>
      <c r="J951" s="14" t="s">
        <v>2595</v>
      </c>
      <c r="K951" s="14" t="s">
        <v>5569</v>
      </c>
      <c r="L951" s="14" t="s">
        <v>10713</v>
      </c>
      <c r="M951" s="14" t="s">
        <v>10714</v>
      </c>
      <c r="N951" s="14" t="s">
        <v>10715</v>
      </c>
      <c r="O951" s="14" t="s">
        <v>10716</v>
      </c>
      <c r="P951" s="14" t="s">
        <v>38</v>
      </c>
      <c r="Q951" s="14" t="s">
        <v>10717</v>
      </c>
      <c r="R951" s="14" t="s">
        <v>40</v>
      </c>
      <c r="S951" s="14" t="s">
        <v>10718</v>
      </c>
      <c r="T951" s="14" t="s">
        <v>1060</v>
      </c>
      <c r="U951" s="14" t="s">
        <v>283</v>
      </c>
      <c r="V951" s="14" t="s">
        <v>44</v>
      </c>
    </row>
    <row r="952" spans="1:22" ht="9.75" customHeight="1">
      <c r="A952" s="14" t="s">
        <v>10002</v>
      </c>
      <c r="B952" s="14" t="s">
        <v>868</v>
      </c>
      <c r="C952" s="13" t="str">
        <f t="shared" si="3"/>
        <v>11979G6</v>
      </c>
      <c r="D952" s="14" t="s">
        <v>27</v>
      </c>
      <c r="E952" s="14" t="s">
        <v>10719</v>
      </c>
      <c r="F952" s="14" t="s">
        <v>10720</v>
      </c>
      <c r="G952" s="14" t="s">
        <v>10721</v>
      </c>
      <c r="H952" s="14" t="s">
        <v>10722</v>
      </c>
      <c r="I952" s="14" t="s">
        <v>10723</v>
      </c>
      <c r="J952" s="14" t="s">
        <v>230</v>
      </c>
      <c r="K952" s="14" t="s">
        <v>33</v>
      </c>
      <c r="L952" s="14" t="s">
        <v>10724</v>
      </c>
      <c r="M952" s="14" t="s">
        <v>10725</v>
      </c>
      <c r="N952" s="14" t="s">
        <v>10726</v>
      </c>
      <c r="O952" s="14" t="s">
        <v>10727</v>
      </c>
      <c r="P952" s="14" t="s">
        <v>38</v>
      </c>
      <c r="Q952" s="14" t="s">
        <v>10728</v>
      </c>
      <c r="R952" s="14" t="s">
        <v>40</v>
      </c>
      <c r="S952" s="14" t="s">
        <v>10729</v>
      </c>
      <c r="T952" s="14" t="s">
        <v>230</v>
      </c>
      <c r="U952" s="14" t="s">
        <v>230</v>
      </c>
      <c r="V952" s="14" t="s">
        <v>44</v>
      </c>
    </row>
    <row r="953" spans="1:22" ht="9.75" customHeight="1">
      <c r="A953" s="14" t="s">
        <v>10002</v>
      </c>
      <c r="B953" s="14" t="s">
        <v>879</v>
      </c>
      <c r="C953" s="13" t="str">
        <f t="shared" si="3"/>
        <v>11979G7</v>
      </c>
      <c r="D953" s="14" t="s">
        <v>27</v>
      </c>
      <c r="E953" s="14" t="s">
        <v>10730</v>
      </c>
      <c r="F953" s="14" t="s">
        <v>10731</v>
      </c>
      <c r="G953" s="13"/>
      <c r="H953" s="14" t="s">
        <v>10732</v>
      </c>
      <c r="I953" s="14" t="s">
        <v>10733</v>
      </c>
      <c r="J953" s="14" t="s">
        <v>276</v>
      </c>
      <c r="K953" s="14" t="s">
        <v>4258</v>
      </c>
      <c r="L953" s="14" t="s">
        <v>10734</v>
      </c>
      <c r="M953" s="14" t="s">
        <v>10735</v>
      </c>
      <c r="N953" s="14" t="s">
        <v>10736</v>
      </c>
      <c r="O953" s="14" t="s">
        <v>10737</v>
      </c>
      <c r="P953" s="14" t="s">
        <v>38</v>
      </c>
      <c r="Q953" s="14" t="s">
        <v>10738</v>
      </c>
      <c r="R953" s="14" t="s">
        <v>40</v>
      </c>
      <c r="S953" s="14" t="s">
        <v>10739</v>
      </c>
      <c r="T953" s="14" t="s">
        <v>90</v>
      </c>
      <c r="U953" s="14" t="s">
        <v>338</v>
      </c>
      <c r="V953" s="14" t="s">
        <v>44</v>
      </c>
    </row>
    <row r="954" spans="1:22" ht="9.75" customHeight="1">
      <c r="A954" s="14" t="s">
        <v>10002</v>
      </c>
      <c r="B954" s="14" t="s">
        <v>892</v>
      </c>
      <c r="C954" s="13" t="str">
        <f t="shared" si="3"/>
        <v>11979G8</v>
      </c>
      <c r="D954" s="14" t="s">
        <v>27</v>
      </c>
      <c r="E954" s="14" t="s">
        <v>10740</v>
      </c>
      <c r="F954" s="14" t="s">
        <v>10741</v>
      </c>
      <c r="G954" s="14" t="s">
        <v>10742</v>
      </c>
      <c r="H954" s="14" t="s">
        <v>10743</v>
      </c>
      <c r="I954" s="14" t="s">
        <v>10744</v>
      </c>
      <c r="J954" s="14" t="s">
        <v>344</v>
      </c>
      <c r="K954" s="14" t="s">
        <v>33</v>
      </c>
      <c r="L954" s="14" t="s">
        <v>10745</v>
      </c>
      <c r="M954" s="14" t="s">
        <v>10746</v>
      </c>
      <c r="N954" s="14" t="s">
        <v>10747</v>
      </c>
      <c r="O954" s="14" t="s">
        <v>10748</v>
      </c>
      <c r="P954" s="14" t="s">
        <v>38</v>
      </c>
      <c r="Q954" s="14" t="s">
        <v>10749</v>
      </c>
      <c r="R954" s="14" t="s">
        <v>40</v>
      </c>
      <c r="S954" s="14" t="s">
        <v>10750</v>
      </c>
      <c r="T954" s="14" t="s">
        <v>75</v>
      </c>
      <c r="U954" s="14" t="s">
        <v>243</v>
      </c>
      <c r="V954" s="14" t="s">
        <v>44</v>
      </c>
    </row>
    <row r="955" spans="1:22" ht="9.75" customHeight="1">
      <c r="A955" s="14" t="s">
        <v>10002</v>
      </c>
      <c r="B955" s="14" t="s">
        <v>905</v>
      </c>
      <c r="C955" s="13" t="str">
        <f t="shared" si="3"/>
        <v>11979G9</v>
      </c>
      <c r="D955" s="14" t="s">
        <v>27</v>
      </c>
      <c r="E955" s="14" t="s">
        <v>10751</v>
      </c>
      <c r="F955" s="14" t="s">
        <v>10752</v>
      </c>
      <c r="G955" s="13"/>
      <c r="H955" s="14" t="s">
        <v>10753</v>
      </c>
      <c r="I955" s="14" t="s">
        <v>10754</v>
      </c>
      <c r="J955" s="14" t="s">
        <v>208</v>
      </c>
      <c r="K955" s="14" t="s">
        <v>83</v>
      </c>
      <c r="L955" s="14" t="s">
        <v>10755</v>
      </c>
      <c r="M955" s="14" t="s">
        <v>10756</v>
      </c>
      <c r="N955" s="14" t="s">
        <v>10757</v>
      </c>
      <c r="O955" s="14" t="s">
        <v>10758</v>
      </c>
      <c r="P955" s="14" t="s">
        <v>38</v>
      </c>
      <c r="Q955" s="14" t="s">
        <v>10759</v>
      </c>
      <c r="R955" s="14" t="s">
        <v>40</v>
      </c>
      <c r="S955" s="14" t="s">
        <v>10760</v>
      </c>
      <c r="T955" s="14" t="s">
        <v>90</v>
      </c>
      <c r="U955" s="14" t="s">
        <v>104</v>
      </c>
      <c r="V955" s="14" t="s">
        <v>44</v>
      </c>
    </row>
    <row r="956" spans="1:22" ht="9.75" customHeight="1">
      <c r="A956" s="14" t="s">
        <v>10002</v>
      </c>
      <c r="B956" s="14" t="s">
        <v>919</v>
      </c>
      <c r="C956" s="13" t="str">
        <f t="shared" si="3"/>
        <v>11979G10</v>
      </c>
      <c r="D956" s="14" t="s">
        <v>27</v>
      </c>
      <c r="E956" s="14" t="s">
        <v>10761</v>
      </c>
      <c r="F956" s="14" t="s">
        <v>10762</v>
      </c>
      <c r="G956" s="14" t="s">
        <v>10763</v>
      </c>
      <c r="H956" s="14" t="s">
        <v>10764</v>
      </c>
      <c r="I956" s="14" t="s">
        <v>10765</v>
      </c>
      <c r="J956" s="14" t="s">
        <v>1549</v>
      </c>
      <c r="K956" s="14" t="s">
        <v>52</v>
      </c>
      <c r="L956" s="14" t="s">
        <v>10766</v>
      </c>
      <c r="M956" s="14" t="s">
        <v>10767</v>
      </c>
      <c r="N956" s="14" t="s">
        <v>10768</v>
      </c>
      <c r="O956" s="14" t="s">
        <v>10769</v>
      </c>
      <c r="P956" s="14" t="s">
        <v>38</v>
      </c>
      <c r="Q956" s="14" t="s">
        <v>10770</v>
      </c>
      <c r="R956" s="14" t="s">
        <v>40</v>
      </c>
      <c r="S956" s="14" t="s">
        <v>10771</v>
      </c>
      <c r="T956" s="14" t="s">
        <v>75</v>
      </c>
      <c r="U956" s="14" t="s">
        <v>243</v>
      </c>
      <c r="V956" s="14" t="s">
        <v>44</v>
      </c>
    </row>
    <row r="957" spans="1:22" ht="9.75" customHeight="1">
      <c r="A957" s="14" t="s">
        <v>10002</v>
      </c>
      <c r="B957" s="14" t="s">
        <v>934</v>
      </c>
      <c r="C957" s="13" t="str">
        <f t="shared" si="3"/>
        <v>11979G11</v>
      </c>
      <c r="D957" s="14" t="s">
        <v>27</v>
      </c>
      <c r="E957" s="14" t="s">
        <v>10772</v>
      </c>
      <c r="F957" s="14" t="s">
        <v>10773</v>
      </c>
      <c r="G957" s="14" t="s">
        <v>10774</v>
      </c>
      <c r="H957" s="14" t="s">
        <v>10775</v>
      </c>
      <c r="I957" s="14" t="s">
        <v>10776</v>
      </c>
      <c r="J957" s="14" t="s">
        <v>10777</v>
      </c>
      <c r="K957" s="14" t="s">
        <v>83</v>
      </c>
      <c r="L957" s="14" t="s">
        <v>10778</v>
      </c>
      <c r="M957" s="14" t="s">
        <v>10779</v>
      </c>
      <c r="N957" s="14" t="s">
        <v>10780</v>
      </c>
      <c r="O957" s="14" t="s">
        <v>10781</v>
      </c>
      <c r="P957" s="14" t="s">
        <v>38</v>
      </c>
      <c r="Q957" s="14" t="s">
        <v>10782</v>
      </c>
      <c r="R957" s="14" t="s">
        <v>40</v>
      </c>
      <c r="S957" s="14" t="s">
        <v>10783</v>
      </c>
      <c r="T957" s="14" t="s">
        <v>75</v>
      </c>
      <c r="U957" s="14" t="s">
        <v>243</v>
      </c>
      <c r="V957" s="14" t="s">
        <v>44</v>
      </c>
    </row>
    <row r="958" spans="1:22" ht="9.75" customHeight="1">
      <c r="A958" s="14" t="s">
        <v>10002</v>
      </c>
      <c r="B958" s="14" t="s">
        <v>945</v>
      </c>
      <c r="C958" s="13" t="str">
        <f t="shared" si="3"/>
        <v>11979H2</v>
      </c>
      <c r="D958" s="14" t="s">
        <v>27</v>
      </c>
      <c r="E958" s="14" t="s">
        <v>10784</v>
      </c>
      <c r="F958" s="14" t="s">
        <v>10785</v>
      </c>
      <c r="G958" s="14" t="s">
        <v>10786</v>
      </c>
      <c r="H958" s="14" t="s">
        <v>10787</v>
      </c>
      <c r="I958" s="14" t="s">
        <v>10788</v>
      </c>
      <c r="J958" s="14" t="s">
        <v>276</v>
      </c>
      <c r="K958" s="14" t="s">
        <v>4258</v>
      </c>
      <c r="L958" s="14" t="s">
        <v>10789</v>
      </c>
      <c r="M958" s="14" t="s">
        <v>10790</v>
      </c>
      <c r="N958" s="14" t="s">
        <v>10791</v>
      </c>
      <c r="O958" s="14" t="s">
        <v>10792</v>
      </c>
      <c r="P958" s="14" t="s">
        <v>38</v>
      </c>
      <c r="Q958" s="14" t="s">
        <v>10793</v>
      </c>
      <c r="R958" s="14" t="s">
        <v>40</v>
      </c>
      <c r="S958" s="14" t="s">
        <v>10794</v>
      </c>
      <c r="T958" s="14" t="s">
        <v>90</v>
      </c>
      <c r="U958" s="14" t="s">
        <v>283</v>
      </c>
      <c r="V958" s="14" t="s">
        <v>44</v>
      </c>
    </row>
    <row r="959" spans="1:22" ht="9.75" customHeight="1">
      <c r="A959" s="14" t="s">
        <v>10002</v>
      </c>
      <c r="B959" s="14" t="s">
        <v>956</v>
      </c>
      <c r="C959" s="13" t="str">
        <f t="shared" si="3"/>
        <v>11979H3</v>
      </c>
      <c r="D959" s="14" t="s">
        <v>27</v>
      </c>
      <c r="E959" s="14" t="s">
        <v>10795</v>
      </c>
      <c r="F959" s="14" t="s">
        <v>10796</v>
      </c>
      <c r="G959" s="14" t="s">
        <v>10797</v>
      </c>
      <c r="H959" s="14" t="s">
        <v>10798</v>
      </c>
      <c r="I959" s="14" t="s">
        <v>10799</v>
      </c>
      <c r="J959" s="14" t="s">
        <v>7404</v>
      </c>
      <c r="K959" s="14" t="s">
        <v>1326</v>
      </c>
      <c r="L959" s="14" t="s">
        <v>10800</v>
      </c>
      <c r="M959" s="14" t="s">
        <v>10801</v>
      </c>
      <c r="N959" s="14" t="s">
        <v>10802</v>
      </c>
      <c r="O959" s="14" t="s">
        <v>10803</v>
      </c>
      <c r="P959" s="14" t="s">
        <v>38</v>
      </c>
      <c r="Q959" s="14" t="s">
        <v>10804</v>
      </c>
      <c r="R959" s="14" t="s">
        <v>40</v>
      </c>
      <c r="S959" s="14" t="s">
        <v>10805</v>
      </c>
      <c r="T959" s="14" t="s">
        <v>7411</v>
      </c>
      <c r="U959" s="14" t="s">
        <v>134</v>
      </c>
      <c r="V959" s="14" t="s">
        <v>44</v>
      </c>
    </row>
    <row r="960" spans="1:22" ht="9.75" customHeight="1">
      <c r="A960" s="14" t="s">
        <v>10002</v>
      </c>
      <c r="B960" s="14" t="s">
        <v>971</v>
      </c>
      <c r="C960" s="13" t="str">
        <f t="shared" si="3"/>
        <v>11979H4</v>
      </c>
      <c r="D960" s="14" t="s">
        <v>27</v>
      </c>
      <c r="E960" s="14" t="s">
        <v>10806</v>
      </c>
      <c r="F960" s="14" t="s">
        <v>10807</v>
      </c>
      <c r="G960" s="14" t="s">
        <v>10808</v>
      </c>
      <c r="H960" s="14" t="s">
        <v>10809</v>
      </c>
      <c r="I960" s="14" t="s">
        <v>9510</v>
      </c>
      <c r="J960" s="14" t="s">
        <v>2595</v>
      </c>
      <c r="K960" s="14" t="s">
        <v>83</v>
      </c>
      <c r="L960" s="14" t="s">
        <v>10810</v>
      </c>
      <c r="M960" s="14" t="s">
        <v>10811</v>
      </c>
      <c r="N960" s="14" t="s">
        <v>10812</v>
      </c>
      <c r="O960" s="14" t="s">
        <v>10813</v>
      </c>
      <c r="P960" s="14" t="s">
        <v>38</v>
      </c>
      <c r="Q960" s="14" t="s">
        <v>10814</v>
      </c>
      <c r="R960" s="14" t="s">
        <v>40</v>
      </c>
      <c r="S960" s="14" t="s">
        <v>10815</v>
      </c>
      <c r="T960" s="14" t="s">
        <v>1060</v>
      </c>
      <c r="U960" s="14" t="s">
        <v>283</v>
      </c>
      <c r="V960" s="14" t="s">
        <v>44</v>
      </c>
    </row>
    <row r="961" spans="1:22" ht="9.75" customHeight="1">
      <c r="A961" s="14" t="s">
        <v>10002</v>
      </c>
      <c r="B961" s="14" t="s">
        <v>985</v>
      </c>
      <c r="C961" s="13" t="str">
        <f t="shared" si="3"/>
        <v>11979H5</v>
      </c>
      <c r="D961" s="14" t="s">
        <v>27</v>
      </c>
      <c r="E961" s="14" t="s">
        <v>10816</v>
      </c>
      <c r="F961" s="14" t="s">
        <v>10817</v>
      </c>
      <c r="G961" s="13"/>
      <c r="H961" s="14" t="s">
        <v>10818</v>
      </c>
      <c r="I961" s="14" t="s">
        <v>10819</v>
      </c>
      <c r="J961" s="14" t="s">
        <v>208</v>
      </c>
      <c r="K961" s="14" t="s">
        <v>33</v>
      </c>
      <c r="L961" s="14" t="s">
        <v>10820</v>
      </c>
      <c r="M961" s="14" t="s">
        <v>10821</v>
      </c>
      <c r="N961" s="14" t="s">
        <v>10822</v>
      </c>
      <c r="O961" s="14" t="s">
        <v>10823</v>
      </c>
      <c r="P961" s="14" t="s">
        <v>38</v>
      </c>
      <c r="Q961" s="14" t="s">
        <v>10824</v>
      </c>
      <c r="R961" s="14" t="s">
        <v>40</v>
      </c>
      <c r="S961" s="14" t="s">
        <v>10825</v>
      </c>
      <c r="T961" s="14" t="s">
        <v>90</v>
      </c>
      <c r="U961" s="14" t="s">
        <v>10826</v>
      </c>
      <c r="V961" s="14" t="s">
        <v>44</v>
      </c>
    </row>
    <row r="962" spans="1:22" ht="9.75" customHeight="1">
      <c r="A962" s="14" t="s">
        <v>10002</v>
      </c>
      <c r="B962" s="14" t="s">
        <v>999</v>
      </c>
      <c r="C962" s="13" t="str">
        <f t="shared" si="3"/>
        <v>11979H6</v>
      </c>
      <c r="D962" s="14" t="s">
        <v>27</v>
      </c>
      <c r="E962" s="14" t="s">
        <v>10827</v>
      </c>
      <c r="F962" s="14" t="s">
        <v>10828</v>
      </c>
      <c r="G962" s="14" t="s">
        <v>10829</v>
      </c>
      <c r="H962" s="14" t="s">
        <v>10830</v>
      </c>
      <c r="I962" s="14" t="s">
        <v>10831</v>
      </c>
      <c r="J962" s="14" t="s">
        <v>10832</v>
      </c>
      <c r="K962" s="14" t="s">
        <v>33</v>
      </c>
      <c r="L962" s="14" t="s">
        <v>10833</v>
      </c>
      <c r="M962" s="14" t="s">
        <v>10834</v>
      </c>
      <c r="N962" s="14" t="s">
        <v>10835</v>
      </c>
      <c r="O962" s="14" t="s">
        <v>10836</v>
      </c>
      <c r="P962" s="14" t="s">
        <v>38</v>
      </c>
      <c r="Q962" s="14" t="s">
        <v>10837</v>
      </c>
      <c r="R962" s="14" t="s">
        <v>40</v>
      </c>
      <c r="S962" s="14" t="s">
        <v>10838</v>
      </c>
      <c r="T962" s="14" t="s">
        <v>90</v>
      </c>
      <c r="U962" s="14" t="s">
        <v>283</v>
      </c>
      <c r="V962" s="14" t="s">
        <v>44</v>
      </c>
    </row>
    <row r="963" spans="1:22" ht="9.75" customHeight="1">
      <c r="A963" s="14" t="s">
        <v>10002</v>
      </c>
      <c r="B963" s="14" t="s">
        <v>1010</v>
      </c>
      <c r="C963" s="13" t="str">
        <f t="shared" si="3"/>
        <v>11979H7</v>
      </c>
      <c r="D963" s="14" t="s">
        <v>27</v>
      </c>
      <c r="E963" s="14" t="s">
        <v>10839</v>
      </c>
      <c r="F963" s="14" t="s">
        <v>10840</v>
      </c>
      <c r="G963" s="14" t="s">
        <v>10841</v>
      </c>
      <c r="H963" s="14" t="s">
        <v>10842</v>
      </c>
      <c r="I963" s="14" t="s">
        <v>10843</v>
      </c>
      <c r="J963" s="14" t="s">
        <v>10844</v>
      </c>
      <c r="K963" s="14" t="s">
        <v>169</v>
      </c>
      <c r="L963" s="14" t="s">
        <v>10845</v>
      </c>
      <c r="M963" s="14" t="s">
        <v>10846</v>
      </c>
      <c r="N963" s="14" t="s">
        <v>10847</v>
      </c>
      <c r="O963" s="14" t="s">
        <v>10848</v>
      </c>
      <c r="P963" s="14" t="s">
        <v>38</v>
      </c>
      <c r="Q963" s="14" t="s">
        <v>10849</v>
      </c>
      <c r="R963" s="14" t="s">
        <v>40</v>
      </c>
      <c r="S963" s="14" t="s">
        <v>10850</v>
      </c>
      <c r="T963" s="14" t="s">
        <v>118</v>
      </c>
      <c r="U963" s="14" t="s">
        <v>338</v>
      </c>
      <c r="V963" s="14" t="s">
        <v>44</v>
      </c>
    </row>
    <row r="964" spans="1:22" ht="9.75" customHeight="1">
      <c r="A964" s="14" t="s">
        <v>10002</v>
      </c>
      <c r="B964" s="14" t="s">
        <v>1022</v>
      </c>
      <c r="C964" s="13" t="str">
        <f t="shared" si="3"/>
        <v>11979H8</v>
      </c>
      <c r="D964" s="14" t="s">
        <v>27</v>
      </c>
      <c r="E964" s="14" t="s">
        <v>10851</v>
      </c>
      <c r="F964" s="14" t="s">
        <v>10852</v>
      </c>
      <c r="G964" s="14" t="s">
        <v>10853</v>
      </c>
      <c r="H964" s="14" t="s">
        <v>10854</v>
      </c>
      <c r="I964" s="14" t="s">
        <v>10855</v>
      </c>
      <c r="J964" s="14" t="s">
        <v>10128</v>
      </c>
      <c r="K964" s="14" t="s">
        <v>83</v>
      </c>
      <c r="L964" s="14" t="s">
        <v>10856</v>
      </c>
      <c r="M964" s="14" t="s">
        <v>10857</v>
      </c>
      <c r="N964" s="14" t="s">
        <v>10858</v>
      </c>
      <c r="O964" s="14" t="s">
        <v>10859</v>
      </c>
      <c r="P964" s="14" t="s">
        <v>38</v>
      </c>
      <c r="Q964" s="14" t="s">
        <v>10860</v>
      </c>
      <c r="R964" s="14" t="s">
        <v>40</v>
      </c>
      <c r="S964" s="14" t="s">
        <v>10861</v>
      </c>
      <c r="T964" s="14" t="s">
        <v>90</v>
      </c>
      <c r="U964" s="14" t="s">
        <v>283</v>
      </c>
      <c r="V964" s="14" t="s">
        <v>44</v>
      </c>
    </row>
    <row r="965" spans="1:22" ht="9.75" customHeight="1">
      <c r="A965" s="14" t="s">
        <v>10002</v>
      </c>
      <c r="B965" s="14" t="s">
        <v>1035</v>
      </c>
      <c r="C965" s="13" t="str">
        <f t="shared" si="3"/>
        <v>11979H9</v>
      </c>
      <c r="D965" s="14" t="s">
        <v>27</v>
      </c>
      <c r="E965" s="14" t="s">
        <v>10862</v>
      </c>
      <c r="F965" s="14" t="s">
        <v>10863</v>
      </c>
      <c r="G965" s="14" t="s">
        <v>10864</v>
      </c>
      <c r="H965" s="14" t="s">
        <v>10865</v>
      </c>
      <c r="I965" s="14" t="s">
        <v>10866</v>
      </c>
      <c r="J965" s="14" t="s">
        <v>737</v>
      </c>
      <c r="K965" s="14" t="s">
        <v>926</v>
      </c>
      <c r="L965" s="14" t="s">
        <v>10867</v>
      </c>
      <c r="M965" s="14" t="s">
        <v>10868</v>
      </c>
      <c r="N965" s="14" t="s">
        <v>10869</v>
      </c>
      <c r="O965" s="14" t="s">
        <v>10870</v>
      </c>
      <c r="P965" s="14" t="s">
        <v>38</v>
      </c>
      <c r="Q965" s="14" t="s">
        <v>10871</v>
      </c>
      <c r="R965" s="14" t="s">
        <v>40</v>
      </c>
      <c r="S965" s="14" t="s">
        <v>10872</v>
      </c>
      <c r="T965" s="14" t="s">
        <v>456</v>
      </c>
      <c r="U965" s="14" t="s">
        <v>43</v>
      </c>
      <c r="V965" s="14" t="s">
        <v>44</v>
      </c>
    </row>
    <row r="966" spans="1:22" ht="9.75" customHeight="1">
      <c r="A966" s="14" t="s">
        <v>10002</v>
      </c>
      <c r="B966" s="14" t="s">
        <v>1048</v>
      </c>
      <c r="C966" s="13" t="str">
        <f t="shared" si="3"/>
        <v>11979H10</v>
      </c>
      <c r="D966" s="14" t="s">
        <v>27</v>
      </c>
      <c r="E966" s="14" t="s">
        <v>10873</v>
      </c>
      <c r="F966" s="14" t="s">
        <v>10874</v>
      </c>
      <c r="G966" s="14" t="s">
        <v>10875</v>
      </c>
      <c r="H966" s="14" t="s">
        <v>10876</v>
      </c>
      <c r="I966" s="14" t="s">
        <v>5395</v>
      </c>
      <c r="J966" s="14" t="s">
        <v>10877</v>
      </c>
      <c r="K966" s="14" t="s">
        <v>33</v>
      </c>
      <c r="L966" s="14" t="s">
        <v>10878</v>
      </c>
      <c r="M966" s="14" t="s">
        <v>5397</v>
      </c>
      <c r="N966" s="14" t="s">
        <v>10879</v>
      </c>
      <c r="O966" s="14" t="s">
        <v>10880</v>
      </c>
      <c r="P966" s="14" t="s">
        <v>38</v>
      </c>
      <c r="Q966" s="14" t="s">
        <v>10881</v>
      </c>
      <c r="R966" s="14" t="s">
        <v>40</v>
      </c>
      <c r="S966" s="14" t="s">
        <v>10882</v>
      </c>
      <c r="T966" s="14" t="s">
        <v>10883</v>
      </c>
      <c r="U966" s="14" t="s">
        <v>10884</v>
      </c>
      <c r="V966" s="14" t="s">
        <v>148</v>
      </c>
    </row>
    <row r="967" spans="1:22" ht="9.75" customHeight="1">
      <c r="A967" s="14" t="s">
        <v>10002</v>
      </c>
      <c r="B967" s="14" t="s">
        <v>1061</v>
      </c>
      <c r="C967" s="13" t="str">
        <f t="shared" si="3"/>
        <v>11979H11</v>
      </c>
      <c r="D967" s="14" t="s">
        <v>27</v>
      </c>
      <c r="E967" s="14" t="s">
        <v>10885</v>
      </c>
      <c r="F967" s="14" t="s">
        <v>10886</v>
      </c>
      <c r="G967" s="14" t="s">
        <v>10887</v>
      </c>
      <c r="H967" s="14" t="s">
        <v>10888</v>
      </c>
      <c r="I967" s="14" t="s">
        <v>10889</v>
      </c>
      <c r="J967" s="14" t="s">
        <v>230</v>
      </c>
      <c r="K967" s="14" t="s">
        <v>1253</v>
      </c>
      <c r="L967" s="14" t="s">
        <v>10890</v>
      </c>
      <c r="M967" s="14" t="s">
        <v>10891</v>
      </c>
      <c r="N967" s="14" t="s">
        <v>10892</v>
      </c>
      <c r="O967" s="14" t="s">
        <v>10893</v>
      </c>
      <c r="P967" s="14" t="s">
        <v>38</v>
      </c>
      <c r="Q967" s="14" t="s">
        <v>10894</v>
      </c>
      <c r="R967" s="14" t="s">
        <v>40</v>
      </c>
      <c r="S967" s="14" t="s">
        <v>10895</v>
      </c>
      <c r="T967" s="14" t="s">
        <v>230</v>
      </c>
      <c r="U967" s="14" t="s">
        <v>4868</v>
      </c>
      <c r="V967" s="14" t="s">
        <v>44</v>
      </c>
    </row>
    <row r="968" spans="1:22" ht="9.75" customHeight="1">
      <c r="A968" s="14" t="s">
        <v>10896</v>
      </c>
      <c r="B968" s="14" t="s">
        <v>26</v>
      </c>
      <c r="C968" s="13" t="str">
        <f t="shared" si="3"/>
        <v>11980A2</v>
      </c>
      <c r="D968" s="14" t="s">
        <v>27</v>
      </c>
      <c r="E968" s="14" t="s">
        <v>10897</v>
      </c>
      <c r="F968" s="14" t="s">
        <v>10898</v>
      </c>
      <c r="G968" s="14" t="s">
        <v>10899</v>
      </c>
      <c r="H968" s="14" t="s">
        <v>10900</v>
      </c>
      <c r="I968" s="14" t="s">
        <v>10901</v>
      </c>
      <c r="J968" s="14" t="s">
        <v>2931</v>
      </c>
      <c r="K968" s="14" t="s">
        <v>33</v>
      </c>
      <c r="L968" s="14" t="s">
        <v>10902</v>
      </c>
      <c r="M968" s="14" t="s">
        <v>10903</v>
      </c>
      <c r="N968" s="14" t="s">
        <v>10904</v>
      </c>
      <c r="O968" s="14" t="s">
        <v>10905</v>
      </c>
      <c r="P968" s="14" t="s">
        <v>38</v>
      </c>
      <c r="Q968" s="14" t="s">
        <v>10906</v>
      </c>
      <c r="R968" s="14" t="s">
        <v>40</v>
      </c>
      <c r="S968" s="14" t="s">
        <v>10907</v>
      </c>
      <c r="T968" s="14" t="s">
        <v>456</v>
      </c>
      <c r="U968" s="14" t="s">
        <v>338</v>
      </c>
      <c r="V968" s="14" t="s">
        <v>44</v>
      </c>
    </row>
    <row r="969" spans="1:22" ht="9.75" customHeight="1">
      <c r="A969" s="14" t="s">
        <v>10896</v>
      </c>
      <c r="B969" s="14" t="s">
        <v>45</v>
      </c>
      <c r="C969" s="13" t="str">
        <f t="shared" si="3"/>
        <v>11980A3</v>
      </c>
      <c r="D969" s="14" t="s">
        <v>27</v>
      </c>
      <c r="E969" s="14" t="s">
        <v>10908</v>
      </c>
      <c r="F969" s="14" t="s">
        <v>10909</v>
      </c>
      <c r="G969" s="14" t="s">
        <v>10910</v>
      </c>
      <c r="H969" s="14" t="s">
        <v>10911</v>
      </c>
      <c r="I969" s="14" t="s">
        <v>10912</v>
      </c>
      <c r="J969" s="14" t="s">
        <v>344</v>
      </c>
      <c r="K969" s="14" t="s">
        <v>52</v>
      </c>
      <c r="L969" s="14" t="s">
        <v>10913</v>
      </c>
      <c r="M969" s="14" t="s">
        <v>10914</v>
      </c>
      <c r="N969" s="14" t="s">
        <v>10915</v>
      </c>
      <c r="O969" s="14" t="s">
        <v>10916</v>
      </c>
      <c r="P969" s="14" t="s">
        <v>38</v>
      </c>
      <c r="Q969" s="14" t="s">
        <v>10917</v>
      </c>
      <c r="R969" s="14" t="s">
        <v>40</v>
      </c>
      <c r="S969" s="14" t="s">
        <v>10918</v>
      </c>
      <c r="T969" s="14" t="s">
        <v>75</v>
      </c>
      <c r="U969" s="14" t="s">
        <v>243</v>
      </c>
      <c r="V969" s="14" t="s">
        <v>44</v>
      </c>
    </row>
    <row r="970" spans="1:22" ht="9.75" customHeight="1">
      <c r="A970" s="14" t="s">
        <v>10896</v>
      </c>
      <c r="B970" s="14" t="s">
        <v>61</v>
      </c>
      <c r="C970" s="13" t="str">
        <f t="shared" si="3"/>
        <v>11980A4</v>
      </c>
      <c r="D970" s="14" t="s">
        <v>27</v>
      </c>
      <c r="E970" s="14" t="s">
        <v>10919</v>
      </c>
      <c r="F970" s="14" t="s">
        <v>10920</v>
      </c>
      <c r="G970" s="14" t="s">
        <v>10921</v>
      </c>
      <c r="H970" s="14" t="s">
        <v>10922</v>
      </c>
      <c r="I970" s="14" t="s">
        <v>10923</v>
      </c>
      <c r="J970" s="14" t="s">
        <v>6164</v>
      </c>
      <c r="K970" s="14" t="s">
        <v>10924</v>
      </c>
      <c r="L970" s="14" t="s">
        <v>10925</v>
      </c>
      <c r="M970" s="14" t="s">
        <v>10926</v>
      </c>
      <c r="N970" s="14" t="s">
        <v>10927</v>
      </c>
      <c r="O970" s="14" t="s">
        <v>10928</v>
      </c>
      <c r="P970" s="14" t="s">
        <v>38</v>
      </c>
      <c r="Q970" s="14" t="s">
        <v>10929</v>
      </c>
      <c r="R970" s="14" t="s">
        <v>40</v>
      </c>
      <c r="S970" s="14" t="s">
        <v>10930</v>
      </c>
      <c r="T970" s="14" t="s">
        <v>3105</v>
      </c>
      <c r="U970" s="14" t="s">
        <v>134</v>
      </c>
      <c r="V970" s="14" t="s">
        <v>44</v>
      </c>
    </row>
    <row r="971" spans="1:22" ht="9.75" customHeight="1">
      <c r="A971" s="14" t="s">
        <v>10896</v>
      </c>
      <c r="B971" s="14" t="s">
        <v>77</v>
      </c>
      <c r="C971" s="13" t="str">
        <f t="shared" si="3"/>
        <v>11980A5</v>
      </c>
      <c r="D971" s="14" t="s">
        <v>27</v>
      </c>
      <c r="E971" s="14" t="s">
        <v>10931</v>
      </c>
      <c r="F971" s="14" t="s">
        <v>10932</v>
      </c>
      <c r="G971" s="14" t="s">
        <v>10933</v>
      </c>
      <c r="H971" s="14" t="s">
        <v>10934</v>
      </c>
      <c r="I971" s="14" t="s">
        <v>10935</v>
      </c>
      <c r="J971" s="14" t="s">
        <v>3498</v>
      </c>
      <c r="K971" s="14" t="s">
        <v>33</v>
      </c>
      <c r="L971" s="14" t="s">
        <v>10936</v>
      </c>
      <c r="M971" s="14" t="s">
        <v>10937</v>
      </c>
      <c r="N971" s="14" t="s">
        <v>10938</v>
      </c>
      <c r="O971" s="14" t="s">
        <v>10939</v>
      </c>
      <c r="P971" s="14" t="s">
        <v>38</v>
      </c>
      <c r="Q971" s="14" t="s">
        <v>10940</v>
      </c>
      <c r="R971" s="14" t="s">
        <v>40</v>
      </c>
      <c r="S971" s="14" t="s">
        <v>10941</v>
      </c>
      <c r="T971" s="14" t="s">
        <v>103</v>
      </c>
      <c r="U971" s="14" t="s">
        <v>1084</v>
      </c>
      <c r="V971" s="14" t="s">
        <v>44</v>
      </c>
    </row>
    <row r="972" spans="1:22" ht="9.75" customHeight="1">
      <c r="A972" s="14" t="s">
        <v>10896</v>
      </c>
      <c r="B972" s="14" t="s">
        <v>91</v>
      </c>
      <c r="C972" s="13" t="str">
        <f t="shared" si="3"/>
        <v>11980A6</v>
      </c>
      <c r="D972" s="14" t="s">
        <v>27</v>
      </c>
      <c r="E972" s="14" t="s">
        <v>10942</v>
      </c>
      <c r="F972" s="14" t="s">
        <v>10943</v>
      </c>
      <c r="G972" s="14" t="s">
        <v>10944</v>
      </c>
      <c r="H972" s="14" t="s">
        <v>10945</v>
      </c>
      <c r="I972" s="14" t="s">
        <v>10946</v>
      </c>
      <c r="J972" s="14" t="s">
        <v>1288</v>
      </c>
      <c r="K972" s="14" t="s">
        <v>33</v>
      </c>
      <c r="L972" s="14" t="s">
        <v>10947</v>
      </c>
      <c r="M972" s="14" t="s">
        <v>10948</v>
      </c>
      <c r="N972" s="14" t="s">
        <v>10949</v>
      </c>
      <c r="O972" s="14" t="s">
        <v>10950</v>
      </c>
      <c r="P972" s="14" t="s">
        <v>38</v>
      </c>
      <c r="Q972" s="14" t="s">
        <v>10951</v>
      </c>
      <c r="R972" s="14" t="s">
        <v>40</v>
      </c>
      <c r="S972" s="14" t="s">
        <v>10952</v>
      </c>
      <c r="T972" s="14" t="s">
        <v>1295</v>
      </c>
      <c r="U972" s="14" t="s">
        <v>134</v>
      </c>
      <c r="V972" s="14" t="s">
        <v>44</v>
      </c>
    </row>
    <row r="973" spans="1:22" ht="9.75" customHeight="1">
      <c r="A973" s="14" t="s">
        <v>10896</v>
      </c>
      <c r="B973" s="14" t="s">
        <v>105</v>
      </c>
      <c r="C973" s="13" t="str">
        <f t="shared" si="3"/>
        <v>11980A7</v>
      </c>
      <c r="D973" s="14" t="s">
        <v>27</v>
      </c>
      <c r="E973" s="14" t="s">
        <v>10953</v>
      </c>
      <c r="F973" s="14" t="s">
        <v>10954</v>
      </c>
      <c r="G973" s="14" t="s">
        <v>10955</v>
      </c>
      <c r="H973" s="14" t="s">
        <v>10956</v>
      </c>
      <c r="I973" s="14" t="s">
        <v>10957</v>
      </c>
      <c r="J973" s="14" t="s">
        <v>371</v>
      </c>
      <c r="K973" s="14" t="s">
        <v>33</v>
      </c>
      <c r="L973" s="14" t="s">
        <v>10958</v>
      </c>
      <c r="M973" s="14" t="s">
        <v>10959</v>
      </c>
      <c r="N973" s="14" t="s">
        <v>10960</v>
      </c>
      <c r="O973" s="14" t="s">
        <v>10961</v>
      </c>
      <c r="P973" s="14" t="s">
        <v>38</v>
      </c>
      <c r="Q973" s="14" t="s">
        <v>10962</v>
      </c>
      <c r="R973" s="14" t="s">
        <v>40</v>
      </c>
      <c r="S973" s="14" t="s">
        <v>10963</v>
      </c>
      <c r="T973" s="14" t="s">
        <v>118</v>
      </c>
      <c r="U973" s="14" t="s">
        <v>338</v>
      </c>
      <c r="V973" s="14" t="s">
        <v>44</v>
      </c>
    </row>
    <row r="974" spans="1:22" ht="9.75" customHeight="1">
      <c r="A974" s="14" t="s">
        <v>10896</v>
      </c>
      <c r="B974" s="14" t="s">
        <v>120</v>
      </c>
      <c r="C974" s="13" t="str">
        <f t="shared" si="3"/>
        <v>11980A8</v>
      </c>
      <c r="D974" s="14" t="s">
        <v>27</v>
      </c>
      <c r="E974" s="14" t="s">
        <v>10964</v>
      </c>
      <c r="F974" s="14" t="s">
        <v>10965</v>
      </c>
      <c r="G974" s="14" t="s">
        <v>10966</v>
      </c>
      <c r="H974" s="14" t="s">
        <v>10967</v>
      </c>
      <c r="I974" s="14" t="s">
        <v>10968</v>
      </c>
      <c r="J974" s="14" t="s">
        <v>6425</v>
      </c>
      <c r="K974" s="14" t="s">
        <v>83</v>
      </c>
      <c r="L974" s="14" t="s">
        <v>10969</v>
      </c>
      <c r="M974" s="14" t="s">
        <v>10970</v>
      </c>
      <c r="N974" s="14" t="s">
        <v>10971</v>
      </c>
      <c r="O974" s="14" t="s">
        <v>280</v>
      </c>
      <c r="P974" s="14" t="s">
        <v>38</v>
      </c>
      <c r="Q974" s="14" t="s">
        <v>10972</v>
      </c>
      <c r="R974" s="14" t="s">
        <v>40</v>
      </c>
      <c r="S974" s="14" t="s">
        <v>10973</v>
      </c>
      <c r="T974" s="14" t="s">
        <v>391</v>
      </c>
      <c r="U974" s="14" t="s">
        <v>43</v>
      </c>
      <c r="V974" s="14" t="s">
        <v>44</v>
      </c>
    </row>
    <row r="975" spans="1:22" ht="9.75" customHeight="1">
      <c r="A975" s="14" t="s">
        <v>10896</v>
      </c>
      <c r="B975" s="14" t="s">
        <v>136</v>
      </c>
      <c r="C975" s="13" t="str">
        <f t="shared" si="3"/>
        <v>11980A9</v>
      </c>
      <c r="D975" s="14" t="s">
        <v>27</v>
      </c>
      <c r="E975" s="14" t="s">
        <v>10974</v>
      </c>
      <c r="F975" s="14" t="s">
        <v>10975</v>
      </c>
      <c r="G975" s="13"/>
      <c r="H975" s="14" t="s">
        <v>10976</v>
      </c>
      <c r="I975" s="14" t="s">
        <v>10977</v>
      </c>
      <c r="J975" s="14" t="s">
        <v>230</v>
      </c>
      <c r="K975" s="14" t="s">
        <v>33</v>
      </c>
      <c r="L975" s="14" t="s">
        <v>10978</v>
      </c>
      <c r="M975" s="14" t="s">
        <v>10979</v>
      </c>
      <c r="N975" s="14" t="s">
        <v>10980</v>
      </c>
      <c r="O975" s="14" t="s">
        <v>10981</v>
      </c>
      <c r="P975" s="14" t="s">
        <v>38</v>
      </c>
      <c r="Q975" s="14" t="s">
        <v>10982</v>
      </c>
      <c r="R975" s="14" t="s">
        <v>40</v>
      </c>
      <c r="S975" s="14" t="s">
        <v>10983</v>
      </c>
      <c r="T975" s="14" t="s">
        <v>230</v>
      </c>
      <c r="U975" s="14" t="s">
        <v>338</v>
      </c>
      <c r="V975" s="14" t="s">
        <v>44</v>
      </c>
    </row>
    <row r="976" spans="1:22" ht="9.75" customHeight="1">
      <c r="A976" s="14" t="s">
        <v>10896</v>
      </c>
      <c r="B976" s="14" t="s">
        <v>149</v>
      </c>
      <c r="C976" s="13" t="str">
        <f t="shared" si="3"/>
        <v>11980A10</v>
      </c>
      <c r="D976" s="14" t="s">
        <v>27</v>
      </c>
      <c r="E976" s="14" t="s">
        <v>10984</v>
      </c>
      <c r="F976" s="14" t="s">
        <v>10985</v>
      </c>
      <c r="G976" s="14" t="s">
        <v>10986</v>
      </c>
      <c r="H976" s="14" t="s">
        <v>10987</v>
      </c>
      <c r="I976" s="14" t="s">
        <v>10988</v>
      </c>
      <c r="J976" s="14" t="s">
        <v>10989</v>
      </c>
      <c r="K976" s="14" t="s">
        <v>52</v>
      </c>
      <c r="L976" s="14" t="s">
        <v>10990</v>
      </c>
      <c r="M976" s="14" t="s">
        <v>10991</v>
      </c>
      <c r="N976" s="14" t="s">
        <v>10992</v>
      </c>
      <c r="O976" s="14" t="s">
        <v>10993</v>
      </c>
      <c r="P976" s="14" t="s">
        <v>38</v>
      </c>
      <c r="Q976" s="14" t="s">
        <v>10994</v>
      </c>
      <c r="R976" s="14" t="s">
        <v>40</v>
      </c>
      <c r="S976" s="14" t="s">
        <v>10995</v>
      </c>
      <c r="T976" s="14" t="s">
        <v>10996</v>
      </c>
      <c r="U976" s="14" t="s">
        <v>134</v>
      </c>
      <c r="V976" s="14" t="s">
        <v>44</v>
      </c>
    </row>
    <row r="977" spans="1:22" ht="9.75" customHeight="1">
      <c r="A977" s="14" t="s">
        <v>10896</v>
      </c>
      <c r="B977" s="14" t="s">
        <v>162</v>
      </c>
      <c r="C977" s="13" t="str">
        <f t="shared" si="3"/>
        <v>11980A11</v>
      </c>
      <c r="D977" s="14" t="s">
        <v>27</v>
      </c>
      <c r="E977" s="14" t="s">
        <v>10997</v>
      </c>
      <c r="F977" s="14" t="s">
        <v>10998</v>
      </c>
      <c r="G977" s="14" t="s">
        <v>10999</v>
      </c>
      <c r="H977" s="14" t="s">
        <v>11000</v>
      </c>
      <c r="I977" s="14" t="s">
        <v>11001</v>
      </c>
      <c r="J977" s="14" t="s">
        <v>11002</v>
      </c>
      <c r="K977" s="14" t="s">
        <v>68</v>
      </c>
      <c r="L977" s="14" t="s">
        <v>11003</v>
      </c>
      <c r="M977" s="14" t="s">
        <v>11004</v>
      </c>
      <c r="N977" s="14" t="s">
        <v>11005</v>
      </c>
      <c r="O977" s="14" t="s">
        <v>11006</v>
      </c>
      <c r="P977" s="14" t="s">
        <v>38</v>
      </c>
      <c r="Q977" s="14" t="s">
        <v>11007</v>
      </c>
      <c r="R977" s="14" t="s">
        <v>40</v>
      </c>
      <c r="S977" s="14" t="s">
        <v>11008</v>
      </c>
      <c r="T977" s="14" t="s">
        <v>1496</v>
      </c>
      <c r="U977" s="14" t="s">
        <v>134</v>
      </c>
      <c r="V977" s="14" t="s">
        <v>44</v>
      </c>
    </row>
    <row r="978" spans="1:22" ht="9.75" customHeight="1">
      <c r="A978" s="14" t="s">
        <v>10896</v>
      </c>
      <c r="B978" s="14" t="s">
        <v>176</v>
      </c>
      <c r="C978" s="13" t="str">
        <f t="shared" si="3"/>
        <v>11980B2</v>
      </c>
      <c r="D978" s="14" t="s">
        <v>27</v>
      </c>
      <c r="E978" s="14" t="s">
        <v>11009</v>
      </c>
      <c r="F978" s="14" t="s">
        <v>11010</v>
      </c>
      <c r="G978" s="14" t="s">
        <v>11011</v>
      </c>
      <c r="H978" s="14" t="s">
        <v>11012</v>
      </c>
      <c r="I978" s="14" t="s">
        <v>11013</v>
      </c>
      <c r="J978" s="14" t="s">
        <v>230</v>
      </c>
      <c r="K978" s="14" t="s">
        <v>68</v>
      </c>
      <c r="L978" s="14" t="s">
        <v>11014</v>
      </c>
      <c r="M978" s="14" t="s">
        <v>11015</v>
      </c>
      <c r="N978" s="14" t="s">
        <v>11016</v>
      </c>
      <c r="O978" s="14" t="s">
        <v>11017</v>
      </c>
      <c r="P978" s="14" t="s">
        <v>38</v>
      </c>
      <c r="Q978" s="14" t="s">
        <v>11018</v>
      </c>
      <c r="R978" s="14" t="s">
        <v>40</v>
      </c>
      <c r="S978" s="14" t="s">
        <v>11019</v>
      </c>
      <c r="T978" s="14" t="s">
        <v>230</v>
      </c>
      <c r="U978" s="14" t="s">
        <v>134</v>
      </c>
      <c r="V978" s="14" t="s">
        <v>44</v>
      </c>
    </row>
    <row r="979" spans="1:22" ht="9.75" customHeight="1">
      <c r="A979" s="14" t="s">
        <v>10896</v>
      </c>
      <c r="B979" s="14" t="s">
        <v>190</v>
      </c>
      <c r="C979" s="13" t="str">
        <f t="shared" si="3"/>
        <v>11980B3</v>
      </c>
      <c r="D979" s="14" t="s">
        <v>27</v>
      </c>
      <c r="E979" s="14" t="s">
        <v>11020</v>
      </c>
      <c r="F979" s="14" t="s">
        <v>11021</v>
      </c>
      <c r="G979" s="14" t="s">
        <v>11022</v>
      </c>
      <c r="H979" s="14" t="s">
        <v>11023</v>
      </c>
      <c r="I979" s="14" t="s">
        <v>11024</v>
      </c>
      <c r="J979" s="14" t="s">
        <v>11025</v>
      </c>
      <c r="K979" s="14" t="s">
        <v>83</v>
      </c>
      <c r="L979" s="14" t="s">
        <v>11026</v>
      </c>
      <c r="M979" s="14" t="s">
        <v>11027</v>
      </c>
      <c r="N979" s="14" t="s">
        <v>11028</v>
      </c>
      <c r="O979" s="14" t="s">
        <v>11029</v>
      </c>
      <c r="P979" s="14" t="s">
        <v>38</v>
      </c>
      <c r="Q979" s="14" t="s">
        <v>11030</v>
      </c>
      <c r="R979" s="14" t="s">
        <v>40</v>
      </c>
      <c r="S979" s="14" t="s">
        <v>11031</v>
      </c>
      <c r="T979" s="14" t="s">
        <v>4712</v>
      </c>
      <c r="U979" s="14" t="s">
        <v>134</v>
      </c>
      <c r="V979" s="14" t="s">
        <v>44</v>
      </c>
    </row>
    <row r="980" spans="1:22" ht="9.75" customHeight="1">
      <c r="A980" s="14" t="s">
        <v>10896</v>
      </c>
      <c r="B980" s="14" t="s">
        <v>203</v>
      </c>
      <c r="C980" s="13" t="str">
        <f t="shared" si="3"/>
        <v>11980B4</v>
      </c>
      <c r="D980" s="14" t="s">
        <v>27</v>
      </c>
      <c r="E980" s="14" t="s">
        <v>11032</v>
      </c>
      <c r="F980" s="14" t="s">
        <v>11033</v>
      </c>
      <c r="G980" s="13"/>
      <c r="H980" s="14" t="s">
        <v>11034</v>
      </c>
      <c r="I980" s="14" t="s">
        <v>11035</v>
      </c>
      <c r="J980" s="14" t="s">
        <v>4370</v>
      </c>
      <c r="K980" s="14" t="s">
        <v>68</v>
      </c>
      <c r="L980" s="14" t="s">
        <v>11036</v>
      </c>
      <c r="M980" s="14" t="s">
        <v>11037</v>
      </c>
      <c r="N980" s="14" t="s">
        <v>11038</v>
      </c>
      <c r="O980" s="14" t="s">
        <v>11039</v>
      </c>
      <c r="P980" s="14" t="s">
        <v>38</v>
      </c>
      <c r="Q980" s="14" t="s">
        <v>11040</v>
      </c>
      <c r="R980" s="14" t="s">
        <v>40</v>
      </c>
      <c r="S980" s="14" t="s">
        <v>11041</v>
      </c>
      <c r="T980" s="14" t="s">
        <v>90</v>
      </c>
      <c r="U980" s="14" t="s">
        <v>10826</v>
      </c>
      <c r="V980" s="14" t="s">
        <v>44</v>
      </c>
    </row>
    <row r="981" spans="1:22" ht="9.75" customHeight="1">
      <c r="A981" s="14" t="s">
        <v>10896</v>
      </c>
      <c r="B981" s="14" t="s">
        <v>216</v>
      </c>
      <c r="C981" s="13" t="str">
        <f t="shared" si="3"/>
        <v>11980B5</v>
      </c>
      <c r="D981" s="14" t="s">
        <v>27</v>
      </c>
      <c r="E981" s="14" t="s">
        <v>11042</v>
      </c>
      <c r="F981" s="14" t="s">
        <v>11043</v>
      </c>
      <c r="G981" s="14" t="s">
        <v>11044</v>
      </c>
      <c r="H981" s="14" t="s">
        <v>11045</v>
      </c>
      <c r="I981" s="14" t="s">
        <v>11046</v>
      </c>
      <c r="J981" s="14" t="s">
        <v>1698</v>
      </c>
      <c r="K981" s="14" t="s">
        <v>83</v>
      </c>
      <c r="L981" s="14" t="s">
        <v>11047</v>
      </c>
      <c r="M981" s="14" t="s">
        <v>11048</v>
      </c>
      <c r="N981" s="14" t="s">
        <v>11049</v>
      </c>
      <c r="O981" s="14" t="s">
        <v>11050</v>
      </c>
      <c r="P981" s="14" t="s">
        <v>38</v>
      </c>
      <c r="Q981" s="14" t="s">
        <v>11051</v>
      </c>
      <c r="R981" s="14" t="s">
        <v>40</v>
      </c>
      <c r="S981" s="14" t="s">
        <v>11052</v>
      </c>
      <c r="T981" s="14" t="s">
        <v>1705</v>
      </c>
      <c r="U981" s="14" t="s">
        <v>134</v>
      </c>
      <c r="V981" s="14" t="s">
        <v>44</v>
      </c>
    </row>
    <row r="982" spans="1:22" ht="9.75" customHeight="1">
      <c r="A982" s="14" t="s">
        <v>10896</v>
      </c>
      <c r="B982" s="14" t="s">
        <v>231</v>
      </c>
      <c r="C982" s="13" t="str">
        <f t="shared" si="3"/>
        <v>11980B6</v>
      </c>
      <c r="D982" s="14" t="s">
        <v>27</v>
      </c>
      <c r="E982" s="14" t="s">
        <v>11053</v>
      </c>
      <c r="F982" s="14" t="s">
        <v>11054</v>
      </c>
      <c r="G982" s="14" t="s">
        <v>11055</v>
      </c>
      <c r="H982" s="14" t="s">
        <v>11056</v>
      </c>
      <c r="I982" s="14" t="s">
        <v>1684</v>
      </c>
      <c r="J982" s="14" t="s">
        <v>11025</v>
      </c>
      <c r="K982" s="14" t="s">
        <v>33</v>
      </c>
      <c r="L982" s="14" t="s">
        <v>11057</v>
      </c>
      <c r="M982" s="14" t="s">
        <v>1687</v>
      </c>
      <c r="N982" s="14" t="s">
        <v>11058</v>
      </c>
      <c r="O982" s="14" t="s">
        <v>1689</v>
      </c>
      <c r="P982" s="14" t="s">
        <v>38</v>
      </c>
      <c r="Q982" s="14" t="s">
        <v>11059</v>
      </c>
      <c r="R982" s="14" t="s">
        <v>40</v>
      </c>
      <c r="S982" s="14" t="s">
        <v>11060</v>
      </c>
      <c r="T982" s="14" t="s">
        <v>4712</v>
      </c>
      <c r="U982" s="14" t="s">
        <v>134</v>
      </c>
      <c r="V982" s="14" t="s">
        <v>44</v>
      </c>
    </row>
    <row r="983" spans="1:22" ht="9.75" customHeight="1">
      <c r="A983" s="14" t="s">
        <v>10896</v>
      </c>
      <c r="B983" s="14" t="s">
        <v>244</v>
      </c>
      <c r="C983" s="13" t="str">
        <f t="shared" si="3"/>
        <v>11980B7</v>
      </c>
      <c r="D983" s="14" t="s">
        <v>27</v>
      </c>
      <c r="E983" s="14" t="s">
        <v>11061</v>
      </c>
      <c r="F983" s="14" t="s">
        <v>11062</v>
      </c>
      <c r="G983" s="13"/>
      <c r="H983" s="14" t="s">
        <v>11063</v>
      </c>
      <c r="I983" s="14" t="s">
        <v>11064</v>
      </c>
      <c r="J983" s="14" t="s">
        <v>10050</v>
      </c>
      <c r="K983" s="14" t="s">
        <v>33</v>
      </c>
      <c r="L983" s="14" t="s">
        <v>11065</v>
      </c>
      <c r="M983" s="14" t="s">
        <v>11066</v>
      </c>
      <c r="N983" s="14" t="s">
        <v>11067</v>
      </c>
      <c r="O983" s="14" t="s">
        <v>11068</v>
      </c>
      <c r="P983" s="14" t="s">
        <v>38</v>
      </c>
      <c r="Q983" s="14" t="s">
        <v>11069</v>
      </c>
      <c r="R983" s="14" t="s">
        <v>40</v>
      </c>
      <c r="S983" s="14" t="s">
        <v>11070</v>
      </c>
      <c r="T983" s="14" t="s">
        <v>3105</v>
      </c>
      <c r="U983" s="14" t="s">
        <v>60</v>
      </c>
      <c r="V983" s="14" t="s">
        <v>44</v>
      </c>
    </row>
    <row r="984" spans="1:22" ht="9.75" customHeight="1">
      <c r="A984" s="14" t="s">
        <v>10896</v>
      </c>
      <c r="B984" s="14" t="s">
        <v>257</v>
      </c>
      <c r="C984" s="13" t="str">
        <f t="shared" si="3"/>
        <v>11980B8</v>
      </c>
      <c r="D984" s="14" t="s">
        <v>27</v>
      </c>
      <c r="E984" s="14" t="s">
        <v>11071</v>
      </c>
      <c r="F984" s="14" t="s">
        <v>11072</v>
      </c>
      <c r="G984" s="14" t="s">
        <v>11073</v>
      </c>
      <c r="H984" s="14" t="s">
        <v>11074</v>
      </c>
      <c r="I984" s="14" t="s">
        <v>11075</v>
      </c>
      <c r="J984" s="14" t="s">
        <v>925</v>
      </c>
      <c r="K984" s="14" t="s">
        <v>52</v>
      </c>
      <c r="L984" s="14" t="s">
        <v>11076</v>
      </c>
      <c r="M984" s="14" t="s">
        <v>11077</v>
      </c>
      <c r="N984" s="14" t="s">
        <v>11078</v>
      </c>
      <c r="O984" s="14" t="s">
        <v>11079</v>
      </c>
      <c r="P984" s="14" t="s">
        <v>38</v>
      </c>
      <c r="Q984" s="14" t="s">
        <v>11080</v>
      </c>
      <c r="R984" s="14" t="s">
        <v>40</v>
      </c>
      <c r="S984" s="14" t="s">
        <v>11081</v>
      </c>
      <c r="T984" s="14" t="s">
        <v>230</v>
      </c>
      <c r="U984" s="14" t="s">
        <v>215</v>
      </c>
      <c r="V984" s="14" t="s">
        <v>44</v>
      </c>
    </row>
    <row r="985" spans="1:22" ht="9.75" customHeight="1">
      <c r="A985" s="14" t="s">
        <v>10896</v>
      </c>
      <c r="B985" s="14" t="s">
        <v>270</v>
      </c>
      <c r="C985" s="13" t="str">
        <f t="shared" si="3"/>
        <v>11980B9</v>
      </c>
      <c r="D985" s="14" t="s">
        <v>27</v>
      </c>
      <c r="E985" s="14" t="s">
        <v>11082</v>
      </c>
      <c r="F985" s="14" t="s">
        <v>11083</v>
      </c>
      <c r="G985" s="14" t="s">
        <v>11084</v>
      </c>
      <c r="H985" s="14" t="s">
        <v>11085</v>
      </c>
      <c r="I985" s="14" t="s">
        <v>11086</v>
      </c>
      <c r="J985" s="14" t="s">
        <v>230</v>
      </c>
      <c r="K985" s="14" t="s">
        <v>33</v>
      </c>
      <c r="L985" s="14" t="s">
        <v>11087</v>
      </c>
      <c r="M985" s="14" t="s">
        <v>11088</v>
      </c>
      <c r="N985" s="14" t="s">
        <v>11089</v>
      </c>
      <c r="O985" s="14" t="s">
        <v>11090</v>
      </c>
      <c r="P985" s="14" t="s">
        <v>38</v>
      </c>
      <c r="Q985" s="14" t="s">
        <v>11091</v>
      </c>
      <c r="R985" s="14" t="s">
        <v>40</v>
      </c>
      <c r="S985" s="14" t="s">
        <v>11092</v>
      </c>
      <c r="T985" s="14" t="s">
        <v>230</v>
      </c>
      <c r="U985" s="14" t="s">
        <v>43</v>
      </c>
      <c r="V985" s="14" t="s">
        <v>44</v>
      </c>
    </row>
    <row r="986" spans="1:22" ht="9.75" customHeight="1">
      <c r="A986" s="14" t="s">
        <v>10896</v>
      </c>
      <c r="B986" s="14" t="s">
        <v>284</v>
      </c>
      <c r="C986" s="13" t="str">
        <f t="shared" si="3"/>
        <v>11980B10</v>
      </c>
      <c r="D986" s="14" t="s">
        <v>27</v>
      </c>
      <c r="E986" s="14" t="s">
        <v>11093</v>
      </c>
      <c r="F986" s="14" t="s">
        <v>11094</v>
      </c>
      <c r="G986" s="14" t="s">
        <v>11095</v>
      </c>
      <c r="H986" s="14" t="s">
        <v>11096</v>
      </c>
      <c r="I986" s="14" t="s">
        <v>11097</v>
      </c>
      <c r="J986" s="14" t="s">
        <v>1859</v>
      </c>
      <c r="K986" s="14" t="s">
        <v>33</v>
      </c>
      <c r="L986" s="14" t="s">
        <v>11098</v>
      </c>
      <c r="M986" s="14" t="s">
        <v>11099</v>
      </c>
      <c r="N986" s="14" t="s">
        <v>11100</v>
      </c>
      <c r="O986" s="14" t="s">
        <v>11101</v>
      </c>
      <c r="P986" s="14" t="s">
        <v>38</v>
      </c>
      <c r="Q986" s="14" t="s">
        <v>11102</v>
      </c>
      <c r="R986" s="14" t="s">
        <v>40</v>
      </c>
      <c r="S986" s="14" t="s">
        <v>11103</v>
      </c>
      <c r="T986" s="14" t="s">
        <v>103</v>
      </c>
      <c r="U986" s="14" t="s">
        <v>1414</v>
      </c>
      <c r="V986" s="14" t="s">
        <v>44</v>
      </c>
    </row>
    <row r="987" spans="1:22" ht="9.75" customHeight="1">
      <c r="A987" s="14" t="s">
        <v>10896</v>
      </c>
      <c r="B987" s="14" t="s">
        <v>298</v>
      </c>
      <c r="C987" s="13" t="str">
        <f t="shared" si="3"/>
        <v>11980B11</v>
      </c>
      <c r="D987" s="14" t="s">
        <v>27</v>
      </c>
      <c r="E987" s="14" t="s">
        <v>11104</v>
      </c>
      <c r="F987" s="14" t="s">
        <v>11105</v>
      </c>
      <c r="G987" s="14" t="s">
        <v>11106</v>
      </c>
      <c r="H987" s="14" t="s">
        <v>11107</v>
      </c>
      <c r="I987" s="14" t="s">
        <v>11108</v>
      </c>
      <c r="J987" s="14" t="s">
        <v>11109</v>
      </c>
      <c r="K987" s="14" t="s">
        <v>33</v>
      </c>
      <c r="L987" s="14" t="s">
        <v>11110</v>
      </c>
      <c r="M987" s="14" t="s">
        <v>11111</v>
      </c>
      <c r="N987" s="14" t="s">
        <v>11112</v>
      </c>
      <c r="O987" s="14" t="s">
        <v>11113</v>
      </c>
      <c r="P987" s="14" t="s">
        <v>38</v>
      </c>
      <c r="Q987" s="14" t="s">
        <v>11114</v>
      </c>
      <c r="R987" s="14" t="s">
        <v>40</v>
      </c>
      <c r="S987" s="14" t="s">
        <v>11115</v>
      </c>
      <c r="T987" s="14" t="s">
        <v>1624</v>
      </c>
      <c r="U987" s="14" t="s">
        <v>1084</v>
      </c>
      <c r="V987" s="14" t="s">
        <v>44</v>
      </c>
    </row>
    <row r="988" spans="1:22" ht="9.75" customHeight="1">
      <c r="A988" s="14" t="s">
        <v>10896</v>
      </c>
      <c r="B988" s="14" t="s">
        <v>311</v>
      </c>
      <c r="C988" s="13" t="str">
        <f t="shared" si="3"/>
        <v>11980C2</v>
      </c>
      <c r="D988" s="14" t="s">
        <v>27</v>
      </c>
      <c r="E988" s="14" t="s">
        <v>11116</v>
      </c>
      <c r="F988" s="14" t="s">
        <v>11117</v>
      </c>
      <c r="G988" s="14" t="s">
        <v>11118</v>
      </c>
      <c r="H988" s="14" t="s">
        <v>11119</v>
      </c>
      <c r="I988" s="14" t="s">
        <v>11120</v>
      </c>
      <c r="J988" s="14" t="s">
        <v>7298</v>
      </c>
      <c r="K988" s="14" t="s">
        <v>33</v>
      </c>
      <c r="L988" s="14" t="s">
        <v>11121</v>
      </c>
      <c r="M988" s="14" t="s">
        <v>11122</v>
      </c>
      <c r="N988" s="14" t="s">
        <v>11123</v>
      </c>
      <c r="O988" s="14" t="s">
        <v>11124</v>
      </c>
      <c r="P988" s="14" t="s">
        <v>38</v>
      </c>
      <c r="Q988" s="14" t="s">
        <v>11125</v>
      </c>
      <c r="R988" s="14" t="s">
        <v>40</v>
      </c>
      <c r="S988" s="14" t="s">
        <v>11126</v>
      </c>
      <c r="T988" s="14" t="s">
        <v>7305</v>
      </c>
      <c r="U988" s="14" t="s">
        <v>338</v>
      </c>
      <c r="V988" s="14" t="s">
        <v>44</v>
      </c>
    </row>
    <row r="989" spans="1:22" ht="9.75" customHeight="1">
      <c r="A989" s="14" t="s">
        <v>10896</v>
      </c>
      <c r="B989" s="14" t="s">
        <v>325</v>
      </c>
      <c r="C989" s="13" t="str">
        <f t="shared" si="3"/>
        <v>11980C3</v>
      </c>
      <c r="D989" s="14" t="s">
        <v>27</v>
      </c>
      <c r="E989" s="14" t="s">
        <v>11127</v>
      </c>
      <c r="F989" s="14" t="s">
        <v>11128</v>
      </c>
      <c r="G989" s="14" t="s">
        <v>11129</v>
      </c>
      <c r="H989" s="14" t="s">
        <v>11130</v>
      </c>
      <c r="I989" s="14" t="s">
        <v>11131</v>
      </c>
      <c r="J989" s="14" t="s">
        <v>111</v>
      </c>
      <c r="K989" s="14" t="s">
        <v>83</v>
      </c>
      <c r="L989" s="14" t="s">
        <v>11132</v>
      </c>
      <c r="M989" s="14" t="s">
        <v>11133</v>
      </c>
      <c r="N989" s="14" t="s">
        <v>11134</v>
      </c>
      <c r="O989" s="14" t="s">
        <v>11135</v>
      </c>
      <c r="P989" s="14" t="s">
        <v>38</v>
      </c>
      <c r="Q989" s="14" t="s">
        <v>11136</v>
      </c>
      <c r="R989" s="14" t="s">
        <v>40</v>
      </c>
      <c r="S989" s="14" t="s">
        <v>11137</v>
      </c>
      <c r="T989" s="14" t="s">
        <v>118</v>
      </c>
      <c r="U989" s="14" t="s">
        <v>60</v>
      </c>
      <c r="V989" s="14" t="s">
        <v>44</v>
      </c>
    </row>
    <row r="990" spans="1:22" ht="9.75" customHeight="1">
      <c r="A990" s="14" t="s">
        <v>10896</v>
      </c>
      <c r="B990" s="14" t="s">
        <v>339</v>
      </c>
      <c r="C990" s="13" t="str">
        <f t="shared" si="3"/>
        <v>11980C4</v>
      </c>
      <c r="D990" s="14" t="s">
        <v>27</v>
      </c>
      <c r="E990" s="14" t="s">
        <v>11138</v>
      </c>
      <c r="F990" s="14" t="s">
        <v>11139</v>
      </c>
      <c r="G990" s="13"/>
      <c r="H990" s="14" t="s">
        <v>11140</v>
      </c>
      <c r="I990" s="14" t="s">
        <v>11141</v>
      </c>
      <c r="J990" s="14" t="s">
        <v>67</v>
      </c>
      <c r="K990" s="14" t="s">
        <v>4258</v>
      </c>
      <c r="L990" s="14" t="s">
        <v>11142</v>
      </c>
      <c r="M990" s="14" t="s">
        <v>11143</v>
      </c>
      <c r="N990" s="14" t="s">
        <v>11144</v>
      </c>
      <c r="O990" s="14" t="s">
        <v>11145</v>
      </c>
      <c r="P990" s="14" t="s">
        <v>38</v>
      </c>
      <c r="Q990" s="14" t="s">
        <v>11146</v>
      </c>
      <c r="R990" s="14" t="s">
        <v>40</v>
      </c>
      <c r="S990" s="14" t="s">
        <v>11147</v>
      </c>
      <c r="T990" s="14" t="s">
        <v>75</v>
      </c>
      <c r="U990" s="14" t="s">
        <v>243</v>
      </c>
      <c r="V990" s="14" t="s">
        <v>44</v>
      </c>
    </row>
    <row r="991" spans="1:22" ht="9.75" customHeight="1">
      <c r="A991" s="14" t="s">
        <v>10896</v>
      </c>
      <c r="B991" s="14" t="s">
        <v>351</v>
      </c>
      <c r="C991" s="13" t="str">
        <f t="shared" si="3"/>
        <v>11980C5</v>
      </c>
      <c r="D991" s="14" t="s">
        <v>27</v>
      </c>
      <c r="E991" s="14" t="s">
        <v>11148</v>
      </c>
      <c r="F991" s="14" t="s">
        <v>11149</v>
      </c>
      <c r="G991" s="14" t="s">
        <v>11150</v>
      </c>
      <c r="H991" s="14" t="s">
        <v>11151</v>
      </c>
      <c r="I991" s="14" t="s">
        <v>11152</v>
      </c>
      <c r="J991" s="14" t="s">
        <v>1441</v>
      </c>
      <c r="K991" s="14" t="s">
        <v>83</v>
      </c>
      <c r="L991" s="14" t="s">
        <v>11153</v>
      </c>
      <c r="M991" s="14" t="s">
        <v>11154</v>
      </c>
      <c r="N991" s="14" t="s">
        <v>11155</v>
      </c>
      <c r="O991" s="14" t="s">
        <v>11156</v>
      </c>
      <c r="P991" s="14" t="s">
        <v>38</v>
      </c>
      <c r="Q991" s="14" t="s">
        <v>11157</v>
      </c>
      <c r="R991" s="14" t="s">
        <v>40</v>
      </c>
      <c r="S991" s="14" t="s">
        <v>11158</v>
      </c>
      <c r="T991" s="14" t="s">
        <v>229</v>
      </c>
      <c r="U991" s="14" t="s">
        <v>43</v>
      </c>
      <c r="V991" s="14" t="s">
        <v>44</v>
      </c>
    </row>
    <row r="992" spans="1:22" ht="9.75" customHeight="1">
      <c r="A992" s="14" t="s">
        <v>10896</v>
      </c>
      <c r="B992" s="14" t="s">
        <v>365</v>
      </c>
      <c r="C992" s="13" t="str">
        <f t="shared" si="3"/>
        <v>11980C6</v>
      </c>
      <c r="D992" s="14" t="s">
        <v>27</v>
      </c>
      <c r="E992" s="14" t="s">
        <v>11159</v>
      </c>
      <c r="F992" s="14" t="s">
        <v>11160</v>
      </c>
      <c r="G992" s="14" t="s">
        <v>11161</v>
      </c>
      <c r="H992" s="14" t="s">
        <v>11162</v>
      </c>
      <c r="I992" s="14" t="s">
        <v>11163</v>
      </c>
      <c r="J992" s="14" t="s">
        <v>11164</v>
      </c>
      <c r="K992" s="14" t="s">
        <v>33</v>
      </c>
      <c r="L992" s="14" t="s">
        <v>11165</v>
      </c>
      <c r="M992" s="14" t="s">
        <v>11166</v>
      </c>
      <c r="N992" s="14" t="s">
        <v>11167</v>
      </c>
      <c r="O992" s="14" t="s">
        <v>11168</v>
      </c>
      <c r="P992" s="14" t="s">
        <v>38</v>
      </c>
      <c r="Q992" s="14" t="s">
        <v>11169</v>
      </c>
      <c r="R992" s="14" t="s">
        <v>40</v>
      </c>
      <c r="S992" s="14" t="s">
        <v>11170</v>
      </c>
      <c r="T992" s="14" t="s">
        <v>4686</v>
      </c>
      <c r="U992" s="14" t="s">
        <v>134</v>
      </c>
      <c r="V992" s="14" t="s">
        <v>44</v>
      </c>
    </row>
    <row r="993" spans="1:22" ht="9.75" customHeight="1">
      <c r="A993" s="14" t="s">
        <v>10896</v>
      </c>
      <c r="B993" s="14" t="s">
        <v>378</v>
      </c>
      <c r="C993" s="13" t="str">
        <f t="shared" si="3"/>
        <v>11980C7</v>
      </c>
      <c r="D993" s="14" t="s">
        <v>27</v>
      </c>
      <c r="E993" s="14" t="s">
        <v>11171</v>
      </c>
      <c r="F993" s="14" t="s">
        <v>11172</v>
      </c>
      <c r="G993" s="14" t="s">
        <v>11173</v>
      </c>
      <c r="H993" s="14" t="s">
        <v>11174</v>
      </c>
      <c r="I993" s="14" t="s">
        <v>11175</v>
      </c>
      <c r="J993" s="14" t="s">
        <v>11176</v>
      </c>
      <c r="K993" s="14" t="s">
        <v>5067</v>
      </c>
      <c r="L993" s="14" t="s">
        <v>11177</v>
      </c>
      <c r="M993" s="14" t="s">
        <v>11178</v>
      </c>
      <c r="N993" s="14" t="s">
        <v>11179</v>
      </c>
      <c r="O993" s="14" t="s">
        <v>11180</v>
      </c>
      <c r="P993" s="14" t="s">
        <v>38</v>
      </c>
      <c r="Q993" s="14" t="s">
        <v>11181</v>
      </c>
      <c r="R993" s="14" t="s">
        <v>40</v>
      </c>
      <c r="S993" s="14" t="s">
        <v>11182</v>
      </c>
      <c r="T993" s="14" t="s">
        <v>118</v>
      </c>
      <c r="U993" s="14" t="s">
        <v>43</v>
      </c>
      <c r="V993" s="14" t="s">
        <v>44</v>
      </c>
    </row>
    <row r="994" spans="1:22" ht="9.75" customHeight="1">
      <c r="A994" s="14" t="s">
        <v>10896</v>
      </c>
      <c r="B994" s="14" t="s">
        <v>392</v>
      </c>
      <c r="C994" s="13" t="str">
        <f t="shared" si="3"/>
        <v>11980C8</v>
      </c>
      <c r="D994" s="14" t="s">
        <v>27</v>
      </c>
      <c r="E994" s="14" t="s">
        <v>11183</v>
      </c>
      <c r="F994" s="14" t="s">
        <v>11184</v>
      </c>
      <c r="G994" s="14" t="s">
        <v>11185</v>
      </c>
      <c r="H994" s="14" t="s">
        <v>11186</v>
      </c>
      <c r="I994" s="14" t="s">
        <v>11187</v>
      </c>
      <c r="J994" s="14" t="s">
        <v>11188</v>
      </c>
      <c r="K994" s="14" t="s">
        <v>33</v>
      </c>
      <c r="L994" s="14" t="s">
        <v>11189</v>
      </c>
      <c r="M994" s="14" t="s">
        <v>11190</v>
      </c>
      <c r="N994" s="14" t="s">
        <v>11191</v>
      </c>
      <c r="O994" s="14" t="s">
        <v>11192</v>
      </c>
      <c r="P994" s="14" t="s">
        <v>38</v>
      </c>
      <c r="Q994" s="14" t="s">
        <v>11193</v>
      </c>
      <c r="R994" s="14" t="s">
        <v>40</v>
      </c>
      <c r="S994" s="14" t="s">
        <v>11194</v>
      </c>
      <c r="T994" s="14" t="s">
        <v>998</v>
      </c>
      <c r="U994" s="14" t="s">
        <v>9022</v>
      </c>
      <c r="V994" s="14" t="s">
        <v>44</v>
      </c>
    </row>
    <row r="995" spans="1:22" ht="9.75" customHeight="1">
      <c r="A995" s="14" t="s">
        <v>10896</v>
      </c>
      <c r="B995" s="14" t="s">
        <v>404</v>
      </c>
      <c r="C995" s="13" t="str">
        <f t="shared" si="3"/>
        <v>11980C9</v>
      </c>
      <c r="D995" s="14" t="s">
        <v>27</v>
      </c>
      <c r="E995" s="14" t="s">
        <v>11195</v>
      </c>
      <c r="F995" s="14" t="s">
        <v>11196</v>
      </c>
      <c r="G995" s="14" t="s">
        <v>11197</v>
      </c>
      <c r="H995" s="14" t="s">
        <v>11198</v>
      </c>
      <c r="I995" s="14" t="s">
        <v>11199</v>
      </c>
      <c r="J995" s="14" t="s">
        <v>11200</v>
      </c>
      <c r="K995" s="14" t="s">
        <v>33</v>
      </c>
      <c r="L995" s="14" t="s">
        <v>11201</v>
      </c>
      <c r="M995" s="14" t="s">
        <v>11202</v>
      </c>
      <c r="N995" s="14" t="s">
        <v>11203</v>
      </c>
      <c r="O995" s="14" t="s">
        <v>11204</v>
      </c>
      <c r="P995" s="14" t="s">
        <v>38</v>
      </c>
      <c r="Q995" s="14" t="s">
        <v>11205</v>
      </c>
      <c r="R995" s="14" t="s">
        <v>40</v>
      </c>
      <c r="S995" s="14" t="s">
        <v>11206</v>
      </c>
      <c r="T995" s="14" t="s">
        <v>11207</v>
      </c>
      <c r="U995" s="14" t="s">
        <v>134</v>
      </c>
      <c r="V995" s="14" t="s">
        <v>44</v>
      </c>
    </row>
    <row r="996" spans="1:22" ht="9.75" customHeight="1">
      <c r="A996" s="14" t="s">
        <v>10896</v>
      </c>
      <c r="B996" s="14" t="s">
        <v>417</v>
      </c>
      <c r="C996" s="13" t="str">
        <f t="shared" si="3"/>
        <v>11980C10</v>
      </c>
      <c r="D996" s="14" t="s">
        <v>27</v>
      </c>
      <c r="E996" s="14" t="s">
        <v>11208</v>
      </c>
      <c r="F996" s="14" t="s">
        <v>11209</v>
      </c>
      <c r="G996" s="13"/>
      <c r="H996" s="14" t="s">
        <v>11210</v>
      </c>
      <c r="I996" s="14" t="s">
        <v>11035</v>
      </c>
      <c r="J996" s="14" t="s">
        <v>236</v>
      </c>
      <c r="K996" s="14" t="s">
        <v>1253</v>
      </c>
      <c r="L996" s="14" t="s">
        <v>11211</v>
      </c>
      <c r="M996" s="14" t="s">
        <v>11212</v>
      </c>
      <c r="N996" s="14" t="s">
        <v>11213</v>
      </c>
      <c r="O996" s="14" t="s">
        <v>11214</v>
      </c>
      <c r="P996" s="14" t="s">
        <v>38</v>
      </c>
      <c r="Q996" s="14" t="s">
        <v>11215</v>
      </c>
      <c r="R996" s="14" t="s">
        <v>40</v>
      </c>
      <c r="S996" s="14" t="s">
        <v>11216</v>
      </c>
      <c r="T996" s="14" t="s">
        <v>75</v>
      </c>
      <c r="U996" s="14" t="s">
        <v>243</v>
      </c>
      <c r="V996" s="14" t="s">
        <v>44</v>
      </c>
    </row>
    <row r="997" spans="1:22" ht="9.75" customHeight="1">
      <c r="A997" s="14" t="s">
        <v>10896</v>
      </c>
      <c r="B997" s="14" t="s">
        <v>430</v>
      </c>
      <c r="C997" s="13" t="str">
        <f t="shared" si="3"/>
        <v>11980C11</v>
      </c>
      <c r="D997" s="14" t="s">
        <v>27</v>
      </c>
      <c r="E997" s="14" t="s">
        <v>11217</v>
      </c>
      <c r="F997" s="14" t="s">
        <v>11218</v>
      </c>
      <c r="G997" s="14" t="s">
        <v>11219</v>
      </c>
      <c r="H997" s="14" t="s">
        <v>11220</v>
      </c>
      <c r="I997" s="14" t="s">
        <v>11221</v>
      </c>
      <c r="J997" s="14" t="s">
        <v>2523</v>
      </c>
      <c r="K997" s="14" t="s">
        <v>68</v>
      </c>
      <c r="L997" s="14" t="s">
        <v>11222</v>
      </c>
      <c r="M997" s="14" t="s">
        <v>11223</v>
      </c>
      <c r="N997" s="14" t="s">
        <v>11224</v>
      </c>
      <c r="O997" s="14" t="s">
        <v>11225</v>
      </c>
      <c r="P997" s="14" t="s">
        <v>38</v>
      </c>
      <c r="Q997" s="14" t="s">
        <v>11226</v>
      </c>
      <c r="R997" s="14" t="s">
        <v>40</v>
      </c>
      <c r="S997" s="14" t="s">
        <v>11227</v>
      </c>
      <c r="T997" s="14" t="s">
        <v>2530</v>
      </c>
      <c r="U997" s="14" t="s">
        <v>230</v>
      </c>
      <c r="V997" s="14" t="s">
        <v>44</v>
      </c>
    </row>
    <row r="998" spans="1:22" ht="9.75" customHeight="1">
      <c r="A998" s="14" t="s">
        <v>10896</v>
      </c>
      <c r="B998" s="14" t="s">
        <v>444</v>
      </c>
      <c r="C998" s="13" t="str">
        <f t="shared" si="3"/>
        <v>11980D2</v>
      </c>
      <c r="D998" s="14" t="s">
        <v>27</v>
      </c>
      <c r="E998" s="14" t="s">
        <v>11228</v>
      </c>
      <c r="F998" s="14" t="s">
        <v>11229</v>
      </c>
      <c r="G998" s="13"/>
      <c r="H998" s="14" t="s">
        <v>11230</v>
      </c>
      <c r="I998" s="14" t="s">
        <v>11231</v>
      </c>
      <c r="J998" s="14" t="s">
        <v>3815</v>
      </c>
      <c r="K998" s="14" t="s">
        <v>33</v>
      </c>
      <c r="L998" s="14" t="s">
        <v>11232</v>
      </c>
      <c r="M998" s="14" t="s">
        <v>11233</v>
      </c>
      <c r="N998" s="14" t="s">
        <v>11234</v>
      </c>
      <c r="O998" s="14" t="s">
        <v>11235</v>
      </c>
      <c r="P998" s="14" t="s">
        <v>38</v>
      </c>
      <c r="Q998" s="14" t="s">
        <v>11236</v>
      </c>
      <c r="R998" s="14" t="s">
        <v>40</v>
      </c>
      <c r="S998" s="14" t="s">
        <v>11237</v>
      </c>
      <c r="T998" s="14" t="s">
        <v>3822</v>
      </c>
      <c r="U998" s="14" t="s">
        <v>283</v>
      </c>
      <c r="V998" s="14" t="s">
        <v>44</v>
      </c>
    </row>
    <row r="999" spans="1:22" ht="9.75" customHeight="1">
      <c r="A999" s="14" t="s">
        <v>10896</v>
      </c>
      <c r="B999" s="14" t="s">
        <v>457</v>
      </c>
      <c r="C999" s="13" t="str">
        <f t="shared" si="3"/>
        <v>11980D3</v>
      </c>
      <c r="D999" s="14" t="s">
        <v>27</v>
      </c>
      <c r="E999" s="14" t="s">
        <v>11238</v>
      </c>
      <c r="F999" s="14" t="s">
        <v>11239</v>
      </c>
      <c r="G999" s="13"/>
      <c r="H999" s="14" t="s">
        <v>11240</v>
      </c>
      <c r="I999" s="14" t="s">
        <v>11241</v>
      </c>
      <c r="J999" s="14" t="s">
        <v>1962</v>
      </c>
      <c r="K999" s="14" t="s">
        <v>33</v>
      </c>
      <c r="L999" s="14" t="s">
        <v>11242</v>
      </c>
      <c r="M999" s="14" t="s">
        <v>11243</v>
      </c>
      <c r="N999" s="14" t="s">
        <v>11244</v>
      </c>
      <c r="O999" s="14" t="s">
        <v>11245</v>
      </c>
      <c r="P999" s="14" t="s">
        <v>38</v>
      </c>
      <c r="Q999" s="14" t="s">
        <v>11246</v>
      </c>
      <c r="R999" s="14" t="s">
        <v>40</v>
      </c>
      <c r="S999" s="14" t="s">
        <v>11247</v>
      </c>
      <c r="T999" s="14" t="s">
        <v>75</v>
      </c>
      <c r="U999" s="14" t="s">
        <v>243</v>
      </c>
      <c r="V999" s="14" t="s">
        <v>44</v>
      </c>
    </row>
    <row r="1000" spans="1:22" ht="9.75" customHeight="1">
      <c r="A1000" s="14" t="s">
        <v>10896</v>
      </c>
      <c r="B1000" s="14" t="s">
        <v>470</v>
      </c>
      <c r="C1000" s="13" t="str">
        <f t="shared" si="3"/>
        <v>11980D4</v>
      </c>
      <c r="D1000" s="14" t="s">
        <v>27</v>
      </c>
      <c r="E1000" s="14" t="s">
        <v>11248</v>
      </c>
      <c r="F1000" s="14" t="s">
        <v>11249</v>
      </c>
      <c r="G1000" s="14" t="s">
        <v>11250</v>
      </c>
      <c r="H1000" s="14" t="s">
        <v>11251</v>
      </c>
      <c r="I1000" s="14" t="s">
        <v>11252</v>
      </c>
      <c r="J1000" s="14" t="s">
        <v>1962</v>
      </c>
      <c r="K1000" s="14" t="s">
        <v>33</v>
      </c>
      <c r="L1000" s="14" t="s">
        <v>11253</v>
      </c>
      <c r="M1000" s="14" t="s">
        <v>11254</v>
      </c>
      <c r="N1000" s="14" t="s">
        <v>11255</v>
      </c>
      <c r="O1000" s="14" t="s">
        <v>11256</v>
      </c>
      <c r="P1000" s="14" t="s">
        <v>38</v>
      </c>
      <c r="Q1000" s="14" t="s">
        <v>11257</v>
      </c>
      <c r="R1000" s="14" t="s">
        <v>40</v>
      </c>
      <c r="S1000" s="14" t="s">
        <v>11258</v>
      </c>
      <c r="T1000" s="14" t="s">
        <v>75</v>
      </c>
      <c r="U1000" s="14" t="s">
        <v>243</v>
      </c>
      <c r="V1000" s="14" t="s">
        <v>148</v>
      </c>
    </row>
    <row r="1001" spans="1:22" ht="9.75" customHeight="1">
      <c r="A1001" s="14" t="s">
        <v>10896</v>
      </c>
      <c r="B1001" s="14" t="s">
        <v>485</v>
      </c>
      <c r="C1001" s="13" t="str">
        <f t="shared" si="3"/>
        <v>11980D5</v>
      </c>
      <c r="D1001" s="14" t="s">
        <v>27</v>
      </c>
      <c r="E1001" s="14" t="s">
        <v>11259</v>
      </c>
      <c r="F1001" s="14" t="s">
        <v>11260</v>
      </c>
      <c r="G1001" s="14" t="s">
        <v>11261</v>
      </c>
      <c r="H1001" s="14" t="s">
        <v>11262</v>
      </c>
      <c r="I1001" s="14" t="s">
        <v>11263</v>
      </c>
      <c r="J1001" s="14" t="s">
        <v>1441</v>
      </c>
      <c r="K1001" s="14" t="s">
        <v>83</v>
      </c>
      <c r="L1001" s="14" t="s">
        <v>11264</v>
      </c>
      <c r="M1001" s="14" t="s">
        <v>11265</v>
      </c>
      <c r="N1001" s="14" t="s">
        <v>11266</v>
      </c>
      <c r="O1001" s="14" t="s">
        <v>11267</v>
      </c>
      <c r="P1001" s="14" t="s">
        <v>38</v>
      </c>
      <c r="Q1001" s="14" t="s">
        <v>11268</v>
      </c>
      <c r="R1001" s="14" t="s">
        <v>40</v>
      </c>
      <c r="S1001" s="14" t="s">
        <v>11269</v>
      </c>
      <c r="T1001" s="14" t="s">
        <v>229</v>
      </c>
      <c r="U1001" s="14" t="s">
        <v>43</v>
      </c>
      <c r="V1001" s="14" t="s">
        <v>44</v>
      </c>
    </row>
    <row r="1002" spans="1:22" ht="9.75" customHeight="1">
      <c r="A1002" s="14" t="s">
        <v>10896</v>
      </c>
      <c r="B1002" s="14" t="s">
        <v>497</v>
      </c>
      <c r="C1002" s="13" t="str">
        <f t="shared" si="3"/>
        <v>11980D6</v>
      </c>
      <c r="D1002" s="14" t="s">
        <v>27</v>
      </c>
      <c r="E1002" s="14" t="s">
        <v>11270</v>
      </c>
      <c r="F1002" s="14" t="s">
        <v>11271</v>
      </c>
      <c r="G1002" s="14" t="s">
        <v>11272</v>
      </c>
      <c r="H1002" s="14" t="s">
        <v>11273</v>
      </c>
      <c r="I1002" s="14" t="s">
        <v>11274</v>
      </c>
      <c r="J1002" s="14" t="s">
        <v>11275</v>
      </c>
      <c r="K1002" s="14" t="s">
        <v>33</v>
      </c>
      <c r="L1002" s="14" t="s">
        <v>11276</v>
      </c>
      <c r="M1002" s="14" t="s">
        <v>11277</v>
      </c>
      <c r="N1002" s="14" t="s">
        <v>11278</v>
      </c>
      <c r="O1002" s="14" t="s">
        <v>11279</v>
      </c>
      <c r="P1002" s="14" t="s">
        <v>38</v>
      </c>
      <c r="Q1002" s="14" t="s">
        <v>11280</v>
      </c>
      <c r="R1002" s="14" t="s">
        <v>40</v>
      </c>
      <c r="S1002" s="14" t="s">
        <v>11281</v>
      </c>
      <c r="T1002" s="14" t="s">
        <v>9409</v>
      </c>
      <c r="U1002" s="14" t="s">
        <v>134</v>
      </c>
      <c r="V1002" s="14" t="s">
        <v>44</v>
      </c>
    </row>
    <row r="1003" spans="1:22" ht="9.75" customHeight="1">
      <c r="A1003" s="14" t="s">
        <v>10896</v>
      </c>
      <c r="B1003" s="14" t="s">
        <v>507</v>
      </c>
      <c r="C1003" s="13" t="str">
        <f t="shared" si="3"/>
        <v>11980D7</v>
      </c>
      <c r="D1003" s="14" t="s">
        <v>27</v>
      </c>
      <c r="E1003" s="14" t="s">
        <v>11282</v>
      </c>
      <c r="F1003" s="14" t="s">
        <v>11283</v>
      </c>
      <c r="G1003" s="14" t="s">
        <v>11284</v>
      </c>
      <c r="H1003" s="14" t="s">
        <v>11285</v>
      </c>
      <c r="I1003" s="14" t="s">
        <v>11286</v>
      </c>
      <c r="J1003" s="14" t="s">
        <v>230</v>
      </c>
      <c r="K1003" s="14" t="s">
        <v>68</v>
      </c>
      <c r="L1003" s="14" t="s">
        <v>11287</v>
      </c>
      <c r="M1003" s="14" t="s">
        <v>11288</v>
      </c>
      <c r="N1003" s="14" t="s">
        <v>11289</v>
      </c>
      <c r="O1003" s="14" t="s">
        <v>11290</v>
      </c>
      <c r="P1003" s="14" t="s">
        <v>38</v>
      </c>
      <c r="Q1003" s="14" t="s">
        <v>11291</v>
      </c>
      <c r="R1003" s="14" t="s">
        <v>40</v>
      </c>
      <c r="S1003" s="14" t="s">
        <v>11292</v>
      </c>
      <c r="T1003" s="14" t="s">
        <v>230</v>
      </c>
      <c r="U1003" s="14" t="s">
        <v>134</v>
      </c>
      <c r="V1003" s="14" t="s">
        <v>44</v>
      </c>
    </row>
    <row r="1004" spans="1:22" ht="9.75" customHeight="1">
      <c r="A1004" s="14" t="s">
        <v>10896</v>
      </c>
      <c r="B1004" s="14" t="s">
        <v>521</v>
      </c>
      <c r="C1004" s="13" t="str">
        <f t="shared" si="3"/>
        <v>11980D8</v>
      </c>
      <c r="D1004" s="14" t="s">
        <v>27</v>
      </c>
      <c r="E1004" s="14" t="s">
        <v>11293</v>
      </c>
      <c r="F1004" s="14" t="s">
        <v>11294</v>
      </c>
      <c r="G1004" s="14" t="s">
        <v>11295</v>
      </c>
      <c r="H1004" s="14" t="s">
        <v>11296</v>
      </c>
      <c r="I1004" s="14" t="s">
        <v>11297</v>
      </c>
      <c r="J1004" s="14" t="s">
        <v>11298</v>
      </c>
      <c r="K1004" s="14" t="s">
        <v>33</v>
      </c>
      <c r="L1004" s="14" t="s">
        <v>11299</v>
      </c>
      <c r="M1004" s="14" t="s">
        <v>11300</v>
      </c>
      <c r="N1004" s="14" t="s">
        <v>11301</v>
      </c>
      <c r="O1004" s="14" t="s">
        <v>11302</v>
      </c>
      <c r="P1004" s="14" t="s">
        <v>38</v>
      </c>
      <c r="Q1004" s="14" t="s">
        <v>11303</v>
      </c>
      <c r="R1004" s="14" t="s">
        <v>40</v>
      </c>
      <c r="S1004" s="14" t="s">
        <v>11304</v>
      </c>
      <c r="T1004" s="14" t="s">
        <v>4712</v>
      </c>
      <c r="U1004" s="14" t="s">
        <v>134</v>
      </c>
      <c r="V1004" s="14" t="s">
        <v>44</v>
      </c>
    </row>
    <row r="1005" spans="1:22" ht="9.75" customHeight="1">
      <c r="A1005" s="14" t="s">
        <v>10896</v>
      </c>
      <c r="B1005" s="14" t="s">
        <v>535</v>
      </c>
      <c r="C1005" s="13" t="str">
        <f t="shared" si="3"/>
        <v>11980D9</v>
      </c>
      <c r="D1005" s="14" t="s">
        <v>27</v>
      </c>
      <c r="E1005" s="14" t="s">
        <v>11305</v>
      </c>
      <c r="F1005" s="14" t="s">
        <v>11306</v>
      </c>
      <c r="G1005" s="14" t="s">
        <v>11307</v>
      </c>
      <c r="H1005" s="14" t="s">
        <v>11308</v>
      </c>
      <c r="I1005" s="14" t="s">
        <v>11309</v>
      </c>
      <c r="J1005" s="14" t="s">
        <v>11310</v>
      </c>
      <c r="K1005" s="14" t="s">
        <v>33</v>
      </c>
      <c r="L1005" s="14" t="s">
        <v>11311</v>
      </c>
      <c r="M1005" s="14" t="s">
        <v>11312</v>
      </c>
      <c r="N1005" s="14" t="s">
        <v>11313</v>
      </c>
      <c r="O1005" s="14" t="s">
        <v>11314</v>
      </c>
      <c r="P1005" s="14" t="s">
        <v>38</v>
      </c>
      <c r="Q1005" s="14" t="s">
        <v>11315</v>
      </c>
      <c r="R1005" s="14" t="s">
        <v>40</v>
      </c>
      <c r="S1005" s="14" t="s">
        <v>11316</v>
      </c>
      <c r="T1005" s="14" t="s">
        <v>3105</v>
      </c>
      <c r="U1005" s="14" t="s">
        <v>134</v>
      </c>
      <c r="V1005" s="14" t="s">
        <v>148</v>
      </c>
    </row>
    <row r="1006" spans="1:22" ht="9.75" customHeight="1">
      <c r="A1006" s="14" t="s">
        <v>10896</v>
      </c>
      <c r="B1006" s="14" t="s">
        <v>548</v>
      </c>
      <c r="C1006" s="13" t="str">
        <f t="shared" si="3"/>
        <v>11980D10</v>
      </c>
      <c r="D1006" s="14" t="s">
        <v>27</v>
      </c>
      <c r="E1006" s="14" t="s">
        <v>11317</v>
      </c>
      <c r="F1006" s="14" t="s">
        <v>11318</v>
      </c>
      <c r="G1006" s="14" t="s">
        <v>11319</v>
      </c>
      <c r="H1006" s="14" t="s">
        <v>11320</v>
      </c>
      <c r="I1006" s="14" t="s">
        <v>11321</v>
      </c>
      <c r="J1006" s="14" t="s">
        <v>11322</v>
      </c>
      <c r="K1006" s="14" t="s">
        <v>33</v>
      </c>
      <c r="L1006" s="14" t="s">
        <v>11323</v>
      </c>
      <c r="M1006" s="14" t="s">
        <v>11324</v>
      </c>
      <c r="N1006" s="14" t="s">
        <v>11325</v>
      </c>
      <c r="O1006" s="14" t="s">
        <v>11326</v>
      </c>
      <c r="P1006" s="14" t="s">
        <v>38</v>
      </c>
      <c r="Q1006" s="14" t="s">
        <v>11327</v>
      </c>
      <c r="R1006" s="14" t="s">
        <v>40</v>
      </c>
      <c r="S1006" s="14" t="s">
        <v>11328</v>
      </c>
      <c r="T1006" s="14" t="s">
        <v>103</v>
      </c>
      <c r="U1006" s="14" t="s">
        <v>2829</v>
      </c>
      <c r="V1006" s="14" t="s">
        <v>44</v>
      </c>
    </row>
    <row r="1007" spans="1:22" ht="9.75" customHeight="1">
      <c r="A1007" s="14" t="s">
        <v>10896</v>
      </c>
      <c r="B1007" s="14" t="s">
        <v>560</v>
      </c>
      <c r="C1007" s="13" t="str">
        <f t="shared" si="3"/>
        <v>11980D11</v>
      </c>
      <c r="D1007" s="14" t="s">
        <v>27</v>
      </c>
      <c r="E1007" s="14" t="s">
        <v>11329</v>
      </c>
      <c r="F1007" s="14" t="s">
        <v>11330</v>
      </c>
      <c r="G1007" s="14" t="s">
        <v>11331</v>
      </c>
      <c r="H1007" s="14" t="s">
        <v>11332</v>
      </c>
      <c r="I1007" s="14" t="s">
        <v>11333</v>
      </c>
      <c r="J1007" s="14" t="s">
        <v>7342</v>
      </c>
      <c r="K1007" s="14" t="s">
        <v>52</v>
      </c>
      <c r="L1007" s="14" t="s">
        <v>11334</v>
      </c>
      <c r="M1007" s="14" t="s">
        <v>11335</v>
      </c>
      <c r="N1007" s="14" t="s">
        <v>11336</v>
      </c>
      <c r="O1007" s="14" t="s">
        <v>11337</v>
      </c>
      <c r="P1007" s="14" t="s">
        <v>38</v>
      </c>
      <c r="Q1007" s="14" t="s">
        <v>11338</v>
      </c>
      <c r="R1007" s="14" t="s">
        <v>40</v>
      </c>
      <c r="S1007" s="14" t="s">
        <v>11339</v>
      </c>
      <c r="T1007" s="14" t="s">
        <v>4984</v>
      </c>
      <c r="U1007" s="14" t="s">
        <v>119</v>
      </c>
      <c r="V1007" s="14" t="s">
        <v>44</v>
      </c>
    </row>
    <row r="1008" spans="1:22" ht="9.75" customHeight="1">
      <c r="A1008" s="14" t="s">
        <v>10896</v>
      </c>
      <c r="B1008" s="14" t="s">
        <v>571</v>
      </c>
      <c r="C1008" s="13" t="str">
        <f t="shared" si="3"/>
        <v>11980E2</v>
      </c>
      <c r="D1008" s="14" t="s">
        <v>27</v>
      </c>
      <c r="E1008" s="14" t="s">
        <v>11340</v>
      </c>
      <c r="F1008" s="14" t="s">
        <v>11341</v>
      </c>
      <c r="G1008" s="13"/>
      <c r="H1008" s="14" t="s">
        <v>11342</v>
      </c>
      <c r="I1008" s="14" t="s">
        <v>11343</v>
      </c>
      <c r="J1008" s="14" t="s">
        <v>208</v>
      </c>
      <c r="K1008" s="14" t="s">
        <v>83</v>
      </c>
      <c r="L1008" s="14" t="s">
        <v>11344</v>
      </c>
      <c r="M1008" s="14" t="s">
        <v>11345</v>
      </c>
      <c r="N1008" s="14" t="s">
        <v>11346</v>
      </c>
      <c r="O1008" s="14" t="s">
        <v>11347</v>
      </c>
      <c r="P1008" s="14" t="s">
        <v>38</v>
      </c>
      <c r="Q1008" s="14" t="s">
        <v>11348</v>
      </c>
      <c r="R1008" s="14" t="s">
        <v>40</v>
      </c>
      <c r="S1008" s="14" t="s">
        <v>11349</v>
      </c>
      <c r="T1008" s="14" t="s">
        <v>90</v>
      </c>
      <c r="U1008" s="14" t="s">
        <v>104</v>
      </c>
      <c r="V1008" s="14" t="s">
        <v>44</v>
      </c>
    </row>
    <row r="1009" spans="1:22" ht="9.75" customHeight="1">
      <c r="A1009" s="14" t="s">
        <v>10896</v>
      </c>
      <c r="B1009" s="14" t="s">
        <v>583</v>
      </c>
      <c r="C1009" s="13" t="str">
        <f t="shared" si="3"/>
        <v>11980E3</v>
      </c>
      <c r="D1009" s="14" t="s">
        <v>27</v>
      </c>
      <c r="E1009" s="14" t="s">
        <v>11350</v>
      </c>
      <c r="F1009" s="14" t="s">
        <v>11351</v>
      </c>
      <c r="G1009" s="14" t="s">
        <v>11352</v>
      </c>
      <c r="H1009" s="14" t="s">
        <v>11353</v>
      </c>
      <c r="I1009" s="14" t="s">
        <v>11354</v>
      </c>
      <c r="J1009" s="14" t="s">
        <v>9118</v>
      </c>
      <c r="K1009" s="14" t="s">
        <v>33</v>
      </c>
      <c r="L1009" s="14" t="s">
        <v>11355</v>
      </c>
      <c r="M1009" s="14" t="s">
        <v>11356</v>
      </c>
      <c r="N1009" s="14" t="s">
        <v>11357</v>
      </c>
      <c r="O1009" s="14" t="s">
        <v>11358</v>
      </c>
      <c r="P1009" s="14" t="s">
        <v>38</v>
      </c>
      <c r="Q1009" s="14" t="s">
        <v>11359</v>
      </c>
      <c r="R1009" s="14" t="s">
        <v>40</v>
      </c>
      <c r="S1009" s="14" t="s">
        <v>11360</v>
      </c>
      <c r="T1009" s="14" t="s">
        <v>1370</v>
      </c>
      <c r="U1009" s="14" t="s">
        <v>243</v>
      </c>
      <c r="V1009" s="14" t="s">
        <v>44</v>
      </c>
    </row>
    <row r="1010" spans="1:22" ht="9.75" customHeight="1">
      <c r="A1010" s="14" t="s">
        <v>10896</v>
      </c>
      <c r="B1010" s="14" t="s">
        <v>595</v>
      </c>
      <c r="C1010" s="13" t="str">
        <f t="shared" si="3"/>
        <v>11980E4</v>
      </c>
      <c r="D1010" s="14" t="s">
        <v>27</v>
      </c>
      <c r="E1010" s="14" t="s">
        <v>11361</v>
      </c>
      <c r="F1010" s="14" t="s">
        <v>11362</v>
      </c>
      <c r="G1010" s="14" t="s">
        <v>11363</v>
      </c>
      <c r="H1010" s="14" t="s">
        <v>11364</v>
      </c>
      <c r="I1010" s="14" t="s">
        <v>11365</v>
      </c>
      <c r="J1010" s="14" t="s">
        <v>4223</v>
      </c>
      <c r="K1010" s="14" t="s">
        <v>963</v>
      </c>
      <c r="L1010" s="14" t="s">
        <v>11366</v>
      </c>
      <c r="M1010" s="14" t="s">
        <v>11367</v>
      </c>
      <c r="N1010" s="14" t="s">
        <v>11368</v>
      </c>
      <c r="O1010" s="14" t="s">
        <v>11369</v>
      </c>
      <c r="P1010" s="14" t="s">
        <v>38</v>
      </c>
      <c r="Q1010" s="14" t="s">
        <v>11370</v>
      </c>
      <c r="R1010" s="14" t="s">
        <v>40</v>
      </c>
      <c r="S1010" s="14" t="s">
        <v>11371</v>
      </c>
      <c r="T1010" s="14" t="s">
        <v>90</v>
      </c>
      <c r="U1010" s="14" t="s">
        <v>283</v>
      </c>
      <c r="V1010" s="14" t="s">
        <v>44</v>
      </c>
    </row>
    <row r="1011" spans="1:22" ht="9.75" customHeight="1">
      <c r="A1011" s="14" t="s">
        <v>10896</v>
      </c>
      <c r="B1011" s="14" t="s">
        <v>606</v>
      </c>
      <c r="C1011" s="13" t="str">
        <f t="shared" si="3"/>
        <v>11980E5</v>
      </c>
      <c r="D1011" s="14" t="s">
        <v>27</v>
      </c>
      <c r="E1011" s="14" t="s">
        <v>11372</v>
      </c>
      <c r="F1011" s="14" t="s">
        <v>11373</v>
      </c>
      <c r="G1011" s="14" t="s">
        <v>11374</v>
      </c>
      <c r="H1011" s="14" t="s">
        <v>11375</v>
      </c>
      <c r="I1011" s="14" t="s">
        <v>11376</v>
      </c>
      <c r="J1011" s="14" t="s">
        <v>11377</v>
      </c>
      <c r="K1011" s="14" t="s">
        <v>33</v>
      </c>
      <c r="L1011" s="14" t="s">
        <v>11378</v>
      </c>
      <c r="M1011" s="14" t="s">
        <v>11379</v>
      </c>
      <c r="N1011" s="14" t="s">
        <v>11380</v>
      </c>
      <c r="O1011" s="14" t="s">
        <v>11381</v>
      </c>
      <c r="P1011" s="14" t="s">
        <v>38</v>
      </c>
      <c r="Q1011" s="14" t="s">
        <v>11382</v>
      </c>
      <c r="R1011" s="14" t="s">
        <v>40</v>
      </c>
      <c r="S1011" s="14" t="s">
        <v>11383</v>
      </c>
      <c r="T1011" s="14" t="s">
        <v>11384</v>
      </c>
      <c r="U1011" s="14" t="s">
        <v>1334</v>
      </c>
      <c r="V1011" s="14" t="s">
        <v>44</v>
      </c>
    </row>
    <row r="1012" spans="1:22" ht="9.75" customHeight="1">
      <c r="A1012" s="14" t="s">
        <v>10896</v>
      </c>
      <c r="B1012" s="14" t="s">
        <v>617</v>
      </c>
      <c r="C1012" s="13" t="str">
        <f t="shared" si="3"/>
        <v>11980E6</v>
      </c>
      <c r="D1012" s="14" t="s">
        <v>27</v>
      </c>
      <c r="E1012" s="14" t="s">
        <v>11385</v>
      </c>
      <c r="F1012" s="14" t="s">
        <v>11386</v>
      </c>
      <c r="G1012" s="14" t="s">
        <v>11387</v>
      </c>
      <c r="H1012" s="14" t="s">
        <v>11388</v>
      </c>
      <c r="I1012" s="14" t="s">
        <v>11389</v>
      </c>
      <c r="J1012" s="14" t="s">
        <v>344</v>
      </c>
      <c r="K1012" s="14" t="s">
        <v>33</v>
      </c>
      <c r="L1012" s="14" t="s">
        <v>11390</v>
      </c>
      <c r="M1012" s="14" t="s">
        <v>11391</v>
      </c>
      <c r="N1012" s="14" t="s">
        <v>11392</v>
      </c>
      <c r="O1012" s="14" t="s">
        <v>11393</v>
      </c>
      <c r="P1012" s="14" t="s">
        <v>38</v>
      </c>
      <c r="Q1012" s="14" t="s">
        <v>11394</v>
      </c>
      <c r="R1012" s="14" t="s">
        <v>40</v>
      </c>
      <c r="S1012" s="14" t="s">
        <v>11395</v>
      </c>
      <c r="T1012" s="14" t="s">
        <v>75</v>
      </c>
      <c r="U1012" s="14" t="s">
        <v>484</v>
      </c>
      <c r="V1012" s="14" t="s">
        <v>44</v>
      </c>
    </row>
    <row r="1013" spans="1:22" ht="9.75" customHeight="1">
      <c r="A1013" s="14" t="s">
        <v>10896</v>
      </c>
      <c r="B1013" s="14" t="s">
        <v>631</v>
      </c>
      <c r="C1013" s="13" t="str">
        <f t="shared" si="3"/>
        <v>11980E7</v>
      </c>
      <c r="D1013" s="14" t="s">
        <v>27</v>
      </c>
      <c r="E1013" s="14" t="s">
        <v>11396</v>
      </c>
      <c r="F1013" s="14" t="s">
        <v>11397</v>
      </c>
      <c r="G1013" s="14" t="s">
        <v>11398</v>
      </c>
      <c r="H1013" s="14" t="s">
        <v>11399</v>
      </c>
      <c r="I1013" s="14" t="s">
        <v>11400</v>
      </c>
      <c r="J1013" s="14" t="s">
        <v>344</v>
      </c>
      <c r="K1013" s="14" t="s">
        <v>33</v>
      </c>
      <c r="L1013" s="14" t="s">
        <v>11401</v>
      </c>
      <c r="M1013" s="14" t="s">
        <v>11402</v>
      </c>
      <c r="N1013" s="14" t="s">
        <v>11403</v>
      </c>
      <c r="O1013" s="14" t="s">
        <v>11404</v>
      </c>
      <c r="P1013" s="14" t="s">
        <v>38</v>
      </c>
      <c r="Q1013" s="14" t="s">
        <v>11405</v>
      </c>
      <c r="R1013" s="14" t="s">
        <v>40</v>
      </c>
      <c r="S1013" s="14" t="s">
        <v>11406</v>
      </c>
      <c r="T1013" s="14" t="s">
        <v>75</v>
      </c>
      <c r="U1013" s="14" t="s">
        <v>243</v>
      </c>
      <c r="V1013" s="14" t="s">
        <v>44</v>
      </c>
    </row>
    <row r="1014" spans="1:22" ht="9.75" customHeight="1">
      <c r="A1014" s="14" t="s">
        <v>10896</v>
      </c>
      <c r="B1014" s="14" t="s">
        <v>644</v>
      </c>
      <c r="C1014" s="13" t="str">
        <f t="shared" si="3"/>
        <v>11980E8</v>
      </c>
      <c r="D1014" s="14" t="s">
        <v>27</v>
      </c>
      <c r="E1014" s="14" t="s">
        <v>11407</v>
      </c>
      <c r="F1014" s="14" t="s">
        <v>11408</v>
      </c>
      <c r="G1014" s="14" t="s">
        <v>11409</v>
      </c>
      <c r="H1014" s="14" t="s">
        <v>11410</v>
      </c>
      <c r="I1014" s="14" t="s">
        <v>11411</v>
      </c>
      <c r="J1014" s="14" t="s">
        <v>4599</v>
      </c>
      <c r="K1014" s="14" t="s">
        <v>33</v>
      </c>
      <c r="L1014" s="14" t="s">
        <v>11412</v>
      </c>
      <c r="M1014" s="14" t="s">
        <v>11413</v>
      </c>
      <c r="N1014" s="14" t="s">
        <v>11414</v>
      </c>
      <c r="O1014" s="14" t="s">
        <v>11415</v>
      </c>
      <c r="P1014" s="14" t="s">
        <v>38</v>
      </c>
      <c r="Q1014" s="14" t="s">
        <v>11416</v>
      </c>
      <c r="R1014" s="14" t="s">
        <v>40</v>
      </c>
      <c r="S1014" s="14" t="s">
        <v>11417</v>
      </c>
      <c r="T1014" s="14" t="s">
        <v>103</v>
      </c>
      <c r="U1014" s="14" t="s">
        <v>338</v>
      </c>
      <c r="V1014" s="14" t="s">
        <v>547</v>
      </c>
    </row>
    <row r="1015" spans="1:22" ht="9.75" customHeight="1">
      <c r="A1015" s="14" t="s">
        <v>10896</v>
      </c>
      <c r="B1015" s="14" t="s">
        <v>656</v>
      </c>
      <c r="C1015" s="13" t="str">
        <f t="shared" si="3"/>
        <v>11980E9</v>
      </c>
      <c r="D1015" s="14" t="s">
        <v>27</v>
      </c>
      <c r="E1015" s="14" t="s">
        <v>11418</v>
      </c>
      <c r="F1015" s="14" t="s">
        <v>11419</v>
      </c>
      <c r="G1015" s="13"/>
      <c r="H1015" s="14" t="s">
        <v>11420</v>
      </c>
      <c r="I1015" s="14" t="s">
        <v>11421</v>
      </c>
      <c r="J1015" s="14" t="s">
        <v>230</v>
      </c>
      <c r="K1015" s="14" t="s">
        <v>52</v>
      </c>
      <c r="L1015" s="14" t="s">
        <v>11422</v>
      </c>
      <c r="M1015" s="14" t="s">
        <v>11423</v>
      </c>
      <c r="N1015" s="14" t="s">
        <v>11424</v>
      </c>
      <c r="O1015" s="14" t="s">
        <v>11425</v>
      </c>
      <c r="P1015" s="14" t="s">
        <v>38</v>
      </c>
      <c r="Q1015" s="14" t="s">
        <v>11426</v>
      </c>
      <c r="R1015" s="14" t="s">
        <v>40</v>
      </c>
      <c r="S1015" s="14" t="s">
        <v>11427</v>
      </c>
      <c r="T1015" s="14" t="s">
        <v>230</v>
      </c>
      <c r="U1015" s="14" t="s">
        <v>60</v>
      </c>
      <c r="V1015" s="14" t="s">
        <v>44</v>
      </c>
    </row>
    <row r="1016" spans="1:22" ht="9.75" customHeight="1">
      <c r="A1016" s="14" t="s">
        <v>10896</v>
      </c>
      <c r="B1016" s="14" t="s">
        <v>668</v>
      </c>
      <c r="C1016" s="13" t="str">
        <f t="shared" si="3"/>
        <v>11980E10</v>
      </c>
      <c r="D1016" s="14" t="s">
        <v>27</v>
      </c>
      <c r="E1016" s="14" t="s">
        <v>11428</v>
      </c>
      <c r="F1016" s="14" t="s">
        <v>11429</v>
      </c>
      <c r="G1016" s="14" t="s">
        <v>11430</v>
      </c>
      <c r="H1016" s="14" t="s">
        <v>11431</v>
      </c>
      <c r="I1016" s="14" t="s">
        <v>11432</v>
      </c>
      <c r="J1016" s="14" t="s">
        <v>316</v>
      </c>
      <c r="K1016" s="14" t="s">
        <v>52</v>
      </c>
      <c r="L1016" s="14" t="s">
        <v>11433</v>
      </c>
      <c r="M1016" s="14" t="s">
        <v>11434</v>
      </c>
      <c r="N1016" s="14" t="s">
        <v>11435</v>
      </c>
      <c r="O1016" s="14" t="s">
        <v>11436</v>
      </c>
      <c r="P1016" s="14" t="s">
        <v>38</v>
      </c>
      <c r="Q1016" s="14" t="s">
        <v>11437</v>
      </c>
      <c r="R1016" s="14" t="s">
        <v>40</v>
      </c>
      <c r="S1016" s="14" t="s">
        <v>11438</v>
      </c>
      <c r="T1016" s="14" t="s">
        <v>323</v>
      </c>
      <c r="U1016" s="14" t="s">
        <v>338</v>
      </c>
      <c r="V1016" s="14" t="s">
        <v>44</v>
      </c>
    </row>
    <row r="1017" spans="1:22" ht="9.75" customHeight="1">
      <c r="A1017" s="14" t="s">
        <v>10896</v>
      </c>
      <c r="B1017" s="14" t="s">
        <v>679</v>
      </c>
      <c r="C1017" s="13" t="str">
        <f t="shared" si="3"/>
        <v>11980E11</v>
      </c>
      <c r="D1017" s="14" t="s">
        <v>27</v>
      </c>
      <c r="E1017" s="14" t="s">
        <v>11439</v>
      </c>
      <c r="F1017" s="14" t="s">
        <v>11440</v>
      </c>
      <c r="G1017" s="14" t="s">
        <v>11441</v>
      </c>
      <c r="H1017" s="14" t="s">
        <v>11442</v>
      </c>
      <c r="I1017" s="14" t="s">
        <v>7745</v>
      </c>
      <c r="J1017" s="14" t="s">
        <v>11443</v>
      </c>
      <c r="K1017" s="14" t="s">
        <v>33</v>
      </c>
      <c r="L1017" s="14" t="s">
        <v>11444</v>
      </c>
      <c r="M1017" s="14" t="s">
        <v>7747</v>
      </c>
      <c r="N1017" s="14" t="s">
        <v>11445</v>
      </c>
      <c r="O1017" s="14" t="s">
        <v>11446</v>
      </c>
      <c r="P1017" s="14" t="s">
        <v>38</v>
      </c>
      <c r="Q1017" s="14" t="s">
        <v>11447</v>
      </c>
      <c r="R1017" s="14" t="s">
        <v>40</v>
      </c>
      <c r="S1017" s="14" t="s">
        <v>11448</v>
      </c>
      <c r="T1017" s="14" t="s">
        <v>692</v>
      </c>
      <c r="U1017" s="14" t="s">
        <v>283</v>
      </c>
      <c r="V1017" s="14" t="s">
        <v>44</v>
      </c>
    </row>
    <row r="1018" spans="1:22" ht="9.75" customHeight="1">
      <c r="A1018" s="14" t="s">
        <v>10896</v>
      </c>
      <c r="B1018" s="14" t="s">
        <v>694</v>
      </c>
      <c r="C1018" s="13" t="str">
        <f t="shared" si="3"/>
        <v>11980F2</v>
      </c>
      <c r="D1018" s="14" t="s">
        <v>27</v>
      </c>
      <c r="E1018" s="14" t="s">
        <v>11449</v>
      </c>
      <c r="F1018" s="14" t="s">
        <v>11450</v>
      </c>
      <c r="G1018" s="13"/>
      <c r="H1018" s="14" t="s">
        <v>11451</v>
      </c>
      <c r="I1018" s="14" t="s">
        <v>11452</v>
      </c>
      <c r="J1018" s="14" t="s">
        <v>6380</v>
      </c>
      <c r="K1018" s="14" t="s">
        <v>926</v>
      </c>
      <c r="L1018" s="14" t="s">
        <v>11453</v>
      </c>
      <c r="M1018" s="14" t="s">
        <v>11454</v>
      </c>
      <c r="N1018" s="14" t="s">
        <v>11455</v>
      </c>
      <c r="O1018" s="14" t="s">
        <v>11456</v>
      </c>
      <c r="P1018" s="14" t="s">
        <v>38</v>
      </c>
      <c r="Q1018" s="14" t="s">
        <v>11457</v>
      </c>
      <c r="R1018" s="14" t="s">
        <v>40</v>
      </c>
      <c r="S1018" s="13"/>
      <c r="T1018" s="14" t="s">
        <v>103</v>
      </c>
      <c r="U1018" s="14" t="s">
        <v>2829</v>
      </c>
      <c r="V1018" s="14" t="s">
        <v>44</v>
      </c>
    </row>
    <row r="1019" spans="1:22" ht="9.75" customHeight="1">
      <c r="A1019" s="14" t="s">
        <v>10896</v>
      </c>
      <c r="B1019" s="14" t="s">
        <v>707</v>
      </c>
      <c r="C1019" s="13" t="str">
        <f t="shared" si="3"/>
        <v>11980F3</v>
      </c>
      <c r="D1019" s="14" t="s">
        <v>27</v>
      </c>
      <c r="E1019" s="14" t="s">
        <v>11458</v>
      </c>
      <c r="F1019" s="14" t="s">
        <v>11459</v>
      </c>
      <c r="G1019" s="13"/>
      <c r="H1019" s="14" t="s">
        <v>11460</v>
      </c>
      <c r="I1019" s="14" t="s">
        <v>11461</v>
      </c>
      <c r="J1019" s="14" t="s">
        <v>1859</v>
      </c>
      <c r="K1019" s="14" t="s">
        <v>33</v>
      </c>
      <c r="L1019" s="14" t="s">
        <v>11462</v>
      </c>
      <c r="M1019" s="14" t="s">
        <v>11463</v>
      </c>
      <c r="N1019" s="14" t="s">
        <v>11464</v>
      </c>
      <c r="O1019" s="14" t="s">
        <v>11465</v>
      </c>
      <c r="P1019" s="14" t="s">
        <v>38</v>
      </c>
      <c r="Q1019" s="14" t="s">
        <v>11466</v>
      </c>
      <c r="R1019" s="14" t="s">
        <v>40</v>
      </c>
      <c r="S1019" s="14" t="s">
        <v>11467</v>
      </c>
      <c r="T1019" s="14" t="s">
        <v>103</v>
      </c>
      <c r="U1019" s="14" t="s">
        <v>1414</v>
      </c>
      <c r="V1019" s="14" t="s">
        <v>44</v>
      </c>
    </row>
    <row r="1020" spans="1:22" ht="9.75" customHeight="1">
      <c r="A1020" s="14" t="s">
        <v>10896</v>
      </c>
      <c r="B1020" s="14" t="s">
        <v>721</v>
      </c>
      <c r="C1020" s="13" t="str">
        <f t="shared" si="3"/>
        <v>11980F4</v>
      </c>
      <c r="D1020" s="14" t="s">
        <v>27</v>
      </c>
      <c r="E1020" s="14" t="s">
        <v>11468</v>
      </c>
      <c r="F1020" s="14" t="s">
        <v>11469</v>
      </c>
      <c r="G1020" s="14" t="s">
        <v>11470</v>
      </c>
      <c r="H1020" s="14" t="s">
        <v>11471</v>
      </c>
      <c r="I1020" s="14" t="s">
        <v>11472</v>
      </c>
      <c r="J1020" s="14" t="s">
        <v>11473</v>
      </c>
      <c r="K1020" s="14" t="s">
        <v>33</v>
      </c>
      <c r="L1020" s="14" t="s">
        <v>11474</v>
      </c>
      <c r="M1020" s="14" t="s">
        <v>11475</v>
      </c>
      <c r="N1020" s="14" t="s">
        <v>11476</v>
      </c>
      <c r="O1020" s="14" t="s">
        <v>11477</v>
      </c>
      <c r="P1020" s="14" t="s">
        <v>38</v>
      </c>
      <c r="Q1020" s="14" t="s">
        <v>11478</v>
      </c>
      <c r="R1020" s="14" t="s">
        <v>40</v>
      </c>
      <c r="S1020" s="14" t="s">
        <v>11479</v>
      </c>
      <c r="T1020" s="14" t="s">
        <v>1624</v>
      </c>
      <c r="U1020" s="14" t="s">
        <v>134</v>
      </c>
      <c r="V1020" s="14" t="s">
        <v>44</v>
      </c>
    </row>
    <row r="1021" spans="1:22" ht="9.75" customHeight="1">
      <c r="A1021" s="14" t="s">
        <v>10896</v>
      </c>
      <c r="B1021" s="14" t="s">
        <v>731</v>
      </c>
      <c r="C1021" s="13" t="str">
        <f t="shared" si="3"/>
        <v>11980F5</v>
      </c>
      <c r="D1021" s="14" t="s">
        <v>27</v>
      </c>
      <c r="E1021" s="14" t="s">
        <v>11480</v>
      </c>
      <c r="F1021" s="14" t="s">
        <v>11481</v>
      </c>
      <c r="G1021" s="14" t="s">
        <v>11482</v>
      </c>
      <c r="H1021" s="14" t="s">
        <v>11483</v>
      </c>
      <c r="I1021" s="14" t="s">
        <v>11484</v>
      </c>
      <c r="J1021" s="14" t="s">
        <v>11485</v>
      </c>
      <c r="K1021" s="14" t="s">
        <v>33</v>
      </c>
      <c r="L1021" s="14" t="s">
        <v>11486</v>
      </c>
      <c r="M1021" s="14" t="s">
        <v>11487</v>
      </c>
      <c r="N1021" s="14" t="s">
        <v>11488</v>
      </c>
      <c r="O1021" s="14" t="s">
        <v>11489</v>
      </c>
      <c r="P1021" s="14" t="s">
        <v>38</v>
      </c>
      <c r="Q1021" s="14" t="s">
        <v>11490</v>
      </c>
      <c r="R1021" s="14" t="s">
        <v>40</v>
      </c>
      <c r="S1021" s="14" t="s">
        <v>11491</v>
      </c>
      <c r="T1021" s="14" t="s">
        <v>11492</v>
      </c>
      <c r="U1021" s="14" t="s">
        <v>1414</v>
      </c>
      <c r="V1021" s="14" t="s">
        <v>148</v>
      </c>
    </row>
    <row r="1022" spans="1:22" ht="9.75" customHeight="1">
      <c r="A1022" s="14" t="s">
        <v>10896</v>
      </c>
      <c r="B1022" s="14" t="s">
        <v>744</v>
      </c>
      <c r="C1022" s="13" t="str">
        <f t="shared" si="3"/>
        <v>11980F6</v>
      </c>
      <c r="D1022" s="14" t="s">
        <v>27</v>
      </c>
      <c r="E1022" s="14" t="s">
        <v>11493</v>
      </c>
      <c r="F1022" s="14" t="s">
        <v>11494</v>
      </c>
      <c r="G1022" s="14" t="s">
        <v>11495</v>
      </c>
      <c r="H1022" s="14" t="s">
        <v>11496</v>
      </c>
      <c r="I1022" s="14" t="s">
        <v>11497</v>
      </c>
      <c r="J1022" s="14" t="s">
        <v>1041</v>
      </c>
      <c r="K1022" s="14" t="s">
        <v>83</v>
      </c>
      <c r="L1022" s="14" t="s">
        <v>11498</v>
      </c>
      <c r="M1022" s="14" t="s">
        <v>11499</v>
      </c>
      <c r="N1022" s="14" t="s">
        <v>11500</v>
      </c>
      <c r="O1022" s="14" t="s">
        <v>11501</v>
      </c>
      <c r="P1022" s="14" t="s">
        <v>38</v>
      </c>
      <c r="Q1022" s="14" t="s">
        <v>11502</v>
      </c>
      <c r="R1022" s="14" t="s">
        <v>40</v>
      </c>
      <c r="S1022" s="14" t="s">
        <v>11503</v>
      </c>
      <c r="T1022" s="14" t="s">
        <v>456</v>
      </c>
      <c r="U1022" s="14" t="s">
        <v>43</v>
      </c>
      <c r="V1022" s="14" t="s">
        <v>44</v>
      </c>
    </row>
    <row r="1023" spans="1:22" ht="9.75" customHeight="1">
      <c r="A1023" s="14" t="s">
        <v>10896</v>
      </c>
      <c r="B1023" s="14" t="s">
        <v>757</v>
      </c>
      <c r="C1023" s="13" t="str">
        <f t="shared" si="3"/>
        <v>11980F7</v>
      </c>
      <c r="D1023" s="14" t="s">
        <v>27</v>
      </c>
      <c r="E1023" s="14" t="s">
        <v>11504</v>
      </c>
      <c r="F1023" s="14" t="s">
        <v>11505</v>
      </c>
      <c r="G1023" s="14" t="s">
        <v>11506</v>
      </c>
      <c r="H1023" s="14" t="s">
        <v>11507</v>
      </c>
      <c r="I1023" s="14" t="s">
        <v>11508</v>
      </c>
      <c r="J1023" s="14" t="s">
        <v>371</v>
      </c>
      <c r="K1023" s="14" t="s">
        <v>83</v>
      </c>
      <c r="L1023" s="14" t="s">
        <v>11509</v>
      </c>
      <c r="M1023" s="14" t="s">
        <v>11510</v>
      </c>
      <c r="N1023" s="14" t="s">
        <v>11511</v>
      </c>
      <c r="O1023" s="14" t="s">
        <v>11512</v>
      </c>
      <c r="P1023" s="14" t="s">
        <v>38</v>
      </c>
      <c r="Q1023" s="14" t="s">
        <v>11513</v>
      </c>
      <c r="R1023" s="14" t="s">
        <v>40</v>
      </c>
      <c r="S1023" s="14" t="s">
        <v>11514</v>
      </c>
      <c r="T1023" s="14" t="s">
        <v>118</v>
      </c>
      <c r="U1023" s="14" t="s">
        <v>43</v>
      </c>
      <c r="V1023" s="14" t="s">
        <v>44</v>
      </c>
    </row>
    <row r="1024" spans="1:22" ht="9.75" customHeight="1">
      <c r="A1024" s="14" t="s">
        <v>10896</v>
      </c>
      <c r="B1024" s="14" t="s">
        <v>768</v>
      </c>
      <c r="C1024" s="13" t="str">
        <f t="shared" si="3"/>
        <v>11980F8</v>
      </c>
      <c r="D1024" s="14" t="s">
        <v>27</v>
      </c>
      <c r="E1024" s="14" t="s">
        <v>11515</v>
      </c>
      <c r="F1024" s="14" t="s">
        <v>11516</v>
      </c>
      <c r="G1024" s="14" t="s">
        <v>11517</v>
      </c>
      <c r="H1024" s="14" t="s">
        <v>11518</v>
      </c>
      <c r="I1024" s="14" t="s">
        <v>11519</v>
      </c>
      <c r="J1024" s="14" t="s">
        <v>11520</v>
      </c>
      <c r="K1024" s="14" t="s">
        <v>33</v>
      </c>
      <c r="L1024" s="14" t="s">
        <v>11521</v>
      </c>
      <c r="M1024" s="14" t="s">
        <v>11522</v>
      </c>
      <c r="N1024" s="14" t="s">
        <v>11523</v>
      </c>
      <c r="O1024" s="14" t="s">
        <v>11524</v>
      </c>
      <c r="P1024" s="14" t="s">
        <v>38</v>
      </c>
      <c r="Q1024" s="14" t="s">
        <v>11525</v>
      </c>
      <c r="R1024" s="14" t="s">
        <v>40</v>
      </c>
      <c r="S1024" s="14" t="s">
        <v>11526</v>
      </c>
      <c r="T1024" s="14" t="s">
        <v>1624</v>
      </c>
      <c r="U1024" s="14" t="s">
        <v>119</v>
      </c>
      <c r="V1024" s="14" t="s">
        <v>44</v>
      </c>
    </row>
    <row r="1025" spans="1:22" ht="9.75" customHeight="1">
      <c r="A1025" s="14" t="s">
        <v>10896</v>
      </c>
      <c r="B1025" s="14" t="s">
        <v>782</v>
      </c>
      <c r="C1025" s="13" t="str">
        <f t="shared" si="3"/>
        <v>11980F9</v>
      </c>
      <c r="D1025" s="14" t="s">
        <v>27</v>
      </c>
      <c r="E1025" s="14" t="s">
        <v>11527</v>
      </c>
      <c r="F1025" s="14" t="s">
        <v>11528</v>
      </c>
      <c r="G1025" s="14" t="s">
        <v>11529</v>
      </c>
      <c r="H1025" s="14" t="s">
        <v>11530</v>
      </c>
      <c r="I1025" s="14" t="s">
        <v>11531</v>
      </c>
      <c r="J1025" s="14" t="s">
        <v>11532</v>
      </c>
      <c r="K1025" s="14" t="s">
        <v>33</v>
      </c>
      <c r="L1025" s="14" t="s">
        <v>11533</v>
      </c>
      <c r="M1025" s="14" t="s">
        <v>11534</v>
      </c>
      <c r="N1025" s="14" t="s">
        <v>11535</v>
      </c>
      <c r="O1025" s="14" t="s">
        <v>11536</v>
      </c>
      <c r="P1025" s="14" t="s">
        <v>38</v>
      </c>
      <c r="Q1025" s="14" t="s">
        <v>11537</v>
      </c>
      <c r="R1025" s="14" t="s">
        <v>40</v>
      </c>
      <c r="S1025" s="14" t="s">
        <v>11538</v>
      </c>
      <c r="T1025" s="14" t="s">
        <v>6010</v>
      </c>
      <c r="U1025" s="14" t="s">
        <v>134</v>
      </c>
      <c r="V1025" s="14" t="s">
        <v>44</v>
      </c>
    </row>
    <row r="1026" spans="1:22" ht="9.75" customHeight="1">
      <c r="A1026" s="14" t="s">
        <v>10896</v>
      </c>
      <c r="B1026" s="14" t="s">
        <v>796</v>
      </c>
      <c r="C1026" s="13" t="str">
        <f t="shared" si="3"/>
        <v>11980F10</v>
      </c>
      <c r="D1026" s="14" t="s">
        <v>27</v>
      </c>
      <c r="E1026" s="14" t="s">
        <v>11539</v>
      </c>
      <c r="F1026" s="14" t="s">
        <v>11540</v>
      </c>
      <c r="G1026" s="14" t="s">
        <v>11541</v>
      </c>
      <c r="H1026" s="14" t="s">
        <v>11542</v>
      </c>
      <c r="I1026" s="14" t="s">
        <v>11543</v>
      </c>
      <c r="J1026" s="14" t="s">
        <v>11544</v>
      </c>
      <c r="K1026" s="14" t="s">
        <v>83</v>
      </c>
      <c r="L1026" s="14" t="s">
        <v>11545</v>
      </c>
      <c r="M1026" s="14" t="s">
        <v>11546</v>
      </c>
      <c r="N1026" s="14" t="s">
        <v>11547</v>
      </c>
      <c r="O1026" s="14" t="s">
        <v>11548</v>
      </c>
      <c r="P1026" s="14" t="s">
        <v>38</v>
      </c>
      <c r="Q1026" s="14" t="s">
        <v>11549</v>
      </c>
      <c r="R1026" s="14" t="s">
        <v>40</v>
      </c>
      <c r="S1026" s="14" t="s">
        <v>11550</v>
      </c>
      <c r="T1026" s="14" t="s">
        <v>3232</v>
      </c>
      <c r="U1026" s="14" t="s">
        <v>520</v>
      </c>
      <c r="V1026" s="14" t="s">
        <v>44</v>
      </c>
    </row>
    <row r="1027" spans="1:22" ht="9.75" customHeight="1">
      <c r="A1027" s="14" t="s">
        <v>10896</v>
      </c>
      <c r="B1027" s="14" t="s">
        <v>810</v>
      </c>
      <c r="C1027" s="13" t="str">
        <f t="shared" si="3"/>
        <v>11980F11</v>
      </c>
      <c r="D1027" s="14" t="s">
        <v>27</v>
      </c>
      <c r="E1027" s="14" t="s">
        <v>11551</v>
      </c>
      <c r="F1027" s="14" t="s">
        <v>11552</v>
      </c>
      <c r="G1027" s="14" t="s">
        <v>11553</v>
      </c>
      <c r="H1027" s="14" t="s">
        <v>11554</v>
      </c>
      <c r="I1027" s="14" t="s">
        <v>11555</v>
      </c>
      <c r="J1027" s="14" t="s">
        <v>1962</v>
      </c>
      <c r="K1027" s="14" t="s">
        <v>33</v>
      </c>
      <c r="L1027" s="14" t="s">
        <v>11556</v>
      </c>
      <c r="M1027" s="14" t="s">
        <v>11557</v>
      </c>
      <c r="N1027" s="14" t="s">
        <v>11558</v>
      </c>
      <c r="O1027" s="14" t="s">
        <v>11559</v>
      </c>
      <c r="P1027" s="14" t="s">
        <v>38</v>
      </c>
      <c r="Q1027" s="14" t="s">
        <v>11560</v>
      </c>
      <c r="R1027" s="14" t="s">
        <v>40</v>
      </c>
      <c r="S1027" s="14" t="s">
        <v>11561</v>
      </c>
      <c r="T1027" s="14" t="s">
        <v>75</v>
      </c>
      <c r="U1027" s="14" t="s">
        <v>243</v>
      </c>
      <c r="V1027" s="14" t="s">
        <v>44</v>
      </c>
    </row>
    <row r="1028" spans="1:22" ht="9.75" customHeight="1">
      <c r="A1028" s="14" t="s">
        <v>10896</v>
      </c>
      <c r="B1028" s="14" t="s">
        <v>819</v>
      </c>
      <c r="C1028" s="13" t="str">
        <f t="shared" ref="C1028:C1282" si="4">A1028&amp;B1028</f>
        <v>11980G2</v>
      </c>
      <c r="D1028" s="14" t="s">
        <v>27</v>
      </c>
      <c r="E1028" s="14" t="s">
        <v>11562</v>
      </c>
      <c r="F1028" s="14" t="s">
        <v>11563</v>
      </c>
      <c r="G1028" s="13"/>
      <c r="H1028" s="14" t="s">
        <v>11564</v>
      </c>
      <c r="I1028" s="14" t="s">
        <v>11565</v>
      </c>
      <c r="J1028" s="14" t="s">
        <v>11566</v>
      </c>
      <c r="K1028" s="14" t="s">
        <v>52</v>
      </c>
      <c r="L1028" s="14" t="s">
        <v>11567</v>
      </c>
      <c r="M1028" s="14" t="s">
        <v>11568</v>
      </c>
      <c r="N1028" s="14" t="s">
        <v>11569</v>
      </c>
      <c r="O1028" s="14" t="s">
        <v>11570</v>
      </c>
      <c r="P1028" s="14" t="s">
        <v>38</v>
      </c>
      <c r="Q1028" s="14" t="s">
        <v>11571</v>
      </c>
      <c r="R1028" s="14" t="s">
        <v>40</v>
      </c>
      <c r="S1028" s="14" t="s">
        <v>11572</v>
      </c>
      <c r="T1028" s="14" t="s">
        <v>970</v>
      </c>
      <c r="U1028" s="14" t="s">
        <v>134</v>
      </c>
      <c r="V1028" s="14" t="s">
        <v>148</v>
      </c>
    </row>
    <row r="1029" spans="1:22" ht="9.75" customHeight="1">
      <c r="A1029" s="14" t="s">
        <v>10896</v>
      </c>
      <c r="B1029" s="14" t="s">
        <v>831</v>
      </c>
      <c r="C1029" s="13" t="str">
        <f t="shared" si="4"/>
        <v>11980G3</v>
      </c>
      <c r="D1029" s="14" t="s">
        <v>27</v>
      </c>
      <c r="E1029" s="14" t="s">
        <v>11573</v>
      </c>
      <c r="F1029" s="14" t="s">
        <v>11574</v>
      </c>
      <c r="G1029" s="14" t="s">
        <v>11575</v>
      </c>
      <c r="H1029" s="14" t="s">
        <v>11576</v>
      </c>
      <c r="I1029" s="14" t="s">
        <v>11577</v>
      </c>
      <c r="J1029" s="14" t="s">
        <v>11578</v>
      </c>
      <c r="K1029" s="14" t="s">
        <v>33</v>
      </c>
      <c r="L1029" s="14" t="s">
        <v>11579</v>
      </c>
      <c r="M1029" s="14" t="s">
        <v>11580</v>
      </c>
      <c r="N1029" s="14" t="s">
        <v>11581</v>
      </c>
      <c r="O1029" s="14" t="s">
        <v>11582</v>
      </c>
      <c r="P1029" s="14" t="s">
        <v>38</v>
      </c>
      <c r="Q1029" s="14" t="s">
        <v>11583</v>
      </c>
      <c r="R1029" s="14" t="s">
        <v>40</v>
      </c>
      <c r="S1029" s="14" t="s">
        <v>11584</v>
      </c>
      <c r="T1029" s="14" t="s">
        <v>90</v>
      </c>
      <c r="U1029" s="14" t="s">
        <v>283</v>
      </c>
      <c r="V1029" s="14" t="s">
        <v>44</v>
      </c>
    </row>
    <row r="1030" spans="1:22" ht="9.75" customHeight="1">
      <c r="A1030" s="14" t="s">
        <v>10896</v>
      </c>
      <c r="B1030" s="14" t="s">
        <v>844</v>
      </c>
      <c r="C1030" s="13" t="str">
        <f t="shared" si="4"/>
        <v>11980G4</v>
      </c>
      <c r="D1030" s="14" t="s">
        <v>27</v>
      </c>
      <c r="E1030" s="14" t="s">
        <v>11585</v>
      </c>
      <c r="F1030" s="14" t="s">
        <v>11586</v>
      </c>
      <c r="G1030" s="13"/>
      <c r="H1030" s="14" t="s">
        <v>11587</v>
      </c>
      <c r="I1030" s="14" t="s">
        <v>11588</v>
      </c>
      <c r="J1030" s="14" t="s">
        <v>11589</v>
      </c>
      <c r="K1030" s="14" t="s">
        <v>33</v>
      </c>
      <c r="L1030" s="14" t="s">
        <v>11590</v>
      </c>
      <c r="M1030" s="14" t="s">
        <v>11591</v>
      </c>
      <c r="N1030" s="14" t="s">
        <v>11592</v>
      </c>
      <c r="O1030" s="14" t="s">
        <v>280</v>
      </c>
      <c r="P1030" s="14" t="s">
        <v>38</v>
      </c>
      <c r="Q1030" s="14" t="s">
        <v>11593</v>
      </c>
      <c r="R1030" s="14" t="s">
        <v>40</v>
      </c>
      <c r="S1030" s="14" t="s">
        <v>11594</v>
      </c>
      <c r="T1030" s="14" t="s">
        <v>692</v>
      </c>
      <c r="U1030" s="14" t="s">
        <v>283</v>
      </c>
      <c r="V1030" s="14" t="s">
        <v>148</v>
      </c>
    </row>
    <row r="1031" spans="1:22" ht="9.75" customHeight="1">
      <c r="A1031" s="14" t="s">
        <v>10896</v>
      </c>
      <c r="B1031" s="14" t="s">
        <v>856</v>
      </c>
      <c r="C1031" s="13" t="str">
        <f t="shared" si="4"/>
        <v>11980G5</v>
      </c>
      <c r="D1031" s="14" t="s">
        <v>27</v>
      </c>
      <c r="E1031" s="14" t="s">
        <v>11595</v>
      </c>
      <c r="F1031" s="14" t="s">
        <v>11596</v>
      </c>
      <c r="G1031" s="14" t="s">
        <v>11597</v>
      </c>
      <c r="H1031" s="14" t="s">
        <v>11598</v>
      </c>
      <c r="I1031" s="14" t="s">
        <v>11599</v>
      </c>
      <c r="J1031" s="14" t="s">
        <v>623</v>
      </c>
      <c r="K1031" s="14" t="s">
        <v>33</v>
      </c>
      <c r="L1031" s="14" t="s">
        <v>11600</v>
      </c>
      <c r="M1031" s="14" t="s">
        <v>11601</v>
      </c>
      <c r="N1031" s="14" t="s">
        <v>11602</v>
      </c>
      <c r="O1031" s="14" t="s">
        <v>11603</v>
      </c>
      <c r="P1031" s="14" t="s">
        <v>38</v>
      </c>
      <c r="Q1031" s="14" t="s">
        <v>11604</v>
      </c>
      <c r="R1031" s="14" t="s">
        <v>40</v>
      </c>
      <c r="S1031" s="14" t="s">
        <v>11605</v>
      </c>
      <c r="T1031" s="14" t="s">
        <v>75</v>
      </c>
      <c r="U1031" s="14" t="s">
        <v>243</v>
      </c>
      <c r="V1031" s="14" t="s">
        <v>44</v>
      </c>
    </row>
    <row r="1032" spans="1:22" ht="9.75" customHeight="1">
      <c r="A1032" s="14" t="s">
        <v>10896</v>
      </c>
      <c r="B1032" s="14" t="s">
        <v>868</v>
      </c>
      <c r="C1032" s="13" t="str">
        <f t="shared" si="4"/>
        <v>11980G6</v>
      </c>
      <c r="D1032" s="14" t="s">
        <v>27</v>
      </c>
      <c r="E1032" s="14" t="s">
        <v>11606</v>
      </c>
      <c r="F1032" s="14" t="s">
        <v>11607</v>
      </c>
      <c r="G1032" s="14" t="s">
        <v>11608</v>
      </c>
      <c r="H1032" s="14" t="s">
        <v>11609</v>
      </c>
      <c r="I1032" s="14" t="s">
        <v>10534</v>
      </c>
      <c r="J1032" s="14" t="s">
        <v>11610</v>
      </c>
      <c r="K1032" s="14" t="s">
        <v>83</v>
      </c>
      <c r="L1032" s="14" t="s">
        <v>11611</v>
      </c>
      <c r="M1032" s="14" t="s">
        <v>10536</v>
      </c>
      <c r="N1032" s="14" t="s">
        <v>11612</v>
      </c>
      <c r="O1032" s="14" t="s">
        <v>11613</v>
      </c>
      <c r="P1032" s="14" t="s">
        <v>38</v>
      </c>
      <c r="Q1032" s="14" t="s">
        <v>11614</v>
      </c>
      <c r="R1032" s="14" t="s">
        <v>40</v>
      </c>
      <c r="S1032" s="14" t="s">
        <v>11615</v>
      </c>
      <c r="T1032" s="14" t="s">
        <v>11616</v>
      </c>
      <c r="U1032" s="14" t="s">
        <v>1334</v>
      </c>
      <c r="V1032" s="14" t="s">
        <v>44</v>
      </c>
    </row>
    <row r="1033" spans="1:22" ht="9.75" customHeight="1">
      <c r="A1033" s="14" t="s">
        <v>10896</v>
      </c>
      <c r="B1033" s="14" t="s">
        <v>879</v>
      </c>
      <c r="C1033" s="13" t="str">
        <f t="shared" si="4"/>
        <v>11980G7</v>
      </c>
      <c r="D1033" s="14" t="s">
        <v>27</v>
      </c>
      <c r="E1033" s="14" t="s">
        <v>11617</v>
      </c>
      <c r="F1033" s="14" t="s">
        <v>11618</v>
      </c>
      <c r="G1033" s="14" t="s">
        <v>11619</v>
      </c>
      <c r="H1033" s="14" t="s">
        <v>11620</v>
      </c>
      <c r="I1033" s="14" t="s">
        <v>11621</v>
      </c>
      <c r="J1033" s="14" t="s">
        <v>230</v>
      </c>
      <c r="K1033" s="14" t="s">
        <v>33</v>
      </c>
      <c r="L1033" s="14" t="s">
        <v>11622</v>
      </c>
      <c r="M1033" s="14" t="s">
        <v>11623</v>
      </c>
      <c r="N1033" s="14" t="s">
        <v>11624</v>
      </c>
      <c r="O1033" s="14" t="s">
        <v>11625</v>
      </c>
      <c r="P1033" s="14" t="s">
        <v>38</v>
      </c>
      <c r="Q1033" s="14" t="s">
        <v>11626</v>
      </c>
      <c r="R1033" s="14" t="s">
        <v>40</v>
      </c>
      <c r="S1033" s="14" t="s">
        <v>11627</v>
      </c>
      <c r="T1033" s="14" t="s">
        <v>230</v>
      </c>
      <c r="U1033" s="14" t="s">
        <v>43</v>
      </c>
      <c r="V1033" s="14" t="s">
        <v>44</v>
      </c>
    </row>
    <row r="1034" spans="1:22" ht="9.75" customHeight="1">
      <c r="A1034" s="14" t="s">
        <v>10896</v>
      </c>
      <c r="B1034" s="14" t="s">
        <v>892</v>
      </c>
      <c r="C1034" s="13" t="str">
        <f t="shared" si="4"/>
        <v>11980G8</v>
      </c>
      <c r="D1034" s="14" t="s">
        <v>27</v>
      </c>
      <c r="E1034" s="14" t="s">
        <v>11628</v>
      </c>
      <c r="F1034" s="14" t="s">
        <v>11629</v>
      </c>
      <c r="G1034" s="14" t="s">
        <v>11630</v>
      </c>
      <c r="H1034" s="14" t="s">
        <v>11631</v>
      </c>
      <c r="I1034" s="14" t="s">
        <v>11632</v>
      </c>
      <c r="J1034" s="14" t="s">
        <v>11633</v>
      </c>
      <c r="K1034" s="14" t="s">
        <v>33</v>
      </c>
      <c r="L1034" s="14" t="s">
        <v>11634</v>
      </c>
      <c r="M1034" s="14" t="s">
        <v>11635</v>
      </c>
      <c r="N1034" s="14" t="s">
        <v>11636</v>
      </c>
      <c r="O1034" s="14" t="s">
        <v>11637</v>
      </c>
      <c r="P1034" s="14" t="s">
        <v>38</v>
      </c>
      <c r="Q1034" s="14" t="s">
        <v>11638</v>
      </c>
      <c r="R1034" s="14" t="s">
        <v>40</v>
      </c>
      <c r="S1034" s="14" t="s">
        <v>11639</v>
      </c>
      <c r="T1034" s="14" t="s">
        <v>103</v>
      </c>
      <c r="U1034" s="14" t="s">
        <v>43</v>
      </c>
      <c r="V1034" s="14" t="s">
        <v>44</v>
      </c>
    </row>
    <row r="1035" spans="1:22" ht="9.75" customHeight="1">
      <c r="A1035" s="14" t="s">
        <v>10896</v>
      </c>
      <c r="B1035" s="14" t="s">
        <v>905</v>
      </c>
      <c r="C1035" s="13" t="str">
        <f t="shared" si="4"/>
        <v>11980G9</v>
      </c>
      <c r="D1035" s="14" t="s">
        <v>27</v>
      </c>
      <c r="E1035" s="14" t="s">
        <v>11640</v>
      </c>
      <c r="F1035" s="14" t="s">
        <v>11641</v>
      </c>
      <c r="G1035" s="14" t="s">
        <v>11642</v>
      </c>
      <c r="H1035" s="14" t="s">
        <v>11643</v>
      </c>
      <c r="I1035" s="14" t="s">
        <v>11644</v>
      </c>
      <c r="J1035" s="14" t="s">
        <v>11645</v>
      </c>
      <c r="K1035" s="14" t="s">
        <v>33</v>
      </c>
      <c r="L1035" s="14" t="s">
        <v>11646</v>
      </c>
      <c r="M1035" s="14" t="s">
        <v>11647</v>
      </c>
      <c r="N1035" s="14" t="s">
        <v>11648</v>
      </c>
      <c r="O1035" s="14" t="s">
        <v>11649</v>
      </c>
      <c r="P1035" s="14" t="s">
        <v>38</v>
      </c>
      <c r="Q1035" s="14" t="s">
        <v>11650</v>
      </c>
      <c r="R1035" s="14" t="s">
        <v>40</v>
      </c>
      <c r="S1035" s="14" t="s">
        <v>11651</v>
      </c>
      <c r="T1035" s="14" t="s">
        <v>363</v>
      </c>
      <c r="U1035" s="14" t="s">
        <v>134</v>
      </c>
      <c r="V1035" s="14" t="s">
        <v>135</v>
      </c>
    </row>
    <row r="1036" spans="1:22" ht="9.75" customHeight="1">
      <c r="A1036" s="14" t="s">
        <v>10896</v>
      </c>
      <c r="B1036" s="14" t="s">
        <v>919</v>
      </c>
      <c r="C1036" s="13" t="str">
        <f t="shared" si="4"/>
        <v>11980G10</v>
      </c>
      <c r="D1036" s="14" t="s">
        <v>27</v>
      </c>
      <c r="E1036" s="14" t="s">
        <v>11652</v>
      </c>
      <c r="F1036" s="14" t="s">
        <v>11653</v>
      </c>
      <c r="G1036" s="14" t="s">
        <v>11654</v>
      </c>
      <c r="H1036" s="14" t="s">
        <v>11655</v>
      </c>
      <c r="I1036" s="14" t="s">
        <v>11656</v>
      </c>
      <c r="J1036" s="14" t="s">
        <v>11657</v>
      </c>
      <c r="K1036" s="14" t="s">
        <v>83</v>
      </c>
      <c r="L1036" s="14" t="s">
        <v>11658</v>
      </c>
      <c r="M1036" s="14" t="s">
        <v>11659</v>
      </c>
      <c r="N1036" s="14" t="s">
        <v>11660</v>
      </c>
      <c r="O1036" s="14" t="s">
        <v>11661</v>
      </c>
      <c r="P1036" s="14" t="s">
        <v>38</v>
      </c>
      <c r="Q1036" s="14" t="s">
        <v>11662</v>
      </c>
      <c r="R1036" s="14" t="s">
        <v>40</v>
      </c>
      <c r="S1036" s="14" t="s">
        <v>11663</v>
      </c>
      <c r="T1036" s="14" t="s">
        <v>363</v>
      </c>
      <c r="U1036" s="14" t="s">
        <v>283</v>
      </c>
      <c r="V1036" s="14" t="s">
        <v>44</v>
      </c>
    </row>
    <row r="1037" spans="1:22" ht="9.75" customHeight="1">
      <c r="A1037" s="14" t="s">
        <v>10896</v>
      </c>
      <c r="B1037" s="14" t="s">
        <v>934</v>
      </c>
      <c r="C1037" s="13" t="str">
        <f t="shared" si="4"/>
        <v>11980G11</v>
      </c>
      <c r="D1037" s="14" t="s">
        <v>27</v>
      </c>
      <c r="E1037" s="14" t="s">
        <v>11664</v>
      </c>
      <c r="F1037" s="14" t="s">
        <v>11665</v>
      </c>
      <c r="G1037" s="14" t="s">
        <v>11666</v>
      </c>
      <c r="H1037" s="14" t="s">
        <v>11667</v>
      </c>
      <c r="I1037" s="14" t="s">
        <v>11668</v>
      </c>
      <c r="J1037" s="14" t="s">
        <v>168</v>
      </c>
      <c r="K1037" s="14" t="s">
        <v>83</v>
      </c>
      <c r="L1037" s="14" t="s">
        <v>11669</v>
      </c>
      <c r="M1037" s="14" t="s">
        <v>11670</v>
      </c>
      <c r="N1037" s="14" t="s">
        <v>11671</v>
      </c>
      <c r="O1037" s="14" t="s">
        <v>11672</v>
      </c>
      <c r="P1037" s="14" t="s">
        <v>38</v>
      </c>
      <c r="Q1037" s="14" t="s">
        <v>11673</v>
      </c>
      <c r="R1037" s="14" t="s">
        <v>40</v>
      </c>
      <c r="S1037" s="14" t="s">
        <v>11674</v>
      </c>
      <c r="T1037" s="14" t="s">
        <v>90</v>
      </c>
      <c r="U1037" s="14" t="s">
        <v>283</v>
      </c>
      <c r="V1037" s="14" t="s">
        <v>44</v>
      </c>
    </row>
    <row r="1038" spans="1:22" ht="9.75" customHeight="1">
      <c r="A1038" s="14" t="s">
        <v>10896</v>
      </c>
      <c r="B1038" s="14" t="s">
        <v>945</v>
      </c>
      <c r="C1038" s="13" t="str">
        <f t="shared" si="4"/>
        <v>11980H2</v>
      </c>
      <c r="D1038" s="14" t="s">
        <v>27</v>
      </c>
      <c r="E1038" s="14" t="s">
        <v>11675</v>
      </c>
      <c r="F1038" s="14" t="s">
        <v>11676</v>
      </c>
      <c r="G1038" s="14" t="s">
        <v>11677</v>
      </c>
      <c r="H1038" s="14" t="s">
        <v>11678</v>
      </c>
      <c r="I1038" s="14" t="s">
        <v>11679</v>
      </c>
      <c r="J1038" s="14" t="s">
        <v>1882</v>
      </c>
      <c r="K1038" s="14" t="s">
        <v>33</v>
      </c>
      <c r="L1038" s="14" t="s">
        <v>11680</v>
      </c>
      <c r="M1038" s="14" t="s">
        <v>11681</v>
      </c>
      <c r="N1038" s="14" t="s">
        <v>11682</v>
      </c>
      <c r="O1038" s="14" t="s">
        <v>11683</v>
      </c>
      <c r="P1038" s="14" t="s">
        <v>38</v>
      </c>
      <c r="Q1038" s="14" t="s">
        <v>11684</v>
      </c>
      <c r="R1038" s="14" t="s">
        <v>40</v>
      </c>
      <c r="S1038" s="14" t="s">
        <v>11685</v>
      </c>
      <c r="T1038" s="14" t="s">
        <v>103</v>
      </c>
      <c r="U1038" s="14" t="s">
        <v>104</v>
      </c>
      <c r="V1038" s="14" t="s">
        <v>44</v>
      </c>
    </row>
    <row r="1039" spans="1:22" ht="9.75" customHeight="1">
      <c r="A1039" s="14" t="s">
        <v>10896</v>
      </c>
      <c r="B1039" s="14" t="s">
        <v>956</v>
      </c>
      <c r="C1039" s="13" t="str">
        <f t="shared" si="4"/>
        <v>11980H3</v>
      </c>
      <c r="D1039" s="14" t="s">
        <v>27</v>
      </c>
      <c r="E1039" s="14" t="s">
        <v>11686</v>
      </c>
      <c r="F1039" s="14" t="s">
        <v>11687</v>
      </c>
      <c r="G1039" s="14" t="s">
        <v>11688</v>
      </c>
      <c r="H1039" s="14" t="s">
        <v>11689</v>
      </c>
      <c r="I1039" s="14" t="s">
        <v>11690</v>
      </c>
      <c r="J1039" s="14" t="s">
        <v>208</v>
      </c>
      <c r="K1039" s="14" t="s">
        <v>33</v>
      </c>
      <c r="L1039" s="14" t="s">
        <v>11691</v>
      </c>
      <c r="M1039" s="14" t="s">
        <v>11692</v>
      </c>
      <c r="N1039" s="14" t="s">
        <v>11693</v>
      </c>
      <c r="O1039" s="14" t="s">
        <v>11694</v>
      </c>
      <c r="P1039" s="14" t="s">
        <v>38</v>
      </c>
      <c r="Q1039" s="14" t="s">
        <v>11695</v>
      </c>
      <c r="R1039" s="14" t="s">
        <v>40</v>
      </c>
      <c r="S1039" s="14" t="s">
        <v>11696</v>
      </c>
      <c r="T1039" s="14" t="s">
        <v>90</v>
      </c>
      <c r="U1039" s="14" t="s">
        <v>202</v>
      </c>
      <c r="V1039" s="14" t="s">
        <v>44</v>
      </c>
    </row>
    <row r="1040" spans="1:22" ht="9.75" customHeight="1">
      <c r="A1040" s="14" t="s">
        <v>10896</v>
      </c>
      <c r="B1040" s="14" t="s">
        <v>971</v>
      </c>
      <c r="C1040" s="13" t="str">
        <f t="shared" si="4"/>
        <v>11980H4</v>
      </c>
      <c r="D1040" s="14" t="s">
        <v>27</v>
      </c>
      <c r="E1040" s="14" t="s">
        <v>11697</v>
      </c>
      <c r="F1040" s="14" t="s">
        <v>11698</v>
      </c>
      <c r="G1040" s="14" t="s">
        <v>11699</v>
      </c>
      <c r="H1040" s="14" t="s">
        <v>11700</v>
      </c>
      <c r="I1040" s="14" t="s">
        <v>11701</v>
      </c>
      <c r="J1040" s="14" t="s">
        <v>6745</v>
      </c>
      <c r="K1040" s="14" t="s">
        <v>33</v>
      </c>
      <c r="L1040" s="14" t="s">
        <v>11702</v>
      </c>
      <c r="M1040" s="14" t="s">
        <v>11703</v>
      </c>
      <c r="N1040" s="14" t="s">
        <v>11704</v>
      </c>
      <c r="O1040" s="14" t="s">
        <v>11705</v>
      </c>
      <c r="P1040" s="14" t="s">
        <v>38</v>
      </c>
      <c r="Q1040" s="14" t="s">
        <v>11706</v>
      </c>
      <c r="R1040" s="14" t="s">
        <v>40</v>
      </c>
      <c r="S1040" s="14" t="s">
        <v>11707</v>
      </c>
      <c r="T1040" s="14" t="s">
        <v>75</v>
      </c>
      <c r="U1040" s="14" t="s">
        <v>243</v>
      </c>
      <c r="V1040" s="14" t="s">
        <v>44</v>
      </c>
    </row>
    <row r="1041" spans="1:22" ht="9.75" customHeight="1">
      <c r="A1041" s="14" t="s">
        <v>10896</v>
      </c>
      <c r="B1041" s="14" t="s">
        <v>985</v>
      </c>
      <c r="C1041" s="13" t="str">
        <f t="shared" si="4"/>
        <v>11980H5</v>
      </c>
      <c r="D1041" s="14" t="s">
        <v>27</v>
      </c>
      <c r="E1041" s="14" t="s">
        <v>11708</v>
      </c>
      <c r="F1041" s="14" t="s">
        <v>11709</v>
      </c>
      <c r="G1041" s="14" t="s">
        <v>11710</v>
      </c>
      <c r="H1041" s="14" t="s">
        <v>11711</v>
      </c>
      <c r="I1041" s="14" t="s">
        <v>11712</v>
      </c>
      <c r="J1041" s="14" t="s">
        <v>11713</v>
      </c>
      <c r="K1041" s="14" t="s">
        <v>11714</v>
      </c>
      <c r="L1041" s="14" t="s">
        <v>11715</v>
      </c>
      <c r="M1041" s="14" t="s">
        <v>11716</v>
      </c>
      <c r="N1041" s="14" t="s">
        <v>11717</v>
      </c>
      <c r="O1041" s="14" t="s">
        <v>11718</v>
      </c>
      <c r="P1041" s="14" t="s">
        <v>38</v>
      </c>
      <c r="Q1041" s="14" t="s">
        <v>11719</v>
      </c>
      <c r="R1041" s="14" t="s">
        <v>40</v>
      </c>
      <c r="S1041" s="14" t="s">
        <v>11720</v>
      </c>
      <c r="T1041" s="14" t="s">
        <v>4686</v>
      </c>
      <c r="U1041" s="14" t="s">
        <v>134</v>
      </c>
      <c r="V1041" s="14" t="s">
        <v>44</v>
      </c>
    </row>
    <row r="1042" spans="1:22" ht="9.75" customHeight="1">
      <c r="A1042" s="14" t="s">
        <v>10896</v>
      </c>
      <c r="B1042" s="14" t="s">
        <v>999</v>
      </c>
      <c r="C1042" s="13" t="str">
        <f t="shared" si="4"/>
        <v>11980H6</v>
      </c>
      <c r="D1042" s="14" t="s">
        <v>27</v>
      </c>
      <c r="E1042" s="14" t="s">
        <v>11721</v>
      </c>
      <c r="F1042" s="14" t="s">
        <v>11722</v>
      </c>
      <c r="G1042" s="14" t="s">
        <v>11723</v>
      </c>
      <c r="H1042" s="14" t="s">
        <v>11724</v>
      </c>
      <c r="I1042" s="14" t="s">
        <v>11725</v>
      </c>
      <c r="J1042" s="14" t="s">
        <v>11726</v>
      </c>
      <c r="K1042" s="14" t="s">
        <v>33</v>
      </c>
      <c r="L1042" s="14" t="s">
        <v>11727</v>
      </c>
      <c r="M1042" s="14" t="s">
        <v>11728</v>
      </c>
      <c r="N1042" s="14" t="s">
        <v>11729</v>
      </c>
      <c r="O1042" s="14" t="s">
        <v>11730</v>
      </c>
      <c r="P1042" s="14" t="s">
        <v>38</v>
      </c>
      <c r="Q1042" s="14" t="s">
        <v>11731</v>
      </c>
      <c r="R1042" s="14" t="s">
        <v>40</v>
      </c>
      <c r="S1042" s="14" t="s">
        <v>11732</v>
      </c>
      <c r="T1042" s="14" t="s">
        <v>11733</v>
      </c>
      <c r="U1042" s="14" t="s">
        <v>134</v>
      </c>
      <c r="V1042" s="14" t="s">
        <v>44</v>
      </c>
    </row>
    <row r="1043" spans="1:22" ht="9.75" customHeight="1">
      <c r="A1043" s="14" t="s">
        <v>10896</v>
      </c>
      <c r="B1043" s="14" t="s">
        <v>1010</v>
      </c>
      <c r="C1043" s="13" t="str">
        <f t="shared" si="4"/>
        <v>11980H7</v>
      </c>
      <c r="D1043" s="14" t="s">
        <v>27</v>
      </c>
      <c r="E1043" s="14" t="s">
        <v>11734</v>
      </c>
      <c r="F1043" s="14" t="s">
        <v>11735</v>
      </c>
      <c r="G1043" s="14" t="s">
        <v>11736</v>
      </c>
      <c r="H1043" s="14" t="s">
        <v>11737</v>
      </c>
      <c r="I1043" s="14" t="s">
        <v>11738</v>
      </c>
      <c r="J1043" s="14" t="s">
        <v>11739</v>
      </c>
      <c r="K1043" s="14" t="s">
        <v>33</v>
      </c>
      <c r="L1043" s="14" t="s">
        <v>11740</v>
      </c>
      <c r="M1043" s="14" t="s">
        <v>11741</v>
      </c>
      <c r="N1043" s="14" t="s">
        <v>11742</v>
      </c>
      <c r="O1043" s="14" t="s">
        <v>11743</v>
      </c>
      <c r="P1043" s="14" t="s">
        <v>38</v>
      </c>
      <c r="Q1043" s="14" t="s">
        <v>11744</v>
      </c>
      <c r="R1043" s="14" t="s">
        <v>40</v>
      </c>
      <c r="S1043" s="14" t="s">
        <v>11745</v>
      </c>
      <c r="T1043" s="14" t="s">
        <v>189</v>
      </c>
      <c r="U1043" s="14" t="s">
        <v>324</v>
      </c>
      <c r="V1043" s="14" t="s">
        <v>44</v>
      </c>
    </row>
    <row r="1044" spans="1:22" ht="9.75" customHeight="1">
      <c r="A1044" s="14" t="s">
        <v>10896</v>
      </c>
      <c r="B1044" s="14" t="s">
        <v>1022</v>
      </c>
      <c r="C1044" s="13" t="str">
        <f t="shared" si="4"/>
        <v>11980H8</v>
      </c>
      <c r="D1044" s="14" t="s">
        <v>27</v>
      </c>
      <c r="E1044" s="14" t="s">
        <v>11746</v>
      </c>
      <c r="F1044" s="14" t="s">
        <v>11747</v>
      </c>
      <c r="G1044" s="13"/>
      <c r="H1044" s="14" t="s">
        <v>11748</v>
      </c>
      <c r="I1044" s="14" t="s">
        <v>11749</v>
      </c>
      <c r="J1044" s="14" t="s">
        <v>8292</v>
      </c>
      <c r="K1044" s="14" t="s">
        <v>83</v>
      </c>
      <c r="L1044" s="14" t="s">
        <v>11750</v>
      </c>
      <c r="M1044" s="14" t="s">
        <v>11751</v>
      </c>
      <c r="N1044" s="14" t="s">
        <v>11752</v>
      </c>
      <c r="O1044" s="14" t="s">
        <v>11753</v>
      </c>
      <c r="P1044" s="14" t="s">
        <v>38</v>
      </c>
      <c r="Q1044" s="14" t="s">
        <v>11754</v>
      </c>
      <c r="R1044" s="14" t="s">
        <v>40</v>
      </c>
      <c r="S1044" s="14" t="s">
        <v>11755</v>
      </c>
      <c r="T1044" s="14" t="s">
        <v>3105</v>
      </c>
      <c r="U1044" s="14" t="s">
        <v>134</v>
      </c>
      <c r="V1044" s="14" t="s">
        <v>44</v>
      </c>
    </row>
    <row r="1045" spans="1:22" ht="9.75" customHeight="1">
      <c r="A1045" s="14" t="s">
        <v>10896</v>
      </c>
      <c r="B1045" s="14" t="s">
        <v>1035</v>
      </c>
      <c r="C1045" s="13" t="str">
        <f t="shared" si="4"/>
        <v>11980H9</v>
      </c>
      <c r="D1045" s="14" t="s">
        <v>27</v>
      </c>
      <c r="E1045" s="14" t="s">
        <v>11756</v>
      </c>
      <c r="F1045" s="14" t="s">
        <v>11757</v>
      </c>
      <c r="G1045" s="14" t="s">
        <v>11758</v>
      </c>
      <c r="H1045" s="14" t="s">
        <v>11759</v>
      </c>
      <c r="I1045" s="14" t="s">
        <v>11760</v>
      </c>
      <c r="J1045" s="14" t="s">
        <v>11761</v>
      </c>
      <c r="K1045" s="14" t="s">
        <v>83</v>
      </c>
      <c r="L1045" s="14" t="s">
        <v>11762</v>
      </c>
      <c r="M1045" s="14" t="s">
        <v>11763</v>
      </c>
      <c r="N1045" s="14" t="s">
        <v>11764</v>
      </c>
      <c r="O1045" s="14" t="s">
        <v>11765</v>
      </c>
      <c r="P1045" s="14" t="s">
        <v>38</v>
      </c>
      <c r="Q1045" s="14" t="s">
        <v>11766</v>
      </c>
      <c r="R1045" s="14" t="s">
        <v>40</v>
      </c>
      <c r="S1045" s="14" t="s">
        <v>11767</v>
      </c>
      <c r="T1045" s="14" t="s">
        <v>6010</v>
      </c>
      <c r="U1045" s="14" t="s">
        <v>1471</v>
      </c>
      <c r="V1045" s="14" t="s">
        <v>44</v>
      </c>
    </row>
    <row r="1046" spans="1:22" ht="9.75" customHeight="1">
      <c r="A1046" s="14" t="s">
        <v>10896</v>
      </c>
      <c r="B1046" s="14" t="s">
        <v>1048</v>
      </c>
      <c r="C1046" s="13" t="str">
        <f t="shared" si="4"/>
        <v>11980H10</v>
      </c>
      <c r="D1046" s="14" t="s">
        <v>27</v>
      </c>
      <c r="E1046" s="14" t="s">
        <v>11768</v>
      </c>
      <c r="F1046" s="14" t="s">
        <v>11769</v>
      </c>
      <c r="G1046" s="13"/>
      <c r="H1046" s="14" t="s">
        <v>11770</v>
      </c>
      <c r="I1046" s="14" t="s">
        <v>11771</v>
      </c>
      <c r="J1046" s="14" t="s">
        <v>4144</v>
      </c>
      <c r="K1046" s="14" t="s">
        <v>52</v>
      </c>
      <c r="L1046" s="14" t="s">
        <v>11772</v>
      </c>
      <c r="M1046" s="14" t="s">
        <v>11773</v>
      </c>
      <c r="N1046" s="14" t="s">
        <v>11774</v>
      </c>
      <c r="O1046" s="14" t="s">
        <v>11775</v>
      </c>
      <c r="P1046" s="14" t="s">
        <v>38</v>
      </c>
      <c r="Q1046" s="14" t="s">
        <v>11776</v>
      </c>
      <c r="R1046" s="14" t="s">
        <v>40</v>
      </c>
      <c r="S1046" s="14" t="s">
        <v>11777</v>
      </c>
      <c r="T1046" s="14" t="s">
        <v>4144</v>
      </c>
      <c r="U1046" s="14" t="s">
        <v>119</v>
      </c>
      <c r="V1046" s="14" t="s">
        <v>44</v>
      </c>
    </row>
    <row r="1047" spans="1:22" ht="9.75" customHeight="1">
      <c r="A1047" s="14" t="s">
        <v>10896</v>
      </c>
      <c r="B1047" s="14" t="s">
        <v>1061</v>
      </c>
      <c r="C1047" s="13" t="str">
        <f t="shared" si="4"/>
        <v>11980H11</v>
      </c>
      <c r="D1047" s="14" t="s">
        <v>27</v>
      </c>
      <c r="E1047" s="14" t="s">
        <v>11778</v>
      </c>
      <c r="F1047" s="14" t="s">
        <v>11779</v>
      </c>
      <c r="G1047" s="14" t="s">
        <v>11780</v>
      </c>
      <c r="H1047" s="14" t="s">
        <v>11781</v>
      </c>
      <c r="I1047" s="14" t="s">
        <v>11782</v>
      </c>
      <c r="J1047" s="14" t="s">
        <v>11783</v>
      </c>
      <c r="K1047" s="14" t="s">
        <v>33</v>
      </c>
      <c r="L1047" s="14" t="s">
        <v>11784</v>
      </c>
      <c r="M1047" s="14" t="s">
        <v>11785</v>
      </c>
      <c r="N1047" s="14" t="s">
        <v>11786</v>
      </c>
      <c r="O1047" s="14" t="s">
        <v>11787</v>
      </c>
      <c r="P1047" s="14" t="s">
        <v>38</v>
      </c>
      <c r="Q1047" s="14" t="s">
        <v>11788</v>
      </c>
      <c r="R1047" s="14" t="s">
        <v>40</v>
      </c>
      <c r="S1047" s="14" t="s">
        <v>11789</v>
      </c>
      <c r="T1047" s="14" t="s">
        <v>11790</v>
      </c>
      <c r="U1047" s="14" t="s">
        <v>119</v>
      </c>
      <c r="V1047" s="14" t="s">
        <v>1667</v>
      </c>
    </row>
    <row r="1048" spans="1:22" ht="9.75" customHeight="1">
      <c r="A1048" s="14" t="s">
        <v>11791</v>
      </c>
      <c r="B1048" s="14" t="s">
        <v>26</v>
      </c>
      <c r="C1048" s="13" t="str">
        <f t="shared" si="4"/>
        <v>11981A2</v>
      </c>
      <c r="D1048" s="14" t="s">
        <v>27</v>
      </c>
      <c r="E1048" s="14" t="s">
        <v>11792</v>
      </c>
      <c r="F1048" s="14" t="s">
        <v>11793</v>
      </c>
      <c r="G1048" s="13"/>
      <c r="H1048" s="14" t="s">
        <v>11794</v>
      </c>
      <c r="I1048" s="14" t="s">
        <v>11795</v>
      </c>
      <c r="J1048" s="14" t="s">
        <v>230</v>
      </c>
      <c r="K1048" s="14" t="s">
        <v>33</v>
      </c>
      <c r="L1048" s="14" t="s">
        <v>11796</v>
      </c>
      <c r="M1048" s="14" t="s">
        <v>11797</v>
      </c>
      <c r="N1048" s="14" t="s">
        <v>11798</v>
      </c>
      <c r="O1048" s="14" t="s">
        <v>11799</v>
      </c>
      <c r="P1048" s="14" t="s">
        <v>38</v>
      </c>
      <c r="Q1048" s="14" t="s">
        <v>11800</v>
      </c>
      <c r="R1048" s="14" t="s">
        <v>40</v>
      </c>
      <c r="S1048" s="14" t="s">
        <v>11801</v>
      </c>
      <c r="T1048" s="14" t="s">
        <v>230</v>
      </c>
      <c r="U1048" s="14" t="s">
        <v>338</v>
      </c>
      <c r="V1048" s="14" t="s">
        <v>44</v>
      </c>
    </row>
    <row r="1049" spans="1:22" ht="9.75" customHeight="1">
      <c r="A1049" s="14" t="s">
        <v>11791</v>
      </c>
      <c r="B1049" s="14" t="s">
        <v>45</v>
      </c>
      <c r="C1049" s="13" t="str">
        <f t="shared" si="4"/>
        <v>11981A3</v>
      </c>
      <c r="D1049" s="14" t="s">
        <v>27</v>
      </c>
      <c r="E1049" s="14" t="s">
        <v>11802</v>
      </c>
      <c r="F1049" s="14" t="s">
        <v>11803</v>
      </c>
      <c r="G1049" s="14" t="s">
        <v>11804</v>
      </c>
      <c r="H1049" s="14" t="s">
        <v>11805</v>
      </c>
      <c r="I1049" s="14" t="s">
        <v>11806</v>
      </c>
      <c r="J1049" s="14" t="s">
        <v>230</v>
      </c>
      <c r="K1049" s="14" t="s">
        <v>83</v>
      </c>
      <c r="L1049" s="14" t="s">
        <v>11807</v>
      </c>
      <c r="M1049" s="14" t="s">
        <v>11808</v>
      </c>
      <c r="N1049" s="14" t="s">
        <v>11809</v>
      </c>
      <c r="O1049" s="14" t="s">
        <v>11810</v>
      </c>
      <c r="P1049" s="14" t="s">
        <v>38</v>
      </c>
      <c r="Q1049" s="14" t="s">
        <v>11811</v>
      </c>
      <c r="R1049" s="14" t="s">
        <v>40</v>
      </c>
      <c r="S1049" s="14" t="s">
        <v>11812</v>
      </c>
      <c r="T1049" s="14" t="s">
        <v>230</v>
      </c>
      <c r="U1049" s="14" t="s">
        <v>134</v>
      </c>
      <c r="V1049" s="14" t="s">
        <v>44</v>
      </c>
    </row>
    <row r="1050" spans="1:22" ht="9.75" customHeight="1">
      <c r="A1050" s="14" t="s">
        <v>11791</v>
      </c>
      <c r="B1050" s="14" t="s">
        <v>61</v>
      </c>
      <c r="C1050" s="13" t="str">
        <f t="shared" si="4"/>
        <v>11981A4</v>
      </c>
      <c r="D1050" s="14" t="s">
        <v>27</v>
      </c>
      <c r="E1050" s="14" t="s">
        <v>11813</v>
      </c>
      <c r="F1050" s="14" t="s">
        <v>11814</v>
      </c>
      <c r="G1050" s="14" t="s">
        <v>11815</v>
      </c>
      <c r="H1050" s="14" t="s">
        <v>11816</v>
      </c>
      <c r="I1050" s="14" t="s">
        <v>11817</v>
      </c>
      <c r="J1050" s="14" t="s">
        <v>5733</v>
      </c>
      <c r="K1050" s="14" t="s">
        <v>68</v>
      </c>
      <c r="L1050" s="14" t="s">
        <v>11818</v>
      </c>
      <c r="M1050" s="14" t="s">
        <v>11819</v>
      </c>
      <c r="N1050" s="14" t="s">
        <v>11820</v>
      </c>
      <c r="O1050" s="14" t="s">
        <v>11821</v>
      </c>
      <c r="P1050" s="14" t="s">
        <v>38</v>
      </c>
      <c r="Q1050" s="14" t="s">
        <v>11822</v>
      </c>
      <c r="R1050" s="14" t="s">
        <v>40</v>
      </c>
      <c r="S1050" s="14" t="s">
        <v>11823</v>
      </c>
      <c r="T1050" s="14" t="s">
        <v>103</v>
      </c>
      <c r="U1050" s="14" t="s">
        <v>338</v>
      </c>
      <c r="V1050" s="14" t="s">
        <v>44</v>
      </c>
    </row>
    <row r="1051" spans="1:22" ht="9.75" customHeight="1">
      <c r="A1051" s="14" t="s">
        <v>11791</v>
      </c>
      <c r="B1051" s="14" t="s">
        <v>77</v>
      </c>
      <c r="C1051" s="13" t="str">
        <f t="shared" si="4"/>
        <v>11981A5</v>
      </c>
      <c r="D1051" s="14" t="s">
        <v>27</v>
      </c>
      <c r="E1051" s="14" t="s">
        <v>11824</v>
      </c>
      <c r="F1051" s="14" t="s">
        <v>11825</v>
      </c>
      <c r="G1051" s="14" t="s">
        <v>11826</v>
      </c>
      <c r="H1051" s="14" t="s">
        <v>11827</v>
      </c>
      <c r="I1051" s="14" t="s">
        <v>11828</v>
      </c>
      <c r="J1051" s="14" t="s">
        <v>344</v>
      </c>
      <c r="K1051" s="14" t="s">
        <v>33</v>
      </c>
      <c r="L1051" s="14" t="s">
        <v>11829</v>
      </c>
      <c r="M1051" s="14" t="s">
        <v>11830</v>
      </c>
      <c r="N1051" s="14" t="s">
        <v>11831</v>
      </c>
      <c r="O1051" s="14" t="s">
        <v>11832</v>
      </c>
      <c r="P1051" s="14" t="s">
        <v>38</v>
      </c>
      <c r="Q1051" s="14" t="s">
        <v>11833</v>
      </c>
      <c r="R1051" s="14" t="s">
        <v>40</v>
      </c>
      <c r="S1051" s="14" t="s">
        <v>11834</v>
      </c>
      <c r="T1051" s="14" t="s">
        <v>75</v>
      </c>
      <c r="U1051" s="14" t="s">
        <v>243</v>
      </c>
      <c r="V1051" s="14" t="s">
        <v>44</v>
      </c>
    </row>
    <row r="1052" spans="1:22" ht="9.75" customHeight="1">
      <c r="A1052" s="14" t="s">
        <v>11791</v>
      </c>
      <c r="B1052" s="14" t="s">
        <v>91</v>
      </c>
      <c r="C1052" s="13" t="str">
        <f t="shared" si="4"/>
        <v>11981A6</v>
      </c>
      <c r="D1052" s="14" t="s">
        <v>27</v>
      </c>
      <c r="E1052" s="14" t="s">
        <v>11835</v>
      </c>
      <c r="F1052" s="14" t="s">
        <v>11836</v>
      </c>
      <c r="G1052" s="14" t="s">
        <v>11837</v>
      </c>
      <c r="H1052" s="14" t="s">
        <v>11838</v>
      </c>
      <c r="I1052" s="14" t="s">
        <v>11839</v>
      </c>
      <c r="J1052" s="14" t="s">
        <v>208</v>
      </c>
      <c r="K1052" s="14" t="s">
        <v>4258</v>
      </c>
      <c r="L1052" s="14" t="s">
        <v>11840</v>
      </c>
      <c r="M1052" s="14" t="s">
        <v>11841</v>
      </c>
      <c r="N1052" s="14" t="s">
        <v>11842</v>
      </c>
      <c r="O1052" s="14" t="s">
        <v>11843</v>
      </c>
      <c r="P1052" s="14" t="s">
        <v>38</v>
      </c>
      <c r="Q1052" s="14" t="s">
        <v>11844</v>
      </c>
      <c r="R1052" s="14" t="s">
        <v>40</v>
      </c>
      <c r="S1052" s="14" t="s">
        <v>11845</v>
      </c>
      <c r="T1052" s="14" t="s">
        <v>90</v>
      </c>
      <c r="U1052" s="14" t="s">
        <v>1414</v>
      </c>
      <c r="V1052" s="14" t="s">
        <v>44</v>
      </c>
    </row>
    <row r="1053" spans="1:22" ht="9.75" customHeight="1">
      <c r="A1053" s="14" t="s">
        <v>11791</v>
      </c>
      <c r="B1053" s="14" t="s">
        <v>105</v>
      </c>
      <c r="C1053" s="13" t="str">
        <f t="shared" si="4"/>
        <v>11981A7</v>
      </c>
      <c r="D1053" s="14" t="s">
        <v>27</v>
      </c>
      <c r="E1053" s="14" t="s">
        <v>11846</v>
      </c>
      <c r="F1053" s="14" t="s">
        <v>11847</v>
      </c>
      <c r="G1053" s="14" t="s">
        <v>11848</v>
      </c>
      <c r="H1053" s="14" t="s">
        <v>11849</v>
      </c>
      <c r="I1053" s="14" t="s">
        <v>11850</v>
      </c>
      <c r="J1053" s="14" t="s">
        <v>316</v>
      </c>
      <c r="K1053" s="14" t="s">
        <v>33</v>
      </c>
      <c r="L1053" s="14" t="s">
        <v>11851</v>
      </c>
      <c r="M1053" s="14" t="s">
        <v>11852</v>
      </c>
      <c r="N1053" s="14" t="s">
        <v>11853</v>
      </c>
      <c r="O1053" s="14" t="s">
        <v>11854</v>
      </c>
      <c r="P1053" s="14" t="s">
        <v>38</v>
      </c>
      <c r="Q1053" s="14" t="s">
        <v>11855</v>
      </c>
      <c r="R1053" s="14" t="s">
        <v>40</v>
      </c>
      <c r="S1053" s="14" t="s">
        <v>11856</v>
      </c>
      <c r="T1053" s="14" t="s">
        <v>323</v>
      </c>
      <c r="U1053" s="14" t="s">
        <v>60</v>
      </c>
      <c r="V1053" s="14" t="s">
        <v>44</v>
      </c>
    </row>
    <row r="1054" spans="1:22" ht="9.75" customHeight="1">
      <c r="A1054" s="14" t="s">
        <v>11791</v>
      </c>
      <c r="B1054" s="14" t="s">
        <v>120</v>
      </c>
      <c r="C1054" s="13" t="str">
        <f t="shared" si="4"/>
        <v>11981A8</v>
      </c>
      <c r="D1054" s="14" t="s">
        <v>27</v>
      </c>
      <c r="E1054" s="14" t="s">
        <v>11857</v>
      </c>
      <c r="F1054" s="14" t="s">
        <v>11858</v>
      </c>
      <c r="G1054" s="14" t="s">
        <v>11859</v>
      </c>
      <c r="H1054" s="14" t="s">
        <v>11860</v>
      </c>
      <c r="I1054" s="14" t="s">
        <v>11861</v>
      </c>
      <c r="J1054" s="14" t="s">
        <v>11862</v>
      </c>
      <c r="K1054" s="14" t="s">
        <v>33</v>
      </c>
      <c r="L1054" s="14" t="s">
        <v>11863</v>
      </c>
      <c r="M1054" s="14" t="s">
        <v>11864</v>
      </c>
      <c r="N1054" s="14" t="s">
        <v>11865</v>
      </c>
      <c r="O1054" s="14" t="s">
        <v>11866</v>
      </c>
      <c r="P1054" s="14" t="s">
        <v>38</v>
      </c>
      <c r="Q1054" s="14" t="s">
        <v>11867</v>
      </c>
      <c r="R1054" s="14" t="s">
        <v>40</v>
      </c>
      <c r="S1054" s="14" t="s">
        <v>11868</v>
      </c>
      <c r="T1054" s="14" t="s">
        <v>11869</v>
      </c>
      <c r="U1054" s="14" t="s">
        <v>484</v>
      </c>
      <c r="V1054" s="14" t="s">
        <v>44</v>
      </c>
    </row>
    <row r="1055" spans="1:22" ht="9.75" customHeight="1">
      <c r="A1055" s="14" t="s">
        <v>11791</v>
      </c>
      <c r="B1055" s="14" t="s">
        <v>136</v>
      </c>
      <c r="C1055" s="13" t="str">
        <f t="shared" si="4"/>
        <v>11981A9</v>
      </c>
      <c r="D1055" s="14" t="s">
        <v>27</v>
      </c>
      <c r="E1055" s="14" t="s">
        <v>11870</v>
      </c>
      <c r="F1055" s="14" t="s">
        <v>11871</v>
      </c>
      <c r="G1055" s="13"/>
      <c r="H1055" s="14" t="s">
        <v>11872</v>
      </c>
      <c r="I1055" s="14" t="s">
        <v>11873</v>
      </c>
      <c r="J1055" s="14" t="s">
        <v>11874</v>
      </c>
      <c r="K1055" s="14" t="s">
        <v>83</v>
      </c>
      <c r="L1055" s="14" t="s">
        <v>11875</v>
      </c>
      <c r="M1055" s="14" t="s">
        <v>11876</v>
      </c>
      <c r="N1055" s="14" t="s">
        <v>11877</v>
      </c>
      <c r="O1055" s="14" t="s">
        <v>11878</v>
      </c>
      <c r="P1055" s="14" t="s">
        <v>38</v>
      </c>
      <c r="Q1055" s="14" t="s">
        <v>11879</v>
      </c>
      <c r="R1055" s="14" t="s">
        <v>40</v>
      </c>
      <c r="S1055" s="14" t="s">
        <v>11880</v>
      </c>
      <c r="T1055" s="14" t="s">
        <v>1531</v>
      </c>
      <c r="U1055" s="14" t="s">
        <v>1034</v>
      </c>
      <c r="V1055" s="14" t="s">
        <v>44</v>
      </c>
    </row>
    <row r="1056" spans="1:22" ht="9.75" customHeight="1">
      <c r="A1056" s="14" t="s">
        <v>11791</v>
      </c>
      <c r="B1056" s="14" t="s">
        <v>149</v>
      </c>
      <c r="C1056" s="13" t="str">
        <f t="shared" si="4"/>
        <v>11981A10</v>
      </c>
      <c r="D1056" s="14" t="s">
        <v>27</v>
      </c>
      <c r="E1056" s="14" t="s">
        <v>11881</v>
      </c>
      <c r="F1056" s="14" t="s">
        <v>11882</v>
      </c>
      <c r="G1056" s="14" t="s">
        <v>11883</v>
      </c>
      <c r="H1056" s="14" t="s">
        <v>11884</v>
      </c>
      <c r="I1056" s="14" t="s">
        <v>11885</v>
      </c>
      <c r="J1056" s="14" t="s">
        <v>1501</v>
      </c>
      <c r="K1056" s="14" t="s">
        <v>33</v>
      </c>
      <c r="L1056" s="14" t="s">
        <v>11886</v>
      </c>
      <c r="M1056" s="14" t="s">
        <v>11887</v>
      </c>
      <c r="N1056" s="14" t="s">
        <v>11888</v>
      </c>
      <c r="O1056" s="14" t="s">
        <v>11889</v>
      </c>
      <c r="P1056" s="14" t="s">
        <v>38</v>
      </c>
      <c r="Q1056" s="14" t="s">
        <v>11890</v>
      </c>
      <c r="R1056" s="14" t="s">
        <v>40</v>
      </c>
      <c r="S1056" s="14" t="s">
        <v>11891</v>
      </c>
      <c r="T1056" s="14" t="s">
        <v>230</v>
      </c>
      <c r="U1056" s="14" t="s">
        <v>215</v>
      </c>
      <c r="V1056" s="14" t="s">
        <v>44</v>
      </c>
    </row>
    <row r="1057" spans="1:22" ht="9.75" customHeight="1">
      <c r="A1057" s="14" t="s">
        <v>11791</v>
      </c>
      <c r="B1057" s="14" t="s">
        <v>162</v>
      </c>
      <c r="C1057" s="13" t="str">
        <f t="shared" si="4"/>
        <v>11981A11</v>
      </c>
      <c r="D1057" s="14" t="s">
        <v>27</v>
      </c>
      <c r="E1057" s="14" t="s">
        <v>11892</v>
      </c>
      <c r="F1057" s="14" t="s">
        <v>11893</v>
      </c>
      <c r="G1057" s="13"/>
      <c r="H1057" s="14" t="s">
        <v>11894</v>
      </c>
      <c r="I1057" s="14" t="s">
        <v>11895</v>
      </c>
      <c r="J1057" s="14" t="s">
        <v>6024</v>
      </c>
      <c r="K1057" s="14" t="s">
        <v>83</v>
      </c>
      <c r="L1057" s="14" t="s">
        <v>11896</v>
      </c>
      <c r="M1057" s="14" t="s">
        <v>11897</v>
      </c>
      <c r="N1057" s="14" t="s">
        <v>11898</v>
      </c>
      <c r="O1057" s="14" t="s">
        <v>11899</v>
      </c>
      <c r="P1057" s="14" t="s">
        <v>38</v>
      </c>
      <c r="Q1057" s="14" t="s">
        <v>11900</v>
      </c>
      <c r="R1057" s="14" t="s">
        <v>40</v>
      </c>
      <c r="S1057" s="14" t="s">
        <v>11901</v>
      </c>
      <c r="T1057" s="14" t="s">
        <v>6030</v>
      </c>
      <c r="U1057" s="14" t="s">
        <v>76</v>
      </c>
      <c r="V1057" s="14" t="s">
        <v>44</v>
      </c>
    </row>
    <row r="1058" spans="1:22" ht="9.75" customHeight="1">
      <c r="A1058" s="14" t="s">
        <v>11791</v>
      </c>
      <c r="B1058" s="14" t="s">
        <v>176</v>
      </c>
      <c r="C1058" s="13" t="str">
        <f t="shared" si="4"/>
        <v>11981B2</v>
      </c>
      <c r="D1058" s="14" t="s">
        <v>27</v>
      </c>
      <c r="E1058" s="14" t="s">
        <v>11902</v>
      </c>
      <c r="F1058" s="14" t="s">
        <v>11903</v>
      </c>
      <c r="G1058" s="14" t="s">
        <v>11904</v>
      </c>
      <c r="H1058" s="14" t="s">
        <v>11905</v>
      </c>
      <c r="I1058" s="14" t="s">
        <v>11906</v>
      </c>
      <c r="J1058" s="14" t="s">
        <v>2067</v>
      </c>
      <c r="K1058" s="14" t="s">
        <v>1768</v>
      </c>
      <c r="L1058" s="14" t="s">
        <v>11907</v>
      </c>
      <c r="M1058" s="14" t="s">
        <v>11908</v>
      </c>
      <c r="N1058" s="14" t="s">
        <v>11909</v>
      </c>
      <c r="O1058" s="14" t="s">
        <v>11910</v>
      </c>
      <c r="P1058" s="14" t="s">
        <v>38</v>
      </c>
      <c r="Q1058" s="14" t="s">
        <v>11911</v>
      </c>
      <c r="R1058" s="14" t="s">
        <v>40</v>
      </c>
      <c r="S1058" s="14" t="s">
        <v>11912</v>
      </c>
      <c r="T1058" s="14" t="s">
        <v>1370</v>
      </c>
      <c r="U1058" s="14" t="s">
        <v>243</v>
      </c>
      <c r="V1058" s="14" t="s">
        <v>44</v>
      </c>
    </row>
    <row r="1059" spans="1:22" ht="9.75" customHeight="1">
      <c r="A1059" s="14" t="s">
        <v>11791</v>
      </c>
      <c r="B1059" s="14" t="s">
        <v>190</v>
      </c>
      <c r="C1059" s="13" t="str">
        <f t="shared" si="4"/>
        <v>11981B3</v>
      </c>
      <c r="D1059" s="14" t="s">
        <v>27</v>
      </c>
      <c r="E1059" s="14" t="s">
        <v>11913</v>
      </c>
      <c r="F1059" s="14" t="s">
        <v>11914</v>
      </c>
      <c r="G1059" s="14" t="s">
        <v>11915</v>
      </c>
      <c r="H1059" s="14" t="s">
        <v>11916</v>
      </c>
      <c r="I1059" s="14" t="s">
        <v>11917</v>
      </c>
      <c r="J1059" s="14" t="s">
        <v>1441</v>
      </c>
      <c r="K1059" s="14" t="s">
        <v>33</v>
      </c>
      <c r="L1059" s="14" t="s">
        <v>11918</v>
      </c>
      <c r="M1059" s="14" t="s">
        <v>11919</v>
      </c>
      <c r="N1059" s="14" t="s">
        <v>11920</v>
      </c>
      <c r="O1059" s="14" t="s">
        <v>11921</v>
      </c>
      <c r="P1059" s="14" t="s">
        <v>38</v>
      </c>
      <c r="Q1059" s="14" t="s">
        <v>11922</v>
      </c>
      <c r="R1059" s="14" t="s">
        <v>40</v>
      </c>
      <c r="S1059" s="14" t="s">
        <v>11923</v>
      </c>
      <c r="T1059" s="14" t="s">
        <v>229</v>
      </c>
      <c r="U1059" s="14" t="s">
        <v>283</v>
      </c>
      <c r="V1059" s="14" t="s">
        <v>44</v>
      </c>
    </row>
    <row r="1060" spans="1:22" ht="9.75" customHeight="1">
      <c r="A1060" s="14" t="s">
        <v>11791</v>
      </c>
      <c r="B1060" s="14" t="s">
        <v>203</v>
      </c>
      <c r="C1060" s="13" t="str">
        <f t="shared" si="4"/>
        <v>11981B4</v>
      </c>
      <c r="D1060" s="14" t="s">
        <v>27</v>
      </c>
      <c r="E1060" s="14" t="s">
        <v>11924</v>
      </c>
      <c r="F1060" s="14" t="s">
        <v>11925</v>
      </c>
      <c r="G1060" s="14" t="s">
        <v>11926</v>
      </c>
      <c r="H1060" s="14" t="s">
        <v>11927</v>
      </c>
      <c r="I1060" s="14" t="s">
        <v>11928</v>
      </c>
      <c r="J1060" s="14" t="s">
        <v>1962</v>
      </c>
      <c r="K1060" s="14" t="s">
        <v>33</v>
      </c>
      <c r="L1060" s="14" t="s">
        <v>11929</v>
      </c>
      <c r="M1060" s="14" t="s">
        <v>11930</v>
      </c>
      <c r="N1060" s="14" t="s">
        <v>11931</v>
      </c>
      <c r="O1060" s="14" t="s">
        <v>11932</v>
      </c>
      <c r="P1060" s="14" t="s">
        <v>38</v>
      </c>
      <c r="Q1060" s="14" t="s">
        <v>11933</v>
      </c>
      <c r="R1060" s="14" t="s">
        <v>40</v>
      </c>
      <c r="S1060" s="14" t="s">
        <v>11934</v>
      </c>
      <c r="T1060" s="14" t="s">
        <v>75</v>
      </c>
      <c r="U1060" s="14" t="s">
        <v>243</v>
      </c>
      <c r="V1060" s="14" t="s">
        <v>44</v>
      </c>
    </row>
    <row r="1061" spans="1:22" ht="9.75" customHeight="1">
      <c r="A1061" s="14" t="s">
        <v>11791</v>
      </c>
      <c r="B1061" s="14" t="s">
        <v>216</v>
      </c>
      <c r="C1061" s="13" t="str">
        <f t="shared" si="4"/>
        <v>11981B5</v>
      </c>
      <c r="D1061" s="14" t="s">
        <v>27</v>
      </c>
      <c r="E1061" s="14" t="s">
        <v>11935</v>
      </c>
      <c r="F1061" s="14" t="s">
        <v>11936</v>
      </c>
      <c r="G1061" s="13"/>
      <c r="H1061" s="14" t="s">
        <v>11937</v>
      </c>
      <c r="I1061" s="14" t="s">
        <v>11938</v>
      </c>
      <c r="J1061" s="14" t="s">
        <v>230</v>
      </c>
      <c r="K1061" s="14" t="s">
        <v>1302</v>
      </c>
      <c r="L1061" s="14" t="s">
        <v>11939</v>
      </c>
      <c r="M1061" s="14" t="s">
        <v>11940</v>
      </c>
      <c r="N1061" s="14" t="s">
        <v>11941</v>
      </c>
      <c r="O1061" s="14" t="s">
        <v>11942</v>
      </c>
      <c r="P1061" s="14" t="s">
        <v>38</v>
      </c>
      <c r="Q1061" s="14" t="s">
        <v>11943</v>
      </c>
      <c r="R1061" s="14" t="s">
        <v>40</v>
      </c>
      <c r="S1061" s="14" t="s">
        <v>11944</v>
      </c>
      <c r="T1061" s="14" t="s">
        <v>230</v>
      </c>
      <c r="U1061" s="14" t="s">
        <v>338</v>
      </c>
      <c r="V1061" s="14" t="s">
        <v>44</v>
      </c>
    </row>
    <row r="1062" spans="1:22" ht="9.75" customHeight="1">
      <c r="A1062" s="14" t="s">
        <v>11791</v>
      </c>
      <c r="B1062" s="14" t="s">
        <v>231</v>
      </c>
      <c r="C1062" s="13" t="str">
        <f t="shared" si="4"/>
        <v>11981B6</v>
      </c>
      <c r="D1062" s="14" t="s">
        <v>27</v>
      </c>
      <c r="E1062" s="14" t="s">
        <v>11945</v>
      </c>
      <c r="F1062" s="14" t="s">
        <v>11946</v>
      </c>
      <c r="G1062" s="13"/>
      <c r="H1062" s="14" t="s">
        <v>11947</v>
      </c>
      <c r="I1062" s="14" t="s">
        <v>11948</v>
      </c>
      <c r="J1062" s="14" t="s">
        <v>316</v>
      </c>
      <c r="K1062" s="14" t="s">
        <v>33</v>
      </c>
      <c r="L1062" s="14" t="s">
        <v>11949</v>
      </c>
      <c r="M1062" s="14" t="s">
        <v>11950</v>
      </c>
      <c r="N1062" s="14" t="s">
        <v>11951</v>
      </c>
      <c r="O1062" s="14" t="s">
        <v>11952</v>
      </c>
      <c r="P1062" s="14" t="s">
        <v>38</v>
      </c>
      <c r="Q1062" s="14" t="s">
        <v>11953</v>
      </c>
      <c r="R1062" s="14" t="s">
        <v>40</v>
      </c>
      <c r="S1062" s="14" t="s">
        <v>11954</v>
      </c>
      <c r="T1062" s="14" t="s">
        <v>323</v>
      </c>
      <c r="U1062" s="14" t="s">
        <v>60</v>
      </c>
      <c r="V1062" s="14" t="s">
        <v>44</v>
      </c>
    </row>
    <row r="1063" spans="1:22" ht="9.75" customHeight="1">
      <c r="A1063" s="14" t="s">
        <v>11791</v>
      </c>
      <c r="B1063" s="14" t="s">
        <v>244</v>
      </c>
      <c r="C1063" s="13" t="str">
        <f t="shared" si="4"/>
        <v>11981B7</v>
      </c>
      <c r="D1063" s="14" t="s">
        <v>27</v>
      </c>
      <c r="E1063" s="14" t="s">
        <v>11955</v>
      </c>
      <c r="F1063" s="14" t="s">
        <v>11956</v>
      </c>
      <c r="G1063" s="14" t="s">
        <v>11957</v>
      </c>
      <c r="H1063" s="14" t="s">
        <v>11958</v>
      </c>
      <c r="I1063" s="14" t="s">
        <v>11959</v>
      </c>
      <c r="J1063" s="14" t="s">
        <v>623</v>
      </c>
      <c r="K1063" s="14" t="s">
        <v>624</v>
      </c>
      <c r="L1063" s="14" t="s">
        <v>11960</v>
      </c>
      <c r="M1063" s="14" t="s">
        <v>11961</v>
      </c>
      <c r="N1063" s="14" t="s">
        <v>11962</v>
      </c>
      <c r="O1063" s="14" t="s">
        <v>11963</v>
      </c>
      <c r="P1063" s="14" t="s">
        <v>38</v>
      </c>
      <c r="Q1063" s="14" t="s">
        <v>11964</v>
      </c>
      <c r="R1063" s="14" t="s">
        <v>40</v>
      </c>
      <c r="S1063" s="14" t="s">
        <v>11965</v>
      </c>
      <c r="T1063" s="14" t="s">
        <v>75</v>
      </c>
      <c r="U1063" s="14" t="s">
        <v>243</v>
      </c>
      <c r="V1063" s="14" t="s">
        <v>44</v>
      </c>
    </row>
    <row r="1064" spans="1:22" ht="9.75" customHeight="1">
      <c r="A1064" s="14" t="s">
        <v>11791</v>
      </c>
      <c r="B1064" s="14" t="s">
        <v>257</v>
      </c>
      <c r="C1064" s="13" t="str">
        <f t="shared" si="4"/>
        <v>11981B8</v>
      </c>
      <c r="D1064" s="14" t="s">
        <v>27</v>
      </c>
      <c r="E1064" s="14" t="s">
        <v>11966</v>
      </c>
      <c r="F1064" s="14" t="s">
        <v>11967</v>
      </c>
      <c r="G1064" s="14" t="s">
        <v>11968</v>
      </c>
      <c r="H1064" s="14" t="s">
        <v>11969</v>
      </c>
      <c r="I1064" s="14" t="s">
        <v>2709</v>
      </c>
      <c r="J1064" s="14" t="s">
        <v>111</v>
      </c>
      <c r="K1064" s="14" t="s">
        <v>52</v>
      </c>
      <c r="L1064" s="14" t="s">
        <v>11970</v>
      </c>
      <c r="M1064" s="14" t="s">
        <v>2711</v>
      </c>
      <c r="N1064" s="14" t="s">
        <v>11971</v>
      </c>
      <c r="O1064" s="14" t="s">
        <v>11972</v>
      </c>
      <c r="P1064" s="14" t="s">
        <v>38</v>
      </c>
      <c r="Q1064" s="14" t="s">
        <v>11973</v>
      </c>
      <c r="R1064" s="14" t="s">
        <v>40</v>
      </c>
      <c r="S1064" s="14" t="s">
        <v>11974</v>
      </c>
      <c r="T1064" s="14" t="s">
        <v>118</v>
      </c>
      <c r="U1064" s="14" t="s">
        <v>283</v>
      </c>
      <c r="V1064" s="14" t="s">
        <v>44</v>
      </c>
    </row>
    <row r="1065" spans="1:22" ht="9.75" customHeight="1">
      <c r="A1065" s="14" t="s">
        <v>11791</v>
      </c>
      <c r="B1065" s="14" t="s">
        <v>270</v>
      </c>
      <c r="C1065" s="13" t="str">
        <f t="shared" si="4"/>
        <v>11981B9</v>
      </c>
      <c r="D1065" s="14" t="s">
        <v>27</v>
      </c>
      <c r="E1065" s="14" t="s">
        <v>11975</v>
      </c>
      <c r="F1065" s="14" t="s">
        <v>11976</v>
      </c>
      <c r="G1065" s="14" t="s">
        <v>11977</v>
      </c>
      <c r="H1065" s="14" t="s">
        <v>11978</v>
      </c>
      <c r="I1065" s="14" t="s">
        <v>11979</v>
      </c>
      <c r="J1065" s="14" t="s">
        <v>344</v>
      </c>
      <c r="K1065" s="14" t="s">
        <v>68</v>
      </c>
      <c r="L1065" s="14" t="s">
        <v>11980</v>
      </c>
      <c r="M1065" s="14" t="s">
        <v>11981</v>
      </c>
      <c r="N1065" s="14" t="s">
        <v>11982</v>
      </c>
      <c r="O1065" s="14" t="s">
        <v>11983</v>
      </c>
      <c r="P1065" s="14" t="s">
        <v>38</v>
      </c>
      <c r="Q1065" s="14" t="s">
        <v>11984</v>
      </c>
      <c r="R1065" s="14" t="s">
        <v>40</v>
      </c>
      <c r="S1065" s="14" t="s">
        <v>11985</v>
      </c>
      <c r="T1065" s="14" t="s">
        <v>75</v>
      </c>
      <c r="U1065" s="14" t="s">
        <v>243</v>
      </c>
      <c r="V1065" s="14" t="s">
        <v>44</v>
      </c>
    </row>
    <row r="1066" spans="1:22" ht="9.75" customHeight="1">
      <c r="A1066" s="14" t="s">
        <v>11791</v>
      </c>
      <c r="B1066" s="14" t="s">
        <v>284</v>
      </c>
      <c r="C1066" s="13" t="str">
        <f t="shared" si="4"/>
        <v>11981B10</v>
      </c>
      <c r="D1066" s="14" t="s">
        <v>27</v>
      </c>
      <c r="E1066" s="14" t="s">
        <v>11986</v>
      </c>
      <c r="F1066" s="14" t="s">
        <v>11987</v>
      </c>
      <c r="G1066" s="14" t="s">
        <v>11988</v>
      </c>
      <c r="H1066" s="14" t="s">
        <v>11989</v>
      </c>
      <c r="I1066" s="14" t="s">
        <v>11990</v>
      </c>
      <c r="J1066" s="14" t="s">
        <v>230</v>
      </c>
      <c r="K1066" s="14" t="s">
        <v>83</v>
      </c>
      <c r="L1066" s="14" t="s">
        <v>11991</v>
      </c>
      <c r="M1066" s="14" t="s">
        <v>11992</v>
      </c>
      <c r="N1066" s="14" t="s">
        <v>11993</v>
      </c>
      <c r="O1066" s="14" t="s">
        <v>11994</v>
      </c>
      <c r="P1066" s="14" t="s">
        <v>38</v>
      </c>
      <c r="Q1066" s="14" t="s">
        <v>11995</v>
      </c>
      <c r="R1066" s="14" t="s">
        <v>40</v>
      </c>
      <c r="S1066" s="14" t="s">
        <v>11996</v>
      </c>
      <c r="T1066" s="14" t="s">
        <v>230</v>
      </c>
      <c r="U1066" s="14" t="s">
        <v>338</v>
      </c>
      <c r="V1066" s="14" t="s">
        <v>44</v>
      </c>
    </row>
    <row r="1067" spans="1:22" ht="9.75" customHeight="1">
      <c r="A1067" s="14" t="s">
        <v>11791</v>
      </c>
      <c r="B1067" s="14" t="s">
        <v>298</v>
      </c>
      <c r="C1067" s="13" t="str">
        <f t="shared" si="4"/>
        <v>11981B11</v>
      </c>
      <c r="D1067" s="14" t="s">
        <v>27</v>
      </c>
      <c r="E1067" s="14" t="s">
        <v>11997</v>
      </c>
      <c r="F1067" s="14" t="s">
        <v>11998</v>
      </c>
      <c r="G1067" s="14" t="s">
        <v>11999</v>
      </c>
      <c r="H1067" s="14" t="s">
        <v>12000</v>
      </c>
      <c r="I1067" s="14" t="s">
        <v>12001</v>
      </c>
      <c r="J1067" s="14" t="s">
        <v>67</v>
      </c>
      <c r="K1067" s="14" t="s">
        <v>83</v>
      </c>
      <c r="L1067" s="14" t="s">
        <v>12002</v>
      </c>
      <c r="M1067" s="14" t="s">
        <v>12003</v>
      </c>
      <c r="N1067" s="14" t="s">
        <v>12004</v>
      </c>
      <c r="O1067" s="14" t="s">
        <v>280</v>
      </c>
      <c r="P1067" s="14" t="s">
        <v>38</v>
      </c>
      <c r="Q1067" s="14" t="s">
        <v>12005</v>
      </c>
      <c r="R1067" s="14" t="s">
        <v>40</v>
      </c>
      <c r="S1067" s="14" t="s">
        <v>12006</v>
      </c>
      <c r="T1067" s="14" t="s">
        <v>75</v>
      </c>
      <c r="U1067" s="14" t="s">
        <v>338</v>
      </c>
      <c r="V1067" s="14" t="s">
        <v>148</v>
      </c>
    </row>
    <row r="1068" spans="1:22" ht="9.75" customHeight="1">
      <c r="A1068" s="14" t="s">
        <v>11791</v>
      </c>
      <c r="B1068" s="14" t="s">
        <v>311</v>
      </c>
      <c r="C1068" s="13" t="str">
        <f t="shared" si="4"/>
        <v>11981C2</v>
      </c>
      <c r="D1068" s="14" t="s">
        <v>27</v>
      </c>
      <c r="E1068" s="14" t="s">
        <v>12007</v>
      </c>
      <c r="F1068" s="14" t="s">
        <v>12008</v>
      </c>
      <c r="G1068" s="14" t="s">
        <v>12009</v>
      </c>
      <c r="H1068" s="14" t="s">
        <v>12010</v>
      </c>
      <c r="I1068" s="14" t="s">
        <v>12011</v>
      </c>
      <c r="J1068" s="14" t="s">
        <v>12012</v>
      </c>
      <c r="K1068" s="14" t="s">
        <v>68</v>
      </c>
      <c r="L1068" s="14" t="s">
        <v>12013</v>
      </c>
      <c r="M1068" s="14" t="s">
        <v>12014</v>
      </c>
      <c r="N1068" s="14" t="s">
        <v>12015</v>
      </c>
      <c r="O1068" s="14" t="s">
        <v>12016</v>
      </c>
      <c r="P1068" s="14" t="s">
        <v>38</v>
      </c>
      <c r="Q1068" s="14" t="s">
        <v>12017</v>
      </c>
      <c r="R1068" s="14" t="s">
        <v>40</v>
      </c>
      <c r="S1068" s="14" t="s">
        <v>12018</v>
      </c>
      <c r="T1068" s="14" t="s">
        <v>4144</v>
      </c>
      <c r="U1068" s="14" t="s">
        <v>3797</v>
      </c>
      <c r="V1068" s="14" t="s">
        <v>44</v>
      </c>
    </row>
    <row r="1069" spans="1:22" ht="9.75" customHeight="1">
      <c r="A1069" s="14" t="s">
        <v>11791</v>
      </c>
      <c r="B1069" s="14" t="s">
        <v>325</v>
      </c>
      <c r="C1069" s="13" t="str">
        <f t="shared" si="4"/>
        <v>11981C3</v>
      </c>
      <c r="D1069" s="14" t="s">
        <v>27</v>
      </c>
      <c r="E1069" s="14" t="s">
        <v>12019</v>
      </c>
      <c r="F1069" s="14" t="s">
        <v>12020</v>
      </c>
      <c r="G1069" s="13"/>
      <c r="H1069" s="14" t="s">
        <v>12021</v>
      </c>
      <c r="I1069" s="14" t="s">
        <v>12022</v>
      </c>
      <c r="J1069" s="14" t="s">
        <v>230</v>
      </c>
      <c r="K1069" s="14" t="s">
        <v>33</v>
      </c>
      <c r="L1069" s="14" t="s">
        <v>12023</v>
      </c>
      <c r="M1069" s="14" t="s">
        <v>12024</v>
      </c>
      <c r="N1069" s="14" t="s">
        <v>12025</v>
      </c>
      <c r="O1069" s="14" t="s">
        <v>12026</v>
      </c>
      <c r="P1069" s="14" t="s">
        <v>38</v>
      </c>
      <c r="Q1069" s="14" t="s">
        <v>12027</v>
      </c>
      <c r="R1069" s="14" t="s">
        <v>40</v>
      </c>
      <c r="S1069" s="14" t="s">
        <v>12028</v>
      </c>
      <c r="T1069" s="14" t="s">
        <v>230</v>
      </c>
      <c r="U1069" s="14" t="s">
        <v>338</v>
      </c>
      <c r="V1069" s="14" t="s">
        <v>44</v>
      </c>
    </row>
    <row r="1070" spans="1:22" ht="9.75" customHeight="1">
      <c r="A1070" s="14" t="s">
        <v>11791</v>
      </c>
      <c r="B1070" s="14" t="s">
        <v>339</v>
      </c>
      <c r="C1070" s="13" t="str">
        <f t="shared" si="4"/>
        <v>11981C4</v>
      </c>
      <c r="D1070" s="14" t="s">
        <v>27</v>
      </c>
      <c r="E1070" s="14" t="s">
        <v>12029</v>
      </c>
      <c r="F1070" s="14" t="s">
        <v>12030</v>
      </c>
      <c r="G1070" s="13"/>
      <c r="H1070" s="14" t="s">
        <v>12031</v>
      </c>
      <c r="I1070" s="14" t="s">
        <v>12032</v>
      </c>
      <c r="J1070" s="14" t="s">
        <v>1501</v>
      </c>
      <c r="K1070" s="14" t="s">
        <v>33</v>
      </c>
      <c r="L1070" s="14" t="s">
        <v>12033</v>
      </c>
      <c r="M1070" s="14" t="s">
        <v>12034</v>
      </c>
      <c r="N1070" s="14" t="s">
        <v>12035</v>
      </c>
      <c r="O1070" s="14" t="s">
        <v>12036</v>
      </c>
      <c r="P1070" s="14" t="s">
        <v>38</v>
      </c>
      <c r="Q1070" s="14" t="s">
        <v>12037</v>
      </c>
      <c r="R1070" s="14" t="s">
        <v>40</v>
      </c>
      <c r="S1070" s="14" t="s">
        <v>12038</v>
      </c>
      <c r="T1070" s="14" t="s">
        <v>230</v>
      </c>
      <c r="U1070" s="14" t="s">
        <v>215</v>
      </c>
      <c r="V1070" s="14" t="s">
        <v>44</v>
      </c>
    </row>
    <row r="1071" spans="1:22" ht="9.75" customHeight="1">
      <c r="A1071" s="14" t="s">
        <v>11791</v>
      </c>
      <c r="B1071" s="14" t="s">
        <v>351</v>
      </c>
      <c r="C1071" s="13" t="str">
        <f t="shared" si="4"/>
        <v>11981C5</v>
      </c>
      <c r="D1071" s="14" t="s">
        <v>27</v>
      </c>
      <c r="E1071" s="14" t="s">
        <v>12039</v>
      </c>
      <c r="F1071" s="14" t="s">
        <v>12040</v>
      </c>
      <c r="G1071" s="14" t="s">
        <v>12041</v>
      </c>
      <c r="H1071" s="14" t="s">
        <v>12042</v>
      </c>
      <c r="I1071" s="14" t="s">
        <v>12043</v>
      </c>
      <c r="J1071" s="14" t="s">
        <v>9118</v>
      </c>
      <c r="K1071" s="14" t="s">
        <v>33</v>
      </c>
      <c r="L1071" s="14" t="s">
        <v>12044</v>
      </c>
      <c r="M1071" s="14" t="s">
        <v>12045</v>
      </c>
      <c r="N1071" s="14" t="s">
        <v>12046</v>
      </c>
      <c r="O1071" s="14" t="s">
        <v>12047</v>
      </c>
      <c r="P1071" s="14" t="s">
        <v>38</v>
      </c>
      <c r="Q1071" s="14" t="s">
        <v>12048</v>
      </c>
      <c r="R1071" s="14" t="s">
        <v>40</v>
      </c>
      <c r="S1071" s="14" t="s">
        <v>12049</v>
      </c>
      <c r="T1071" s="14" t="s">
        <v>1370</v>
      </c>
      <c r="U1071" s="14" t="s">
        <v>484</v>
      </c>
      <c r="V1071" s="14" t="s">
        <v>44</v>
      </c>
    </row>
    <row r="1072" spans="1:22" ht="9.75" customHeight="1">
      <c r="A1072" s="14" t="s">
        <v>11791</v>
      </c>
      <c r="B1072" s="14" t="s">
        <v>365</v>
      </c>
      <c r="C1072" s="13" t="str">
        <f t="shared" si="4"/>
        <v>11981C6</v>
      </c>
      <c r="D1072" s="14" t="s">
        <v>27</v>
      </c>
      <c r="E1072" s="14" t="s">
        <v>12050</v>
      </c>
      <c r="F1072" s="14" t="s">
        <v>12051</v>
      </c>
      <c r="G1072" s="14" t="s">
        <v>12052</v>
      </c>
      <c r="H1072" s="14" t="s">
        <v>12053</v>
      </c>
      <c r="I1072" s="14" t="s">
        <v>12054</v>
      </c>
      <c r="J1072" s="14" t="s">
        <v>12055</v>
      </c>
      <c r="K1072" s="14" t="s">
        <v>33</v>
      </c>
      <c r="L1072" s="14" t="s">
        <v>12056</v>
      </c>
      <c r="M1072" s="14" t="s">
        <v>12057</v>
      </c>
      <c r="N1072" s="14" t="s">
        <v>12058</v>
      </c>
      <c r="O1072" s="14" t="s">
        <v>12059</v>
      </c>
      <c r="P1072" s="14" t="s">
        <v>38</v>
      </c>
      <c r="Q1072" s="14" t="s">
        <v>12060</v>
      </c>
      <c r="R1072" s="14" t="s">
        <v>40</v>
      </c>
      <c r="S1072" s="14" t="s">
        <v>12061</v>
      </c>
      <c r="T1072" s="14" t="s">
        <v>706</v>
      </c>
      <c r="U1072" s="14" t="s">
        <v>283</v>
      </c>
      <c r="V1072" s="14" t="s">
        <v>44</v>
      </c>
    </row>
    <row r="1073" spans="1:22" ht="9.75" customHeight="1">
      <c r="A1073" s="14" t="s">
        <v>11791</v>
      </c>
      <c r="B1073" s="14" t="s">
        <v>378</v>
      </c>
      <c r="C1073" s="13" t="str">
        <f t="shared" si="4"/>
        <v>11981C7</v>
      </c>
      <c r="D1073" s="14" t="s">
        <v>27</v>
      </c>
      <c r="E1073" s="14" t="s">
        <v>12062</v>
      </c>
      <c r="F1073" s="14" t="s">
        <v>12063</v>
      </c>
      <c r="G1073" s="14" t="s">
        <v>12064</v>
      </c>
      <c r="H1073" s="14" t="s">
        <v>12065</v>
      </c>
      <c r="I1073" s="14" t="s">
        <v>12066</v>
      </c>
      <c r="J1073" s="14" t="s">
        <v>230</v>
      </c>
      <c r="K1073" s="14" t="s">
        <v>83</v>
      </c>
      <c r="L1073" s="14" t="s">
        <v>12067</v>
      </c>
      <c r="M1073" s="14" t="s">
        <v>12068</v>
      </c>
      <c r="N1073" s="14" t="s">
        <v>12069</v>
      </c>
      <c r="O1073" s="14" t="s">
        <v>12070</v>
      </c>
      <c r="P1073" s="14" t="s">
        <v>38</v>
      </c>
      <c r="Q1073" s="14" t="s">
        <v>12071</v>
      </c>
      <c r="R1073" s="14" t="s">
        <v>40</v>
      </c>
      <c r="S1073" s="14" t="s">
        <v>12072</v>
      </c>
      <c r="T1073" s="14" t="s">
        <v>230</v>
      </c>
      <c r="U1073" s="14" t="s">
        <v>60</v>
      </c>
      <c r="V1073" s="14" t="s">
        <v>44</v>
      </c>
    </row>
    <row r="1074" spans="1:22" ht="9.75" customHeight="1">
      <c r="A1074" s="14" t="s">
        <v>11791</v>
      </c>
      <c r="B1074" s="14" t="s">
        <v>392</v>
      </c>
      <c r="C1074" s="13" t="str">
        <f t="shared" si="4"/>
        <v>11981C8</v>
      </c>
      <c r="D1074" s="14" t="s">
        <v>27</v>
      </c>
      <c r="E1074" s="14" t="s">
        <v>12073</v>
      </c>
      <c r="F1074" s="14" t="s">
        <v>12074</v>
      </c>
      <c r="G1074" s="14" t="s">
        <v>12075</v>
      </c>
      <c r="H1074" s="14" t="s">
        <v>12076</v>
      </c>
      <c r="I1074" s="14" t="s">
        <v>12077</v>
      </c>
      <c r="J1074" s="14" t="s">
        <v>222</v>
      </c>
      <c r="K1074" s="14" t="s">
        <v>33</v>
      </c>
      <c r="L1074" s="14" t="s">
        <v>12078</v>
      </c>
      <c r="M1074" s="14" t="s">
        <v>12079</v>
      </c>
      <c r="N1074" s="14" t="s">
        <v>12080</v>
      </c>
      <c r="O1074" s="14" t="s">
        <v>12081</v>
      </c>
      <c r="P1074" s="14" t="s">
        <v>38</v>
      </c>
      <c r="Q1074" s="14" t="s">
        <v>12082</v>
      </c>
      <c r="R1074" s="14" t="s">
        <v>40</v>
      </c>
      <c r="S1074" s="14" t="s">
        <v>12083</v>
      </c>
      <c r="T1074" s="14" t="s">
        <v>229</v>
      </c>
      <c r="U1074" s="14" t="s">
        <v>283</v>
      </c>
      <c r="V1074" s="14" t="s">
        <v>44</v>
      </c>
    </row>
    <row r="1075" spans="1:22" ht="9.75" customHeight="1">
      <c r="A1075" s="14" t="s">
        <v>11791</v>
      </c>
      <c r="B1075" s="14" t="s">
        <v>404</v>
      </c>
      <c r="C1075" s="13" t="str">
        <f t="shared" si="4"/>
        <v>11981C9</v>
      </c>
      <c r="D1075" s="14" t="s">
        <v>27</v>
      </c>
      <c r="E1075" s="14" t="s">
        <v>12084</v>
      </c>
      <c r="F1075" s="14" t="s">
        <v>12085</v>
      </c>
      <c r="G1075" s="14" t="s">
        <v>12086</v>
      </c>
      <c r="H1075" s="14" t="s">
        <v>12087</v>
      </c>
      <c r="I1075" s="14" t="s">
        <v>12088</v>
      </c>
      <c r="J1075" s="14" t="s">
        <v>236</v>
      </c>
      <c r="K1075" s="14" t="s">
        <v>33</v>
      </c>
      <c r="L1075" s="14" t="s">
        <v>12089</v>
      </c>
      <c r="M1075" s="14" t="s">
        <v>12090</v>
      </c>
      <c r="N1075" s="14" t="s">
        <v>12091</v>
      </c>
      <c r="O1075" s="14" t="s">
        <v>12092</v>
      </c>
      <c r="P1075" s="14" t="s">
        <v>38</v>
      </c>
      <c r="Q1075" s="14" t="s">
        <v>12093</v>
      </c>
      <c r="R1075" s="14" t="s">
        <v>40</v>
      </c>
      <c r="S1075" s="14" t="s">
        <v>12094</v>
      </c>
      <c r="T1075" s="14" t="s">
        <v>75</v>
      </c>
      <c r="U1075" s="14" t="s">
        <v>243</v>
      </c>
      <c r="V1075" s="14" t="s">
        <v>44</v>
      </c>
    </row>
    <row r="1076" spans="1:22" ht="9.75" customHeight="1">
      <c r="A1076" s="14" t="s">
        <v>11791</v>
      </c>
      <c r="B1076" s="14" t="s">
        <v>417</v>
      </c>
      <c r="C1076" s="13" t="str">
        <f t="shared" si="4"/>
        <v>11981C10</v>
      </c>
      <c r="D1076" s="14" t="s">
        <v>27</v>
      </c>
      <c r="E1076" s="14" t="s">
        <v>12095</v>
      </c>
      <c r="F1076" s="14" t="s">
        <v>12096</v>
      </c>
      <c r="G1076" s="14" t="s">
        <v>12097</v>
      </c>
      <c r="H1076" s="14" t="s">
        <v>12098</v>
      </c>
      <c r="I1076" s="14" t="s">
        <v>12099</v>
      </c>
      <c r="J1076" s="14" t="s">
        <v>2391</v>
      </c>
      <c r="K1076" s="14" t="s">
        <v>12100</v>
      </c>
      <c r="L1076" s="14" t="s">
        <v>12101</v>
      </c>
      <c r="M1076" s="14" t="s">
        <v>12102</v>
      </c>
      <c r="N1076" s="14" t="s">
        <v>12103</v>
      </c>
      <c r="O1076" s="14" t="s">
        <v>280</v>
      </c>
      <c r="P1076" s="14" t="s">
        <v>38</v>
      </c>
      <c r="Q1076" s="14" t="s">
        <v>12104</v>
      </c>
      <c r="R1076" s="14" t="s">
        <v>40</v>
      </c>
      <c r="S1076" s="14" t="s">
        <v>12105</v>
      </c>
      <c r="T1076" s="14" t="s">
        <v>2399</v>
      </c>
      <c r="U1076" s="14" t="s">
        <v>1414</v>
      </c>
      <c r="V1076" s="14" t="s">
        <v>44</v>
      </c>
    </row>
    <row r="1077" spans="1:22" ht="9.75" customHeight="1">
      <c r="A1077" s="14" t="s">
        <v>11791</v>
      </c>
      <c r="B1077" s="14" t="s">
        <v>430</v>
      </c>
      <c r="C1077" s="13" t="str">
        <f t="shared" si="4"/>
        <v>11981C11</v>
      </c>
      <c r="D1077" s="14" t="s">
        <v>27</v>
      </c>
      <c r="E1077" s="14" t="s">
        <v>12106</v>
      </c>
      <c r="F1077" s="14" t="s">
        <v>12107</v>
      </c>
      <c r="G1077" s="13"/>
      <c r="H1077" s="14" t="s">
        <v>12108</v>
      </c>
      <c r="I1077" s="14" t="s">
        <v>12109</v>
      </c>
      <c r="J1077" s="14" t="s">
        <v>111</v>
      </c>
      <c r="K1077" s="14" t="s">
        <v>33</v>
      </c>
      <c r="L1077" s="14" t="s">
        <v>12110</v>
      </c>
      <c r="M1077" s="14" t="s">
        <v>12111</v>
      </c>
      <c r="N1077" s="14" t="s">
        <v>12112</v>
      </c>
      <c r="O1077" s="14" t="s">
        <v>12113</v>
      </c>
      <c r="P1077" s="14" t="s">
        <v>38</v>
      </c>
      <c r="Q1077" s="14" t="s">
        <v>12114</v>
      </c>
      <c r="R1077" s="14" t="s">
        <v>40</v>
      </c>
      <c r="S1077" s="14" t="s">
        <v>12115</v>
      </c>
      <c r="T1077" s="14" t="s">
        <v>118</v>
      </c>
      <c r="U1077" s="14" t="s">
        <v>338</v>
      </c>
      <c r="V1077" s="14" t="s">
        <v>1667</v>
      </c>
    </row>
    <row r="1078" spans="1:22" ht="9.75" customHeight="1">
      <c r="A1078" s="14" t="s">
        <v>11791</v>
      </c>
      <c r="B1078" s="14" t="s">
        <v>444</v>
      </c>
      <c r="C1078" s="13" t="str">
        <f t="shared" si="4"/>
        <v>11981D2</v>
      </c>
      <c r="D1078" s="14" t="s">
        <v>27</v>
      </c>
      <c r="E1078" s="14" t="s">
        <v>12116</v>
      </c>
      <c r="F1078" s="14" t="s">
        <v>12117</v>
      </c>
      <c r="G1078" s="13"/>
      <c r="H1078" s="14" t="s">
        <v>12118</v>
      </c>
      <c r="I1078" s="14" t="s">
        <v>12119</v>
      </c>
      <c r="J1078" s="14" t="s">
        <v>3009</v>
      </c>
      <c r="K1078" s="14" t="s">
        <v>33</v>
      </c>
      <c r="L1078" s="14" t="s">
        <v>12120</v>
      </c>
      <c r="M1078" s="14" t="s">
        <v>12121</v>
      </c>
      <c r="N1078" s="14" t="s">
        <v>12122</v>
      </c>
      <c r="O1078" s="14" t="s">
        <v>280</v>
      </c>
      <c r="P1078" s="14" t="s">
        <v>38</v>
      </c>
      <c r="Q1078" s="14" t="s">
        <v>12123</v>
      </c>
      <c r="R1078" s="14" t="s">
        <v>40</v>
      </c>
      <c r="S1078" s="14" t="s">
        <v>12124</v>
      </c>
      <c r="T1078" s="14" t="s">
        <v>391</v>
      </c>
      <c r="U1078" s="14" t="s">
        <v>43</v>
      </c>
      <c r="V1078" s="14" t="s">
        <v>44</v>
      </c>
    </row>
    <row r="1079" spans="1:22" ht="9.75" customHeight="1">
      <c r="A1079" s="14" t="s">
        <v>11791</v>
      </c>
      <c r="B1079" s="14" t="s">
        <v>457</v>
      </c>
      <c r="C1079" s="13" t="str">
        <f t="shared" si="4"/>
        <v>11981D3</v>
      </c>
      <c r="D1079" s="14" t="s">
        <v>27</v>
      </c>
      <c r="E1079" s="14" t="s">
        <v>12125</v>
      </c>
      <c r="F1079" s="14" t="s">
        <v>12126</v>
      </c>
      <c r="G1079" s="14" t="s">
        <v>12127</v>
      </c>
      <c r="H1079" s="14" t="s">
        <v>12128</v>
      </c>
      <c r="I1079" s="14" t="s">
        <v>12129</v>
      </c>
      <c r="J1079" s="14" t="s">
        <v>236</v>
      </c>
      <c r="K1079" s="14" t="s">
        <v>33</v>
      </c>
      <c r="L1079" s="14" t="s">
        <v>12130</v>
      </c>
      <c r="M1079" s="14" t="s">
        <v>12131</v>
      </c>
      <c r="N1079" s="14" t="s">
        <v>12132</v>
      </c>
      <c r="O1079" s="14" t="s">
        <v>12133</v>
      </c>
      <c r="P1079" s="14" t="s">
        <v>38</v>
      </c>
      <c r="Q1079" s="14" t="s">
        <v>12134</v>
      </c>
      <c r="R1079" s="14" t="s">
        <v>40</v>
      </c>
      <c r="S1079" s="14" t="s">
        <v>12135</v>
      </c>
      <c r="T1079" s="14" t="s">
        <v>75</v>
      </c>
      <c r="U1079" s="14" t="s">
        <v>243</v>
      </c>
      <c r="V1079" s="14" t="s">
        <v>148</v>
      </c>
    </row>
    <row r="1080" spans="1:22" ht="9.75" customHeight="1">
      <c r="A1080" s="14" t="s">
        <v>11791</v>
      </c>
      <c r="B1080" s="14" t="s">
        <v>470</v>
      </c>
      <c r="C1080" s="13" t="str">
        <f t="shared" si="4"/>
        <v>11981D4</v>
      </c>
      <c r="D1080" s="14" t="s">
        <v>27</v>
      </c>
      <c r="E1080" s="14" t="s">
        <v>12136</v>
      </c>
      <c r="F1080" s="14" t="s">
        <v>12137</v>
      </c>
      <c r="G1080" s="14" t="s">
        <v>12138</v>
      </c>
      <c r="H1080" s="14" t="s">
        <v>12139</v>
      </c>
      <c r="I1080" s="14" t="s">
        <v>12140</v>
      </c>
      <c r="J1080" s="14" t="s">
        <v>230</v>
      </c>
      <c r="K1080" s="14" t="s">
        <v>33</v>
      </c>
      <c r="L1080" s="14" t="s">
        <v>12141</v>
      </c>
      <c r="M1080" s="14" t="s">
        <v>12142</v>
      </c>
      <c r="N1080" s="14" t="s">
        <v>12143</v>
      </c>
      <c r="O1080" s="14" t="s">
        <v>12144</v>
      </c>
      <c r="P1080" s="14" t="s">
        <v>38</v>
      </c>
      <c r="Q1080" s="14" t="s">
        <v>12145</v>
      </c>
      <c r="R1080" s="14" t="s">
        <v>40</v>
      </c>
      <c r="S1080" s="14" t="s">
        <v>12146</v>
      </c>
      <c r="T1080" s="14" t="s">
        <v>230</v>
      </c>
      <c r="U1080" s="14" t="s">
        <v>338</v>
      </c>
      <c r="V1080" s="14" t="s">
        <v>44</v>
      </c>
    </row>
    <row r="1081" spans="1:22" ht="9.75" customHeight="1">
      <c r="A1081" s="14" t="s">
        <v>11791</v>
      </c>
      <c r="B1081" s="14" t="s">
        <v>485</v>
      </c>
      <c r="C1081" s="13" t="str">
        <f t="shared" si="4"/>
        <v>11981D5</v>
      </c>
      <c r="D1081" s="14" t="s">
        <v>27</v>
      </c>
      <c r="E1081" s="14" t="s">
        <v>12147</v>
      </c>
      <c r="F1081" s="14" t="s">
        <v>12148</v>
      </c>
      <c r="G1081" s="14" t="s">
        <v>12149</v>
      </c>
      <c r="H1081" s="14" t="s">
        <v>12150</v>
      </c>
      <c r="I1081" s="14" t="s">
        <v>12151</v>
      </c>
      <c r="J1081" s="14" t="s">
        <v>12152</v>
      </c>
      <c r="K1081" s="14" t="s">
        <v>33</v>
      </c>
      <c r="L1081" s="14" t="s">
        <v>12153</v>
      </c>
      <c r="M1081" s="14" t="s">
        <v>12154</v>
      </c>
      <c r="N1081" s="14" t="s">
        <v>12155</v>
      </c>
      <c r="O1081" s="14" t="s">
        <v>12156</v>
      </c>
      <c r="P1081" s="14" t="s">
        <v>38</v>
      </c>
      <c r="Q1081" s="14" t="s">
        <v>12157</v>
      </c>
      <c r="R1081" s="14" t="s">
        <v>40</v>
      </c>
      <c r="S1081" s="14" t="s">
        <v>12158</v>
      </c>
      <c r="T1081" s="14" t="s">
        <v>75</v>
      </c>
      <c r="U1081" s="14" t="s">
        <v>134</v>
      </c>
      <c r="V1081" s="14" t="s">
        <v>44</v>
      </c>
    </row>
    <row r="1082" spans="1:22" ht="9.75" customHeight="1">
      <c r="A1082" s="14" t="s">
        <v>11791</v>
      </c>
      <c r="B1082" s="14" t="s">
        <v>497</v>
      </c>
      <c r="C1082" s="13" t="str">
        <f t="shared" si="4"/>
        <v>11981D6</v>
      </c>
      <c r="D1082" s="14" t="s">
        <v>27</v>
      </c>
      <c r="E1082" s="14" t="s">
        <v>12159</v>
      </c>
      <c r="F1082" s="14" t="s">
        <v>12160</v>
      </c>
      <c r="G1082" s="13"/>
      <c r="H1082" s="14" t="s">
        <v>12161</v>
      </c>
      <c r="I1082" s="14" t="s">
        <v>12162</v>
      </c>
      <c r="J1082" s="14" t="s">
        <v>344</v>
      </c>
      <c r="K1082" s="14" t="s">
        <v>52</v>
      </c>
      <c r="L1082" s="14" t="s">
        <v>12163</v>
      </c>
      <c r="M1082" s="14" t="s">
        <v>12164</v>
      </c>
      <c r="N1082" s="14" t="s">
        <v>12165</v>
      </c>
      <c r="O1082" s="14" t="s">
        <v>12166</v>
      </c>
      <c r="P1082" s="14" t="s">
        <v>38</v>
      </c>
      <c r="Q1082" s="14" t="s">
        <v>12167</v>
      </c>
      <c r="R1082" s="14" t="s">
        <v>40</v>
      </c>
      <c r="S1082" s="14" t="s">
        <v>12168</v>
      </c>
      <c r="T1082" s="14" t="s">
        <v>75</v>
      </c>
      <c r="U1082" s="14" t="s">
        <v>243</v>
      </c>
      <c r="V1082" s="14" t="s">
        <v>44</v>
      </c>
    </row>
    <row r="1083" spans="1:22" ht="9.75" customHeight="1">
      <c r="A1083" s="14" t="s">
        <v>11791</v>
      </c>
      <c r="B1083" s="14" t="s">
        <v>507</v>
      </c>
      <c r="C1083" s="13" t="str">
        <f t="shared" si="4"/>
        <v>11981D7</v>
      </c>
      <c r="D1083" s="14" t="s">
        <v>27</v>
      </c>
      <c r="E1083" s="14" t="s">
        <v>12169</v>
      </c>
      <c r="F1083" s="14" t="s">
        <v>12170</v>
      </c>
      <c r="G1083" s="14" t="s">
        <v>12171</v>
      </c>
      <c r="H1083" s="14" t="s">
        <v>12172</v>
      </c>
      <c r="I1083" s="14" t="s">
        <v>12173</v>
      </c>
      <c r="J1083" s="14" t="s">
        <v>12174</v>
      </c>
      <c r="K1083" s="14" t="s">
        <v>33</v>
      </c>
      <c r="L1083" s="14" t="s">
        <v>12175</v>
      </c>
      <c r="M1083" s="14" t="s">
        <v>12176</v>
      </c>
      <c r="N1083" s="14" t="s">
        <v>12177</v>
      </c>
      <c r="O1083" s="14" t="s">
        <v>12178</v>
      </c>
      <c r="P1083" s="14" t="s">
        <v>38</v>
      </c>
      <c r="Q1083" s="14" t="s">
        <v>12179</v>
      </c>
      <c r="R1083" s="14" t="s">
        <v>40</v>
      </c>
      <c r="S1083" s="14" t="s">
        <v>12180</v>
      </c>
      <c r="T1083" s="14" t="s">
        <v>12181</v>
      </c>
      <c r="U1083" s="14" t="s">
        <v>2614</v>
      </c>
      <c r="V1083" s="14" t="s">
        <v>148</v>
      </c>
    </row>
    <row r="1084" spans="1:22" ht="9.75" customHeight="1">
      <c r="A1084" s="14" t="s">
        <v>11791</v>
      </c>
      <c r="B1084" s="14" t="s">
        <v>521</v>
      </c>
      <c r="C1084" s="13" t="str">
        <f t="shared" si="4"/>
        <v>11981D8</v>
      </c>
      <c r="D1084" s="14" t="s">
        <v>27</v>
      </c>
      <c r="E1084" s="14" t="s">
        <v>12182</v>
      </c>
      <c r="F1084" s="14" t="s">
        <v>12183</v>
      </c>
      <c r="G1084" s="13"/>
      <c r="H1084" s="14" t="s">
        <v>12184</v>
      </c>
      <c r="I1084" s="14" t="s">
        <v>12185</v>
      </c>
      <c r="J1084" s="14" t="s">
        <v>384</v>
      </c>
      <c r="K1084" s="14" t="s">
        <v>52</v>
      </c>
      <c r="L1084" s="14" t="s">
        <v>12186</v>
      </c>
      <c r="M1084" s="14" t="s">
        <v>12187</v>
      </c>
      <c r="N1084" s="14" t="s">
        <v>12188</v>
      </c>
      <c r="O1084" s="14" t="s">
        <v>12189</v>
      </c>
      <c r="P1084" s="14" t="s">
        <v>38</v>
      </c>
      <c r="Q1084" s="14" t="s">
        <v>12190</v>
      </c>
      <c r="R1084" s="14" t="s">
        <v>40</v>
      </c>
      <c r="S1084" s="14" t="s">
        <v>12191</v>
      </c>
      <c r="T1084" s="14" t="s">
        <v>391</v>
      </c>
      <c r="U1084" s="14" t="s">
        <v>338</v>
      </c>
      <c r="V1084" s="14" t="s">
        <v>44</v>
      </c>
    </row>
    <row r="1085" spans="1:22" ht="9.75" customHeight="1">
      <c r="A1085" s="14" t="s">
        <v>11791</v>
      </c>
      <c r="B1085" s="14" t="s">
        <v>535</v>
      </c>
      <c r="C1085" s="13" t="str">
        <f t="shared" si="4"/>
        <v>11981D9</v>
      </c>
      <c r="D1085" s="14" t="s">
        <v>27</v>
      </c>
      <c r="E1085" s="14" t="s">
        <v>12192</v>
      </c>
      <c r="F1085" s="14" t="s">
        <v>12193</v>
      </c>
      <c r="G1085" s="13"/>
      <c r="H1085" s="14" t="s">
        <v>12194</v>
      </c>
      <c r="I1085" s="14" t="s">
        <v>12195</v>
      </c>
      <c r="J1085" s="14" t="s">
        <v>1537</v>
      </c>
      <c r="K1085" s="14" t="s">
        <v>33</v>
      </c>
      <c r="L1085" s="14" t="s">
        <v>12196</v>
      </c>
      <c r="M1085" s="14" t="s">
        <v>12197</v>
      </c>
      <c r="N1085" s="14" t="s">
        <v>12198</v>
      </c>
      <c r="O1085" s="14" t="s">
        <v>12199</v>
      </c>
      <c r="P1085" s="14" t="s">
        <v>38</v>
      </c>
      <c r="Q1085" s="14" t="s">
        <v>12200</v>
      </c>
      <c r="R1085" s="14" t="s">
        <v>40</v>
      </c>
      <c r="S1085" s="14" t="s">
        <v>12201</v>
      </c>
      <c r="T1085" s="14" t="s">
        <v>118</v>
      </c>
      <c r="U1085" s="14" t="s">
        <v>60</v>
      </c>
      <c r="V1085" s="14" t="s">
        <v>148</v>
      </c>
    </row>
    <row r="1086" spans="1:22" ht="9.75" customHeight="1">
      <c r="A1086" s="14" t="s">
        <v>11791</v>
      </c>
      <c r="B1086" s="14" t="s">
        <v>548</v>
      </c>
      <c r="C1086" s="13" t="str">
        <f t="shared" si="4"/>
        <v>11981D10</v>
      </c>
      <c r="D1086" s="14" t="s">
        <v>27</v>
      </c>
      <c r="E1086" s="14" t="s">
        <v>12202</v>
      </c>
      <c r="F1086" s="14" t="s">
        <v>12203</v>
      </c>
      <c r="G1086" s="14" t="s">
        <v>12204</v>
      </c>
      <c r="H1086" s="14" t="s">
        <v>12205</v>
      </c>
      <c r="I1086" s="14" t="s">
        <v>12206</v>
      </c>
      <c r="J1086" s="14" t="s">
        <v>230</v>
      </c>
      <c r="K1086" s="14" t="s">
        <v>52</v>
      </c>
      <c r="L1086" s="14" t="s">
        <v>12207</v>
      </c>
      <c r="M1086" s="14" t="s">
        <v>12208</v>
      </c>
      <c r="N1086" s="14" t="s">
        <v>12209</v>
      </c>
      <c r="O1086" s="14" t="s">
        <v>12210</v>
      </c>
      <c r="P1086" s="14" t="s">
        <v>38</v>
      </c>
      <c r="Q1086" s="14" t="s">
        <v>12211</v>
      </c>
      <c r="R1086" s="14" t="s">
        <v>40</v>
      </c>
      <c r="S1086" s="14" t="s">
        <v>12212</v>
      </c>
      <c r="T1086" s="14" t="s">
        <v>230</v>
      </c>
      <c r="U1086" s="14" t="s">
        <v>134</v>
      </c>
      <c r="V1086" s="14" t="s">
        <v>44</v>
      </c>
    </row>
    <row r="1087" spans="1:22" ht="9.75" customHeight="1">
      <c r="A1087" s="14" t="s">
        <v>11791</v>
      </c>
      <c r="B1087" s="14" t="s">
        <v>560</v>
      </c>
      <c r="C1087" s="13" t="str">
        <f t="shared" si="4"/>
        <v>11981D11</v>
      </c>
      <c r="D1087" s="14" t="s">
        <v>27</v>
      </c>
      <c r="E1087" s="14" t="s">
        <v>12213</v>
      </c>
      <c r="F1087" s="14" t="s">
        <v>12214</v>
      </c>
      <c r="G1087" s="13"/>
      <c r="H1087" s="14" t="s">
        <v>12215</v>
      </c>
      <c r="I1087" s="14" t="s">
        <v>12216</v>
      </c>
      <c r="J1087" s="14" t="s">
        <v>82</v>
      </c>
      <c r="K1087" s="14" t="s">
        <v>83</v>
      </c>
      <c r="L1087" s="14" t="s">
        <v>12217</v>
      </c>
      <c r="M1087" s="14" t="s">
        <v>12218</v>
      </c>
      <c r="N1087" s="14" t="s">
        <v>12219</v>
      </c>
      <c r="O1087" s="14" t="s">
        <v>280</v>
      </c>
      <c r="P1087" s="14" t="s">
        <v>38</v>
      </c>
      <c r="Q1087" s="14" t="s">
        <v>12220</v>
      </c>
      <c r="R1087" s="14" t="s">
        <v>40</v>
      </c>
      <c r="S1087" s="14" t="s">
        <v>12221</v>
      </c>
      <c r="T1087" s="14" t="s">
        <v>90</v>
      </c>
      <c r="U1087" s="14" t="s">
        <v>283</v>
      </c>
      <c r="V1087" s="14" t="s">
        <v>44</v>
      </c>
    </row>
    <row r="1088" spans="1:22" ht="9.75" customHeight="1">
      <c r="A1088" s="14" t="s">
        <v>11791</v>
      </c>
      <c r="B1088" s="14" t="s">
        <v>571</v>
      </c>
      <c r="C1088" s="13" t="str">
        <f t="shared" si="4"/>
        <v>11981E2</v>
      </c>
      <c r="D1088" s="14" t="s">
        <v>27</v>
      </c>
      <c r="E1088" s="14" t="s">
        <v>12222</v>
      </c>
      <c r="F1088" s="14" t="s">
        <v>12223</v>
      </c>
      <c r="G1088" s="14" t="s">
        <v>12224</v>
      </c>
      <c r="H1088" s="14" t="s">
        <v>12225</v>
      </c>
      <c r="I1088" s="14" t="s">
        <v>12226</v>
      </c>
      <c r="J1088" s="14" t="s">
        <v>1441</v>
      </c>
      <c r="K1088" s="14" t="s">
        <v>12227</v>
      </c>
      <c r="L1088" s="14" t="s">
        <v>12228</v>
      </c>
      <c r="M1088" s="14" t="s">
        <v>12229</v>
      </c>
      <c r="N1088" s="14" t="s">
        <v>12230</v>
      </c>
      <c r="O1088" s="14" t="s">
        <v>12231</v>
      </c>
      <c r="P1088" s="14" t="s">
        <v>38</v>
      </c>
      <c r="Q1088" s="14" t="s">
        <v>12232</v>
      </c>
      <c r="R1088" s="14" t="s">
        <v>40</v>
      </c>
      <c r="S1088" s="14" t="s">
        <v>12233</v>
      </c>
      <c r="T1088" s="14" t="s">
        <v>229</v>
      </c>
      <c r="U1088" s="14" t="s">
        <v>43</v>
      </c>
      <c r="V1088" s="14" t="s">
        <v>44</v>
      </c>
    </row>
    <row r="1089" spans="1:22" ht="9.75" customHeight="1">
      <c r="A1089" s="14" t="s">
        <v>11791</v>
      </c>
      <c r="B1089" s="14" t="s">
        <v>583</v>
      </c>
      <c r="C1089" s="13" t="str">
        <f t="shared" si="4"/>
        <v>11981E3</v>
      </c>
      <c r="D1089" s="14" t="s">
        <v>27</v>
      </c>
      <c r="E1089" s="14" t="s">
        <v>12234</v>
      </c>
      <c r="F1089" s="14" t="s">
        <v>12235</v>
      </c>
      <c r="G1089" s="14" t="s">
        <v>12236</v>
      </c>
      <c r="H1089" s="14" t="s">
        <v>12237</v>
      </c>
      <c r="I1089" s="14" t="s">
        <v>12238</v>
      </c>
      <c r="J1089" s="14" t="s">
        <v>230</v>
      </c>
      <c r="K1089" s="14" t="s">
        <v>2856</v>
      </c>
      <c r="L1089" s="14" t="s">
        <v>12239</v>
      </c>
      <c r="M1089" s="14" t="s">
        <v>12240</v>
      </c>
      <c r="N1089" s="14" t="s">
        <v>12241</v>
      </c>
      <c r="O1089" s="14" t="s">
        <v>12242</v>
      </c>
      <c r="P1089" s="14" t="s">
        <v>38</v>
      </c>
      <c r="Q1089" s="14" t="s">
        <v>12243</v>
      </c>
      <c r="R1089" s="14" t="s">
        <v>40</v>
      </c>
      <c r="S1089" s="14" t="s">
        <v>12244</v>
      </c>
      <c r="T1089" s="14" t="s">
        <v>230</v>
      </c>
      <c r="U1089" s="14" t="s">
        <v>3950</v>
      </c>
      <c r="V1089" s="14" t="s">
        <v>44</v>
      </c>
    </row>
    <row r="1090" spans="1:22" ht="9.75" customHeight="1">
      <c r="A1090" s="14" t="s">
        <v>11791</v>
      </c>
      <c r="B1090" s="14" t="s">
        <v>595</v>
      </c>
      <c r="C1090" s="13" t="str">
        <f t="shared" si="4"/>
        <v>11981E4</v>
      </c>
      <c r="D1090" s="14" t="s">
        <v>27</v>
      </c>
      <c r="E1090" s="14" t="s">
        <v>12245</v>
      </c>
      <c r="F1090" s="14" t="s">
        <v>12246</v>
      </c>
      <c r="G1090" s="14" t="s">
        <v>12247</v>
      </c>
      <c r="H1090" s="14" t="s">
        <v>12248</v>
      </c>
      <c r="I1090" s="14" t="s">
        <v>12249</v>
      </c>
      <c r="J1090" s="14" t="s">
        <v>6661</v>
      </c>
      <c r="K1090" s="14" t="s">
        <v>12250</v>
      </c>
      <c r="L1090" s="14" t="s">
        <v>12251</v>
      </c>
      <c r="M1090" s="14" t="s">
        <v>12252</v>
      </c>
      <c r="N1090" s="14" t="s">
        <v>12253</v>
      </c>
      <c r="O1090" s="14" t="s">
        <v>12254</v>
      </c>
      <c r="P1090" s="14" t="s">
        <v>38</v>
      </c>
      <c r="Q1090" s="14" t="s">
        <v>12255</v>
      </c>
      <c r="R1090" s="14" t="s">
        <v>40</v>
      </c>
      <c r="S1090" s="14" t="s">
        <v>12256</v>
      </c>
      <c r="T1090" s="14" t="s">
        <v>1624</v>
      </c>
      <c r="U1090" s="14" t="s">
        <v>1084</v>
      </c>
      <c r="V1090" s="14" t="s">
        <v>44</v>
      </c>
    </row>
    <row r="1091" spans="1:22" ht="9.75" customHeight="1">
      <c r="A1091" s="14" t="s">
        <v>11791</v>
      </c>
      <c r="B1091" s="14" t="s">
        <v>606</v>
      </c>
      <c r="C1091" s="13" t="str">
        <f t="shared" si="4"/>
        <v>11981E5</v>
      </c>
      <c r="D1091" s="14" t="s">
        <v>27</v>
      </c>
      <c r="E1091" s="14" t="s">
        <v>12257</v>
      </c>
      <c r="F1091" s="14" t="s">
        <v>12258</v>
      </c>
      <c r="G1091" s="14" t="s">
        <v>12259</v>
      </c>
      <c r="H1091" s="14" t="s">
        <v>12260</v>
      </c>
      <c r="I1091" s="14" t="s">
        <v>12261</v>
      </c>
      <c r="J1091" s="14" t="s">
        <v>344</v>
      </c>
      <c r="K1091" s="14" t="s">
        <v>68</v>
      </c>
      <c r="L1091" s="14" t="s">
        <v>12262</v>
      </c>
      <c r="M1091" s="14" t="s">
        <v>12263</v>
      </c>
      <c r="N1091" s="14" t="s">
        <v>12264</v>
      </c>
      <c r="O1091" s="14" t="s">
        <v>12265</v>
      </c>
      <c r="P1091" s="14" t="s">
        <v>38</v>
      </c>
      <c r="Q1091" s="14" t="s">
        <v>12266</v>
      </c>
      <c r="R1091" s="14" t="s">
        <v>40</v>
      </c>
      <c r="S1091" s="14" t="s">
        <v>12267</v>
      </c>
      <c r="T1091" s="14" t="s">
        <v>75</v>
      </c>
      <c r="U1091" s="14" t="s">
        <v>243</v>
      </c>
      <c r="V1091" s="14" t="s">
        <v>44</v>
      </c>
    </row>
    <row r="1092" spans="1:22" ht="9.75" customHeight="1">
      <c r="A1092" s="14" t="s">
        <v>11791</v>
      </c>
      <c r="B1092" s="14" t="s">
        <v>617</v>
      </c>
      <c r="C1092" s="13" t="str">
        <f t="shared" si="4"/>
        <v>11981E6</v>
      </c>
      <c r="D1092" s="14" t="s">
        <v>27</v>
      </c>
      <c r="E1092" s="14" t="s">
        <v>12268</v>
      </c>
      <c r="F1092" s="14" t="s">
        <v>12269</v>
      </c>
      <c r="G1092" s="14" t="s">
        <v>12270</v>
      </c>
      <c r="H1092" s="14" t="s">
        <v>12271</v>
      </c>
      <c r="I1092" s="14" t="s">
        <v>12272</v>
      </c>
      <c r="J1092" s="14" t="s">
        <v>1053</v>
      </c>
      <c r="K1092" s="14" t="s">
        <v>4258</v>
      </c>
      <c r="L1092" s="14" t="s">
        <v>12273</v>
      </c>
      <c r="M1092" s="14" t="s">
        <v>12274</v>
      </c>
      <c r="N1092" s="14" t="s">
        <v>12275</v>
      </c>
      <c r="O1092" s="14" t="s">
        <v>12276</v>
      </c>
      <c r="P1092" s="14" t="s">
        <v>38</v>
      </c>
      <c r="Q1092" s="14" t="s">
        <v>12277</v>
      </c>
      <c r="R1092" s="14" t="s">
        <v>40</v>
      </c>
      <c r="S1092" s="14" t="s">
        <v>12278</v>
      </c>
      <c r="T1092" s="14" t="s">
        <v>1060</v>
      </c>
      <c r="U1092" s="14" t="s">
        <v>283</v>
      </c>
      <c r="V1092" s="14" t="s">
        <v>44</v>
      </c>
    </row>
    <row r="1093" spans="1:22" ht="9.75" customHeight="1">
      <c r="A1093" s="14" t="s">
        <v>11791</v>
      </c>
      <c r="B1093" s="14" t="s">
        <v>631</v>
      </c>
      <c r="C1093" s="13" t="str">
        <f t="shared" si="4"/>
        <v>11981E7</v>
      </c>
      <c r="D1093" s="14" t="s">
        <v>27</v>
      </c>
      <c r="E1093" s="14" t="s">
        <v>12279</v>
      </c>
      <c r="F1093" s="14" t="s">
        <v>12280</v>
      </c>
      <c r="G1093" s="14" t="s">
        <v>12281</v>
      </c>
      <c r="H1093" s="14" t="s">
        <v>12282</v>
      </c>
      <c r="I1093" s="14" t="s">
        <v>12283</v>
      </c>
      <c r="J1093" s="14" t="s">
        <v>12284</v>
      </c>
      <c r="K1093" s="14" t="s">
        <v>33</v>
      </c>
      <c r="L1093" s="14" t="s">
        <v>12285</v>
      </c>
      <c r="M1093" s="14" t="s">
        <v>12286</v>
      </c>
      <c r="N1093" s="14" t="s">
        <v>12287</v>
      </c>
      <c r="O1093" s="14" t="s">
        <v>12288</v>
      </c>
      <c r="P1093" s="14" t="s">
        <v>38</v>
      </c>
      <c r="Q1093" s="14" t="s">
        <v>12289</v>
      </c>
      <c r="R1093" s="14" t="s">
        <v>40</v>
      </c>
      <c r="S1093" s="14" t="s">
        <v>12290</v>
      </c>
      <c r="T1093" s="14" t="s">
        <v>229</v>
      </c>
      <c r="U1093" s="14" t="s">
        <v>283</v>
      </c>
      <c r="V1093" s="14" t="s">
        <v>44</v>
      </c>
    </row>
    <row r="1094" spans="1:22" ht="9.75" customHeight="1">
      <c r="A1094" s="14" t="s">
        <v>11791</v>
      </c>
      <c r="B1094" s="14" t="s">
        <v>644</v>
      </c>
      <c r="C1094" s="13" t="str">
        <f t="shared" si="4"/>
        <v>11981E8</v>
      </c>
      <c r="D1094" s="14" t="s">
        <v>27</v>
      </c>
      <c r="E1094" s="14" t="s">
        <v>12291</v>
      </c>
      <c r="F1094" s="14" t="s">
        <v>12292</v>
      </c>
      <c r="G1094" s="14" t="s">
        <v>12293</v>
      </c>
      <c r="H1094" s="14" t="s">
        <v>12294</v>
      </c>
      <c r="I1094" s="14" t="s">
        <v>12295</v>
      </c>
      <c r="J1094" s="14" t="s">
        <v>2391</v>
      </c>
      <c r="K1094" s="14" t="s">
        <v>33</v>
      </c>
      <c r="L1094" s="14" t="s">
        <v>12296</v>
      </c>
      <c r="M1094" s="14" t="s">
        <v>12297</v>
      </c>
      <c r="N1094" s="14" t="s">
        <v>12298</v>
      </c>
      <c r="O1094" s="14" t="s">
        <v>12299</v>
      </c>
      <c r="P1094" s="14" t="s">
        <v>38</v>
      </c>
      <c r="Q1094" s="14" t="s">
        <v>12300</v>
      </c>
      <c r="R1094" s="14" t="s">
        <v>40</v>
      </c>
      <c r="S1094" s="14" t="s">
        <v>12301</v>
      </c>
      <c r="T1094" s="14" t="s">
        <v>2399</v>
      </c>
      <c r="U1094" s="14" t="s">
        <v>1414</v>
      </c>
      <c r="V1094" s="14" t="s">
        <v>44</v>
      </c>
    </row>
    <row r="1095" spans="1:22" ht="9.75" customHeight="1">
      <c r="A1095" s="14" t="s">
        <v>11791</v>
      </c>
      <c r="B1095" s="14" t="s">
        <v>656</v>
      </c>
      <c r="C1095" s="13" t="str">
        <f t="shared" si="4"/>
        <v>11981E9</v>
      </c>
      <c r="D1095" s="14" t="s">
        <v>27</v>
      </c>
      <c r="E1095" s="14" t="s">
        <v>12302</v>
      </c>
      <c r="F1095" s="14" t="s">
        <v>12303</v>
      </c>
      <c r="G1095" s="13"/>
      <c r="H1095" s="14" t="s">
        <v>12304</v>
      </c>
      <c r="I1095" s="14" t="s">
        <v>81</v>
      </c>
      <c r="J1095" s="14" t="s">
        <v>2391</v>
      </c>
      <c r="K1095" s="14" t="s">
        <v>83</v>
      </c>
      <c r="L1095" s="14" t="s">
        <v>12305</v>
      </c>
      <c r="M1095" s="14" t="s">
        <v>85</v>
      </c>
      <c r="N1095" s="14" t="s">
        <v>12306</v>
      </c>
      <c r="O1095" s="14" t="s">
        <v>280</v>
      </c>
      <c r="P1095" s="14" t="s">
        <v>38</v>
      </c>
      <c r="Q1095" s="14" t="s">
        <v>12307</v>
      </c>
      <c r="R1095" s="14" t="s">
        <v>40</v>
      </c>
      <c r="S1095" s="14" t="s">
        <v>12308</v>
      </c>
      <c r="T1095" s="14" t="s">
        <v>2399</v>
      </c>
      <c r="U1095" s="14" t="s">
        <v>283</v>
      </c>
      <c r="V1095" s="14" t="s">
        <v>44</v>
      </c>
    </row>
    <row r="1096" spans="1:22" ht="9.75" customHeight="1">
      <c r="A1096" s="14" t="s">
        <v>11791</v>
      </c>
      <c r="B1096" s="14" t="s">
        <v>668</v>
      </c>
      <c r="C1096" s="13" t="str">
        <f t="shared" si="4"/>
        <v>11981E10</v>
      </c>
      <c r="D1096" s="14" t="s">
        <v>27</v>
      </c>
      <c r="E1096" s="14" t="s">
        <v>12309</v>
      </c>
      <c r="F1096" s="14" t="s">
        <v>12310</v>
      </c>
      <c r="G1096" s="14" t="s">
        <v>12311</v>
      </c>
      <c r="H1096" s="14" t="s">
        <v>12312</v>
      </c>
      <c r="I1096" s="14" t="s">
        <v>12313</v>
      </c>
      <c r="J1096" s="14" t="s">
        <v>12314</v>
      </c>
      <c r="K1096" s="14" t="s">
        <v>33</v>
      </c>
      <c r="L1096" s="14" t="s">
        <v>12315</v>
      </c>
      <c r="M1096" s="14" t="s">
        <v>12316</v>
      </c>
      <c r="N1096" s="14" t="s">
        <v>12317</v>
      </c>
      <c r="O1096" s="14" t="s">
        <v>12318</v>
      </c>
      <c r="P1096" s="14" t="s">
        <v>38</v>
      </c>
      <c r="Q1096" s="14" t="s">
        <v>12319</v>
      </c>
      <c r="R1096" s="14" t="s">
        <v>40</v>
      </c>
      <c r="S1096" s="14" t="s">
        <v>12320</v>
      </c>
      <c r="T1096" s="14" t="s">
        <v>483</v>
      </c>
      <c r="U1096" s="14" t="s">
        <v>243</v>
      </c>
      <c r="V1096" s="14" t="s">
        <v>44</v>
      </c>
    </row>
    <row r="1097" spans="1:22" ht="9.75" customHeight="1">
      <c r="A1097" s="14" t="s">
        <v>11791</v>
      </c>
      <c r="B1097" s="14" t="s">
        <v>679</v>
      </c>
      <c r="C1097" s="13" t="str">
        <f t="shared" si="4"/>
        <v>11981E11</v>
      </c>
      <c r="D1097" s="14" t="s">
        <v>27</v>
      </c>
      <c r="E1097" s="14" t="s">
        <v>12321</v>
      </c>
      <c r="F1097" s="14" t="s">
        <v>12322</v>
      </c>
      <c r="G1097" s="14" t="s">
        <v>12323</v>
      </c>
      <c r="H1097" s="14" t="s">
        <v>12324</v>
      </c>
      <c r="I1097" s="14" t="s">
        <v>6852</v>
      </c>
      <c r="J1097" s="14" t="s">
        <v>2391</v>
      </c>
      <c r="K1097" s="14" t="s">
        <v>1768</v>
      </c>
      <c r="L1097" s="14" t="s">
        <v>12325</v>
      </c>
      <c r="M1097" s="14" t="s">
        <v>12326</v>
      </c>
      <c r="N1097" s="14" t="s">
        <v>12327</v>
      </c>
      <c r="O1097" s="14" t="s">
        <v>12328</v>
      </c>
      <c r="P1097" s="14" t="s">
        <v>38</v>
      </c>
      <c r="Q1097" s="14" t="s">
        <v>12329</v>
      </c>
      <c r="R1097" s="14" t="s">
        <v>40</v>
      </c>
      <c r="S1097" s="14" t="s">
        <v>12330</v>
      </c>
      <c r="T1097" s="14" t="s">
        <v>2399</v>
      </c>
      <c r="U1097" s="14" t="s">
        <v>1414</v>
      </c>
      <c r="V1097" s="14" t="s">
        <v>44</v>
      </c>
    </row>
    <row r="1098" spans="1:22" ht="9.75" customHeight="1">
      <c r="A1098" s="14" t="s">
        <v>11791</v>
      </c>
      <c r="B1098" s="14" t="s">
        <v>694</v>
      </c>
      <c r="C1098" s="13" t="str">
        <f t="shared" si="4"/>
        <v>11981F2</v>
      </c>
      <c r="D1098" s="14" t="s">
        <v>27</v>
      </c>
      <c r="E1098" s="14" t="s">
        <v>12331</v>
      </c>
      <c r="F1098" s="14" t="s">
        <v>12332</v>
      </c>
      <c r="G1098" s="14" t="s">
        <v>12333</v>
      </c>
      <c r="H1098" s="14" t="s">
        <v>12334</v>
      </c>
      <c r="I1098" s="14" t="s">
        <v>12335</v>
      </c>
      <c r="J1098" s="14" t="s">
        <v>230</v>
      </c>
      <c r="K1098" s="14" t="s">
        <v>33</v>
      </c>
      <c r="L1098" s="14" t="s">
        <v>12336</v>
      </c>
      <c r="M1098" s="14" t="s">
        <v>12337</v>
      </c>
      <c r="N1098" s="14" t="s">
        <v>12338</v>
      </c>
      <c r="O1098" s="14" t="s">
        <v>12339</v>
      </c>
      <c r="P1098" s="14" t="s">
        <v>38</v>
      </c>
      <c r="Q1098" s="14" t="s">
        <v>12340</v>
      </c>
      <c r="R1098" s="14" t="s">
        <v>40</v>
      </c>
      <c r="S1098" s="14" t="s">
        <v>12341</v>
      </c>
      <c r="T1098" s="14" t="s">
        <v>230</v>
      </c>
      <c r="U1098" s="14" t="s">
        <v>134</v>
      </c>
      <c r="V1098" s="14" t="s">
        <v>44</v>
      </c>
    </row>
    <row r="1099" spans="1:22" ht="9.75" customHeight="1">
      <c r="A1099" s="14" t="s">
        <v>11791</v>
      </c>
      <c r="B1099" s="14" t="s">
        <v>707</v>
      </c>
      <c r="C1099" s="13" t="str">
        <f t="shared" si="4"/>
        <v>11981F3</v>
      </c>
      <c r="D1099" s="14" t="s">
        <v>27</v>
      </c>
      <c r="E1099" s="14" t="s">
        <v>12342</v>
      </c>
      <c r="F1099" s="14" t="s">
        <v>12343</v>
      </c>
      <c r="G1099" s="14" t="s">
        <v>12344</v>
      </c>
      <c r="H1099" s="14" t="s">
        <v>12345</v>
      </c>
      <c r="I1099" s="14" t="s">
        <v>1151</v>
      </c>
      <c r="J1099" s="14" t="s">
        <v>344</v>
      </c>
      <c r="K1099" s="14" t="s">
        <v>52</v>
      </c>
      <c r="L1099" s="14" t="s">
        <v>12346</v>
      </c>
      <c r="M1099" s="14" t="s">
        <v>1153</v>
      </c>
      <c r="N1099" s="14" t="s">
        <v>12347</v>
      </c>
      <c r="O1099" s="14" t="s">
        <v>12348</v>
      </c>
      <c r="P1099" s="14" t="s">
        <v>38</v>
      </c>
      <c r="Q1099" s="14" t="s">
        <v>12349</v>
      </c>
      <c r="R1099" s="14" t="s">
        <v>40</v>
      </c>
      <c r="S1099" s="14" t="s">
        <v>12350</v>
      </c>
      <c r="T1099" s="14" t="s">
        <v>75</v>
      </c>
      <c r="U1099" s="14" t="s">
        <v>243</v>
      </c>
      <c r="V1099" s="14" t="s">
        <v>44</v>
      </c>
    </row>
    <row r="1100" spans="1:22" ht="9.75" customHeight="1">
      <c r="A1100" s="14" t="s">
        <v>11791</v>
      </c>
      <c r="B1100" s="14" t="s">
        <v>721</v>
      </c>
      <c r="C1100" s="13" t="str">
        <f t="shared" si="4"/>
        <v>11981F4</v>
      </c>
      <c r="D1100" s="14" t="s">
        <v>27</v>
      </c>
      <c r="E1100" s="14" t="s">
        <v>12351</v>
      </c>
      <c r="F1100" s="14" t="s">
        <v>12352</v>
      </c>
      <c r="G1100" s="14" t="s">
        <v>12353</v>
      </c>
      <c r="H1100" s="14" t="s">
        <v>12354</v>
      </c>
      <c r="I1100" s="14" t="s">
        <v>12355</v>
      </c>
      <c r="J1100" s="14" t="s">
        <v>82</v>
      </c>
      <c r="K1100" s="14" t="s">
        <v>83</v>
      </c>
      <c r="L1100" s="14" t="s">
        <v>12356</v>
      </c>
      <c r="M1100" s="14" t="s">
        <v>12357</v>
      </c>
      <c r="N1100" s="14" t="s">
        <v>12358</v>
      </c>
      <c r="O1100" s="14" t="s">
        <v>12359</v>
      </c>
      <c r="P1100" s="14" t="s">
        <v>38</v>
      </c>
      <c r="Q1100" s="14" t="s">
        <v>12360</v>
      </c>
      <c r="R1100" s="14" t="s">
        <v>40</v>
      </c>
      <c r="S1100" s="14" t="s">
        <v>12361</v>
      </c>
      <c r="T1100" s="14" t="s">
        <v>90</v>
      </c>
      <c r="U1100" s="14" t="s">
        <v>283</v>
      </c>
      <c r="V1100" s="14" t="s">
        <v>44</v>
      </c>
    </row>
    <row r="1101" spans="1:22" ht="9.75" customHeight="1">
      <c r="A1101" s="14" t="s">
        <v>11791</v>
      </c>
      <c r="B1101" s="14" t="s">
        <v>731</v>
      </c>
      <c r="C1101" s="13" t="str">
        <f t="shared" si="4"/>
        <v>11981F5</v>
      </c>
      <c r="D1101" s="14" t="s">
        <v>27</v>
      </c>
      <c r="E1101" s="14" t="s">
        <v>12362</v>
      </c>
      <c r="F1101" s="14" t="s">
        <v>12363</v>
      </c>
      <c r="G1101" s="13"/>
      <c r="H1101" s="14" t="s">
        <v>12364</v>
      </c>
      <c r="I1101" s="14" t="s">
        <v>8200</v>
      </c>
      <c r="J1101" s="14" t="s">
        <v>230</v>
      </c>
      <c r="K1101" s="14" t="s">
        <v>33</v>
      </c>
      <c r="L1101" s="14" t="s">
        <v>12365</v>
      </c>
      <c r="M1101" s="14" t="s">
        <v>12366</v>
      </c>
      <c r="N1101" s="14" t="s">
        <v>12367</v>
      </c>
      <c r="O1101" s="14" t="s">
        <v>280</v>
      </c>
      <c r="P1101" s="14" t="s">
        <v>38</v>
      </c>
      <c r="Q1101" s="14" t="s">
        <v>12368</v>
      </c>
      <c r="R1101" s="14" t="s">
        <v>40</v>
      </c>
      <c r="S1101" s="14" t="s">
        <v>12369</v>
      </c>
      <c r="T1101" s="14" t="s">
        <v>230</v>
      </c>
      <c r="U1101" s="14" t="s">
        <v>338</v>
      </c>
      <c r="V1101" s="14" t="s">
        <v>148</v>
      </c>
    </row>
    <row r="1102" spans="1:22" ht="9.75" customHeight="1">
      <c r="A1102" s="14" t="s">
        <v>11791</v>
      </c>
      <c r="B1102" s="14" t="s">
        <v>744</v>
      </c>
      <c r="C1102" s="13" t="str">
        <f t="shared" si="4"/>
        <v>11981F6</v>
      </c>
      <c r="D1102" s="14" t="s">
        <v>27</v>
      </c>
      <c r="E1102" s="14" t="s">
        <v>12370</v>
      </c>
      <c r="F1102" s="14" t="s">
        <v>12371</v>
      </c>
      <c r="G1102" s="14" t="s">
        <v>12372</v>
      </c>
      <c r="H1102" s="14" t="s">
        <v>12373</v>
      </c>
      <c r="I1102" s="14" t="s">
        <v>12374</v>
      </c>
      <c r="J1102" s="14" t="s">
        <v>155</v>
      </c>
      <c r="K1102" s="14" t="s">
        <v>33</v>
      </c>
      <c r="L1102" s="14" t="s">
        <v>12375</v>
      </c>
      <c r="M1102" s="14" t="s">
        <v>12376</v>
      </c>
      <c r="N1102" s="14" t="s">
        <v>12377</v>
      </c>
      <c r="O1102" s="14" t="s">
        <v>12378</v>
      </c>
      <c r="P1102" s="14" t="s">
        <v>38</v>
      </c>
      <c r="Q1102" s="14" t="s">
        <v>12379</v>
      </c>
      <c r="R1102" s="14" t="s">
        <v>40</v>
      </c>
      <c r="S1102" s="14" t="s">
        <v>12380</v>
      </c>
      <c r="T1102" s="14" t="s">
        <v>118</v>
      </c>
      <c r="U1102" s="14" t="s">
        <v>43</v>
      </c>
      <c r="V1102" s="14" t="s">
        <v>44</v>
      </c>
    </row>
    <row r="1103" spans="1:22" ht="9.75" customHeight="1">
      <c r="A1103" s="14" t="s">
        <v>11791</v>
      </c>
      <c r="B1103" s="14" t="s">
        <v>757</v>
      </c>
      <c r="C1103" s="13" t="str">
        <f t="shared" si="4"/>
        <v>11981F7</v>
      </c>
      <c r="D1103" s="14" t="s">
        <v>27</v>
      </c>
      <c r="E1103" s="14" t="s">
        <v>12381</v>
      </c>
      <c r="F1103" s="14" t="s">
        <v>12382</v>
      </c>
      <c r="G1103" s="13"/>
      <c r="H1103" s="14" t="s">
        <v>12383</v>
      </c>
      <c r="I1103" s="14" t="s">
        <v>12384</v>
      </c>
      <c r="J1103" s="14" t="s">
        <v>344</v>
      </c>
      <c r="K1103" s="13"/>
      <c r="L1103" s="14" t="s">
        <v>12385</v>
      </c>
      <c r="M1103" s="14" t="s">
        <v>12386</v>
      </c>
      <c r="N1103" s="14" t="s">
        <v>12387</v>
      </c>
      <c r="O1103" s="14" t="s">
        <v>12388</v>
      </c>
      <c r="P1103" s="14" t="s">
        <v>38</v>
      </c>
      <c r="Q1103" s="14" t="s">
        <v>12389</v>
      </c>
      <c r="R1103" s="14" t="s">
        <v>40</v>
      </c>
      <c r="S1103" s="14" t="s">
        <v>12390</v>
      </c>
      <c r="T1103" s="14" t="s">
        <v>75</v>
      </c>
      <c r="U1103" s="14" t="s">
        <v>243</v>
      </c>
      <c r="V1103" s="14" t="s">
        <v>44</v>
      </c>
    </row>
    <row r="1104" spans="1:22" ht="9.75" customHeight="1">
      <c r="A1104" s="14" t="s">
        <v>11791</v>
      </c>
      <c r="B1104" s="14" t="s">
        <v>768</v>
      </c>
      <c r="C1104" s="13" t="str">
        <f t="shared" si="4"/>
        <v>11981F8</v>
      </c>
      <c r="D1104" s="14" t="s">
        <v>27</v>
      </c>
      <c r="E1104" s="14" t="s">
        <v>12391</v>
      </c>
      <c r="F1104" s="14" t="s">
        <v>12392</v>
      </c>
      <c r="G1104" s="14" t="s">
        <v>12393</v>
      </c>
      <c r="H1104" s="14" t="s">
        <v>12394</v>
      </c>
      <c r="I1104" s="14" t="s">
        <v>12395</v>
      </c>
      <c r="J1104" s="14" t="s">
        <v>276</v>
      </c>
      <c r="K1104" s="14" t="s">
        <v>963</v>
      </c>
      <c r="L1104" s="14" t="s">
        <v>12396</v>
      </c>
      <c r="M1104" s="14" t="s">
        <v>12397</v>
      </c>
      <c r="N1104" s="14" t="s">
        <v>12398</v>
      </c>
      <c r="O1104" s="14" t="s">
        <v>12399</v>
      </c>
      <c r="P1104" s="14" t="s">
        <v>38</v>
      </c>
      <c r="Q1104" s="14" t="s">
        <v>12400</v>
      </c>
      <c r="R1104" s="14" t="s">
        <v>40</v>
      </c>
      <c r="S1104" s="14" t="s">
        <v>12401</v>
      </c>
      <c r="T1104" s="14" t="s">
        <v>90</v>
      </c>
      <c r="U1104" s="14" t="s">
        <v>283</v>
      </c>
      <c r="V1104" s="14" t="s">
        <v>44</v>
      </c>
    </row>
    <row r="1105" spans="1:22" ht="9.75" customHeight="1">
      <c r="A1105" s="14" t="s">
        <v>11791</v>
      </c>
      <c r="B1105" s="14" t="s">
        <v>782</v>
      </c>
      <c r="C1105" s="13" t="str">
        <f t="shared" si="4"/>
        <v>11981F9</v>
      </c>
      <c r="D1105" s="14" t="s">
        <v>27</v>
      </c>
      <c r="E1105" s="14" t="s">
        <v>12402</v>
      </c>
      <c r="F1105" s="14" t="s">
        <v>12403</v>
      </c>
      <c r="G1105" s="13"/>
      <c r="H1105" s="14" t="s">
        <v>12404</v>
      </c>
      <c r="I1105" s="14" t="s">
        <v>12405</v>
      </c>
      <c r="J1105" s="14" t="s">
        <v>230</v>
      </c>
      <c r="K1105" s="14" t="s">
        <v>33</v>
      </c>
      <c r="L1105" s="14" t="s">
        <v>12406</v>
      </c>
      <c r="M1105" s="14" t="s">
        <v>12407</v>
      </c>
      <c r="N1105" s="14" t="s">
        <v>12408</v>
      </c>
      <c r="O1105" s="14" t="s">
        <v>12409</v>
      </c>
      <c r="P1105" s="14" t="s">
        <v>38</v>
      </c>
      <c r="Q1105" s="14" t="s">
        <v>12410</v>
      </c>
      <c r="R1105" s="14" t="s">
        <v>40</v>
      </c>
      <c r="S1105" s="14" t="s">
        <v>12411</v>
      </c>
      <c r="T1105" s="14" t="s">
        <v>230</v>
      </c>
      <c r="U1105" s="14" t="s">
        <v>4868</v>
      </c>
      <c r="V1105" s="14" t="s">
        <v>44</v>
      </c>
    </row>
    <row r="1106" spans="1:22" ht="9.75" customHeight="1">
      <c r="A1106" s="14" t="s">
        <v>11791</v>
      </c>
      <c r="B1106" s="14" t="s">
        <v>796</v>
      </c>
      <c r="C1106" s="13" t="str">
        <f t="shared" si="4"/>
        <v>11981F10</v>
      </c>
      <c r="D1106" s="14" t="s">
        <v>27</v>
      </c>
      <c r="E1106" s="14" t="s">
        <v>12412</v>
      </c>
      <c r="F1106" s="14" t="s">
        <v>12413</v>
      </c>
      <c r="G1106" s="14" t="s">
        <v>12414</v>
      </c>
      <c r="H1106" s="14" t="s">
        <v>12415</v>
      </c>
      <c r="I1106" s="14" t="s">
        <v>12416</v>
      </c>
      <c r="J1106" s="14" t="s">
        <v>410</v>
      </c>
      <c r="K1106" s="14" t="s">
        <v>83</v>
      </c>
      <c r="L1106" s="14" t="s">
        <v>12417</v>
      </c>
      <c r="M1106" s="14" t="s">
        <v>12418</v>
      </c>
      <c r="N1106" s="14" t="s">
        <v>12419</v>
      </c>
      <c r="O1106" s="14" t="s">
        <v>12420</v>
      </c>
      <c r="P1106" s="14" t="s">
        <v>38</v>
      </c>
      <c r="Q1106" s="14" t="s">
        <v>12421</v>
      </c>
      <c r="R1106" s="14" t="s">
        <v>40</v>
      </c>
      <c r="S1106" s="14" t="s">
        <v>12422</v>
      </c>
      <c r="T1106" s="14" t="s">
        <v>118</v>
      </c>
      <c r="U1106" s="14" t="s">
        <v>43</v>
      </c>
      <c r="V1106" s="14" t="s">
        <v>44</v>
      </c>
    </row>
    <row r="1107" spans="1:22" ht="9.75" customHeight="1">
      <c r="A1107" s="14" t="s">
        <v>11791</v>
      </c>
      <c r="B1107" s="14" t="s">
        <v>810</v>
      </c>
      <c r="C1107" s="13" t="str">
        <f t="shared" si="4"/>
        <v>11981F11</v>
      </c>
      <c r="D1107" s="14" t="s">
        <v>27</v>
      </c>
      <c r="E1107" s="14" t="s">
        <v>12423</v>
      </c>
      <c r="F1107" s="14" t="s">
        <v>12424</v>
      </c>
      <c r="G1107" s="14" t="s">
        <v>12425</v>
      </c>
      <c r="H1107" s="14" t="s">
        <v>12426</v>
      </c>
      <c r="I1107" s="14" t="s">
        <v>12427</v>
      </c>
      <c r="J1107" s="14" t="s">
        <v>230</v>
      </c>
      <c r="K1107" s="14" t="s">
        <v>68</v>
      </c>
      <c r="L1107" s="14" t="s">
        <v>12428</v>
      </c>
      <c r="M1107" s="14" t="s">
        <v>12429</v>
      </c>
      <c r="N1107" s="14" t="s">
        <v>12430</v>
      </c>
      <c r="O1107" s="14" t="s">
        <v>12431</v>
      </c>
      <c r="P1107" s="14" t="s">
        <v>38</v>
      </c>
      <c r="Q1107" s="14" t="s">
        <v>12432</v>
      </c>
      <c r="R1107" s="14" t="s">
        <v>40</v>
      </c>
      <c r="S1107" s="14" t="s">
        <v>12433</v>
      </c>
      <c r="T1107" s="14" t="s">
        <v>230</v>
      </c>
      <c r="U1107" s="14" t="s">
        <v>60</v>
      </c>
      <c r="V1107" s="14" t="s">
        <v>44</v>
      </c>
    </row>
    <row r="1108" spans="1:22" ht="9.75" customHeight="1">
      <c r="A1108" s="14" t="s">
        <v>11791</v>
      </c>
      <c r="B1108" s="14" t="s">
        <v>819</v>
      </c>
      <c r="C1108" s="13" t="str">
        <f t="shared" si="4"/>
        <v>11981G2</v>
      </c>
      <c r="D1108" s="14" t="s">
        <v>27</v>
      </c>
      <c r="E1108" s="14" t="s">
        <v>12434</v>
      </c>
      <c r="F1108" s="14" t="s">
        <v>12435</v>
      </c>
      <c r="G1108" s="14" t="s">
        <v>12436</v>
      </c>
      <c r="H1108" s="14" t="s">
        <v>12437</v>
      </c>
      <c r="I1108" s="14" t="s">
        <v>12438</v>
      </c>
      <c r="J1108" s="14" t="s">
        <v>788</v>
      </c>
      <c r="K1108" s="14" t="s">
        <v>52</v>
      </c>
      <c r="L1108" s="14" t="s">
        <v>12439</v>
      </c>
      <c r="M1108" s="14" t="s">
        <v>12440</v>
      </c>
      <c r="N1108" s="14" t="s">
        <v>12441</v>
      </c>
      <c r="O1108" s="14" t="s">
        <v>12442</v>
      </c>
      <c r="P1108" s="14" t="s">
        <v>38</v>
      </c>
      <c r="Q1108" s="14" t="s">
        <v>12443</v>
      </c>
      <c r="R1108" s="14" t="s">
        <v>40</v>
      </c>
      <c r="S1108" s="14" t="s">
        <v>12444</v>
      </c>
      <c r="T1108" s="14" t="s">
        <v>103</v>
      </c>
      <c r="U1108" s="14" t="s">
        <v>215</v>
      </c>
      <c r="V1108" s="14" t="s">
        <v>44</v>
      </c>
    </row>
    <row r="1109" spans="1:22" ht="9.75" customHeight="1">
      <c r="A1109" s="14" t="s">
        <v>11791</v>
      </c>
      <c r="B1109" s="14" t="s">
        <v>831</v>
      </c>
      <c r="C1109" s="13" t="str">
        <f t="shared" si="4"/>
        <v>11981G3</v>
      </c>
      <c r="D1109" s="14" t="s">
        <v>27</v>
      </c>
      <c r="E1109" s="14" t="s">
        <v>12445</v>
      </c>
      <c r="F1109" s="14" t="s">
        <v>12446</v>
      </c>
      <c r="G1109" s="14" t="s">
        <v>12447</v>
      </c>
      <c r="H1109" s="14" t="s">
        <v>12448</v>
      </c>
      <c r="I1109" s="14" t="s">
        <v>12449</v>
      </c>
      <c r="J1109" s="14" t="s">
        <v>344</v>
      </c>
      <c r="K1109" s="14" t="s">
        <v>1326</v>
      </c>
      <c r="L1109" s="14" t="s">
        <v>12450</v>
      </c>
      <c r="M1109" s="14" t="s">
        <v>12451</v>
      </c>
      <c r="N1109" s="14" t="s">
        <v>12452</v>
      </c>
      <c r="O1109" s="14" t="s">
        <v>12453</v>
      </c>
      <c r="P1109" s="14" t="s">
        <v>38</v>
      </c>
      <c r="Q1109" s="14" t="s">
        <v>12454</v>
      </c>
      <c r="R1109" s="14" t="s">
        <v>40</v>
      </c>
      <c r="S1109" s="14" t="s">
        <v>12455</v>
      </c>
      <c r="T1109" s="14" t="s">
        <v>75</v>
      </c>
      <c r="U1109" s="14" t="s">
        <v>230</v>
      </c>
      <c r="V1109" s="14" t="s">
        <v>148</v>
      </c>
    </row>
    <row r="1110" spans="1:22" ht="9.75" customHeight="1">
      <c r="A1110" s="14" t="s">
        <v>11791</v>
      </c>
      <c r="B1110" s="14" t="s">
        <v>844</v>
      </c>
      <c r="C1110" s="13" t="str">
        <f t="shared" si="4"/>
        <v>11981G4</v>
      </c>
      <c r="D1110" s="14" t="s">
        <v>27</v>
      </c>
      <c r="E1110" s="14" t="s">
        <v>12456</v>
      </c>
      <c r="F1110" s="14" t="s">
        <v>12457</v>
      </c>
      <c r="G1110" s="14" t="s">
        <v>12458</v>
      </c>
      <c r="H1110" s="14" t="s">
        <v>12459</v>
      </c>
      <c r="I1110" s="14" t="s">
        <v>12460</v>
      </c>
      <c r="J1110" s="14" t="s">
        <v>208</v>
      </c>
      <c r="K1110" s="14" t="s">
        <v>83</v>
      </c>
      <c r="L1110" s="14" t="s">
        <v>12461</v>
      </c>
      <c r="M1110" s="14" t="s">
        <v>12462</v>
      </c>
      <c r="N1110" s="14" t="s">
        <v>12463</v>
      </c>
      <c r="O1110" s="14" t="s">
        <v>12464</v>
      </c>
      <c r="P1110" s="14" t="s">
        <v>38</v>
      </c>
      <c r="Q1110" s="14" t="s">
        <v>12465</v>
      </c>
      <c r="R1110" s="14" t="s">
        <v>40</v>
      </c>
      <c r="S1110" s="14" t="s">
        <v>12466</v>
      </c>
      <c r="T1110" s="14" t="s">
        <v>90</v>
      </c>
      <c r="U1110" s="14" t="s">
        <v>202</v>
      </c>
      <c r="V1110" s="14" t="s">
        <v>135</v>
      </c>
    </row>
    <row r="1111" spans="1:22" ht="9.75" customHeight="1">
      <c r="A1111" s="14" t="s">
        <v>11791</v>
      </c>
      <c r="B1111" s="14" t="s">
        <v>856</v>
      </c>
      <c r="C1111" s="13" t="str">
        <f t="shared" si="4"/>
        <v>11981G5</v>
      </c>
      <c r="D1111" s="14" t="s">
        <v>27</v>
      </c>
      <c r="E1111" s="14" t="s">
        <v>12467</v>
      </c>
      <c r="F1111" s="14" t="s">
        <v>12468</v>
      </c>
      <c r="G1111" s="14" t="s">
        <v>12469</v>
      </c>
      <c r="H1111" s="14" t="s">
        <v>12470</v>
      </c>
      <c r="I1111" s="14" t="s">
        <v>12471</v>
      </c>
      <c r="J1111" s="14" t="s">
        <v>384</v>
      </c>
      <c r="K1111" s="14" t="s">
        <v>33</v>
      </c>
      <c r="L1111" s="14" t="s">
        <v>12472</v>
      </c>
      <c r="M1111" s="14" t="s">
        <v>12473</v>
      </c>
      <c r="N1111" s="14" t="s">
        <v>12474</v>
      </c>
      <c r="O1111" s="14" t="s">
        <v>12475</v>
      </c>
      <c r="P1111" s="14" t="s">
        <v>38</v>
      </c>
      <c r="Q1111" s="14" t="s">
        <v>12476</v>
      </c>
      <c r="R1111" s="14" t="s">
        <v>40</v>
      </c>
      <c r="S1111" s="14" t="s">
        <v>12477</v>
      </c>
      <c r="T1111" s="14" t="s">
        <v>391</v>
      </c>
      <c r="U1111" s="14" t="s">
        <v>119</v>
      </c>
      <c r="V1111" s="14" t="s">
        <v>44</v>
      </c>
    </row>
    <row r="1112" spans="1:22" ht="9.75" customHeight="1">
      <c r="A1112" s="14" t="s">
        <v>11791</v>
      </c>
      <c r="B1112" s="14" t="s">
        <v>868</v>
      </c>
      <c r="C1112" s="13" t="str">
        <f t="shared" si="4"/>
        <v>11981G6</v>
      </c>
      <c r="D1112" s="14" t="s">
        <v>27</v>
      </c>
      <c r="E1112" s="14" t="s">
        <v>12478</v>
      </c>
      <c r="F1112" s="14" t="s">
        <v>12479</v>
      </c>
      <c r="G1112" s="14" t="s">
        <v>12480</v>
      </c>
      <c r="H1112" s="14" t="s">
        <v>12481</v>
      </c>
      <c r="I1112" s="14" t="s">
        <v>12482</v>
      </c>
      <c r="J1112" s="14" t="s">
        <v>371</v>
      </c>
      <c r="K1112" s="14" t="s">
        <v>33</v>
      </c>
      <c r="L1112" s="14" t="s">
        <v>12483</v>
      </c>
      <c r="M1112" s="14" t="s">
        <v>12484</v>
      </c>
      <c r="N1112" s="14" t="s">
        <v>12485</v>
      </c>
      <c r="O1112" s="14" t="s">
        <v>12486</v>
      </c>
      <c r="P1112" s="14" t="s">
        <v>38</v>
      </c>
      <c r="Q1112" s="14" t="s">
        <v>12487</v>
      </c>
      <c r="R1112" s="14" t="s">
        <v>40</v>
      </c>
      <c r="S1112" s="14" t="s">
        <v>12488</v>
      </c>
      <c r="T1112" s="14" t="s">
        <v>118</v>
      </c>
      <c r="U1112" s="14" t="s">
        <v>215</v>
      </c>
      <c r="V1112" s="14" t="s">
        <v>44</v>
      </c>
    </row>
    <row r="1113" spans="1:22" ht="9.75" customHeight="1">
      <c r="A1113" s="14" t="s">
        <v>11791</v>
      </c>
      <c r="B1113" s="14" t="s">
        <v>879</v>
      </c>
      <c r="C1113" s="13" t="str">
        <f t="shared" si="4"/>
        <v>11981G7</v>
      </c>
      <c r="D1113" s="14" t="s">
        <v>27</v>
      </c>
      <c r="E1113" s="14" t="s">
        <v>12489</v>
      </c>
      <c r="F1113" s="14" t="s">
        <v>12490</v>
      </c>
      <c r="G1113" s="14" t="s">
        <v>12491</v>
      </c>
      <c r="H1113" s="14" t="s">
        <v>12492</v>
      </c>
      <c r="I1113" s="14" t="s">
        <v>12493</v>
      </c>
      <c r="J1113" s="14" t="s">
        <v>12494</v>
      </c>
      <c r="K1113" s="14" t="s">
        <v>33</v>
      </c>
      <c r="L1113" s="14" t="s">
        <v>12495</v>
      </c>
      <c r="M1113" s="14" t="s">
        <v>12496</v>
      </c>
      <c r="N1113" s="14" t="s">
        <v>12497</v>
      </c>
      <c r="O1113" s="14" t="s">
        <v>12498</v>
      </c>
      <c r="P1113" s="14" t="s">
        <v>38</v>
      </c>
      <c r="Q1113" s="14" t="s">
        <v>12499</v>
      </c>
      <c r="R1113" s="14" t="s">
        <v>40</v>
      </c>
      <c r="S1113" s="14" t="s">
        <v>12500</v>
      </c>
      <c r="T1113" s="14" t="s">
        <v>12501</v>
      </c>
      <c r="U1113" s="14" t="s">
        <v>147</v>
      </c>
      <c r="V1113" s="14" t="s">
        <v>44</v>
      </c>
    </row>
    <row r="1114" spans="1:22" ht="9.75" customHeight="1">
      <c r="A1114" s="14" t="s">
        <v>11791</v>
      </c>
      <c r="B1114" s="14" t="s">
        <v>892</v>
      </c>
      <c r="C1114" s="13" t="str">
        <f t="shared" si="4"/>
        <v>11981G8</v>
      </c>
      <c r="D1114" s="14" t="s">
        <v>27</v>
      </c>
      <c r="E1114" s="14" t="s">
        <v>12502</v>
      </c>
      <c r="F1114" s="14" t="s">
        <v>12503</v>
      </c>
      <c r="G1114" s="13"/>
      <c r="H1114" s="14" t="s">
        <v>12504</v>
      </c>
      <c r="I1114" s="14" t="s">
        <v>12505</v>
      </c>
      <c r="J1114" s="14" t="s">
        <v>2391</v>
      </c>
      <c r="K1114" s="14" t="s">
        <v>83</v>
      </c>
      <c r="L1114" s="14" t="s">
        <v>12506</v>
      </c>
      <c r="M1114" s="14" t="s">
        <v>12507</v>
      </c>
      <c r="N1114" s="14" t="s">
        <v>12508</v>
      </c>
      <c r="O1114" s="14" t="s">
        <v>12509</v>
      </c>
      <c r="P1114" s="14" t="s">
        <v>38</v>
      </c>
      <c r="Q1114" s="14" t="s">
        <v>12510</v>
      </c>
      <c r="R1114" s="14" t="s">
        <v>40</v>
      </c>
      <c r="S1114" s="14" t="s">
        <v>12511</v>
      </c>
      <c r="T1114" s="14" t="s">
        <v>2399</v>
      </c>
      <c r="U1114" s="14" t="s">
        <v>1414</v>
      </c>
      <c r="V1114" s="14" t="s">
        <v>44</v>
      </c>
    </row>
    <row r="1115" spans="1:22" ht="9.75" customHeight="1">
      <c r="A1115" s="14" t="s">
        <v>11791</v>
      </c>
      <c r="B1115" s="14" t="s">
        <v>905</v>
      </c>
      <c r="C1115" s="13" t="str">
        <f t="shared" si="4"/>
        <v>11981G9</v>
      </c>
      <c r="D1115" s="14" t="s">
        <v>27</v>
      </c>
      <c r="E1115" s="14" t="s">
        <v>12512</v>
      </c>
      <c r="F1115" s="14" t="s">
        <v>12513</v>
      </c>
      <c r="G1115" s="13"/>
      <c r="H1115" s="14" t="s">
        <v>12514</v>
      </c>
      <c r="I1115" s="14" t="s">
        <v>12515</v>
      </c>
      <c r="J1115" s="14" t="s">
        <v>230</v>
      </c>
      <c r="K1115" s="14" t="s">
        <v>83</v>
      </c>
      <c r="L1115" s="14" t="s">
        <v>12516</v>
      </c>
      <c r="M1115" s="14" t="s">
        <v>12517</v>
      </c>
      <c r="N1115" s="14" t="s">
        <v>12518</v>
      </c>
      <c r="O1115" s="14" t="s">
        <v>12519</v>
      </c>
      <c r="P1115" s="14" t="s">
        <v>38</v>
      </c>
      <c r="Q1115" s="14" t="s">
        <v>12520</v>
      </c>
      <c r="R1115" s="14" t="s">
        <v>40</v>
      </c>
      <c r="S1115" s="14" t="s">
        <v>12521</v>
      </c>
      <c r="T1115" s="14" t="s">
        <v>230</v>
      </c>
      <c r="U1115" s="14" t="s">
        <v>283</v>
      </c>
      <c r="V1115" s="14" t="s">
        <v>44</v>
      </c>
    </row>
    <row r="1116" spans="1:22" ht="9.75" customHeight="1">
      <c r="A1116" s="14" t="s">
        <v>11791</v>
      </c>
      <c r="B1116" s="14" t="s">
        <v>919</v>
      </c>
      <c r="C1116" s="13" t="str">
        <f t="shared" si="4"/>
        <v>11981G10</v>
      </c>
      <c r="D1116" s="14" t="s">
        <v>27</v>
      </c>
      <c r="E1116" s="14" t="s">
        <v>12522</v>
      </c>
      <c r="F1116" s="14" t="s">
        <v>12523</v>
      </c>
      <c r="G1116" s="13"/>
      <c r="H1116" s="14" t="s">
        <v>12524</v>
      </c>
      <c r="I1116" s="14" t="s">
        <v>12525</v>
      </c>
      <c r="J1116" s="14" t="s">
        <v>12526</v>
      </c>
      <c r="K1116" s="14" t="s">
        <v>83</v>
      </c>
      <c r="L1116" s="14" t="s">
        <v>12527</v>
      </c>
      <c r="M1116" s="14" t="s">
        <v>12528</v>
      </c>
      <c r="N1116" s="14" t="s">
        <v>12529</v>
      </c>
      <c r="O1116" s="14" t="s">
        <v>12530</v>
      </c>
      <c r="P1116" s="14" t="s">
        <v>38</v>
      </c>
      <c r="Q1116" s="14" t="s">
        <v>12531</v>
      </c>
      <c r="R1116" s="14" t="s">
        <v>40</v>
      </c>
      <c r="S1116" s="14" t="s">
        <v>12532</v>
      </c>
      <c r="T1116" s="14" t="s">
        <v>12533</v>
      </c>
      <c r="U1116" s="14" t="s">
        <v>2829</v>
      </c>
      <c r="V1116" s="14" t="s">
        <v>44</v>
      </c>
    </row>
    <row r="1117" spans="1:22" ht="9.75" customHeight="1">
      <c r="A1117" s="14" t="s">
        <v>11791</v>
      </c>
      <c r="B1117" s="14" t="s">
        <v>934</v>
      </c>
      <c r="C1117" s="13" t="str">
        <f t="shared" si="4"/>
        <v>11981G11</v>
      </c>
      <c r="D1117" s="14" t="s">
        <v>27</v>
      </c>
      <c r="E1117" s="14" t="s">
        <v>12534</v>
      </c>
      <c r="F1117" s="14" t="s">
        <v>12535</v>
      </c>
      <c r="G1117" s="13"/>
      <c r="H1117" s="14" t="s">
        <v>12536</v>
      </c>
      <c r="I1117" s="14" t="s">
        <v>12537</v>
      </c>
      <c r="J1117" s="14" t="s">
        <v>12538</v>
      </c>
      <c r="K1117" s="14" t="s">
        <v>33</v>
      </c>
      <c r="L1117" s="14" t="s">
        <v>12539</v>
      </c>
      <c r="M1117" s="14" t="s">
        <v>12540</v>
      </c>
      <c r="N1117" s="14" t="s">
        <v>12541</v>
      </c>
      <c r="O1117" s="14" t="s">
        <v>12542</v>
      </c>
      <c r="P1117" s="14" t="s">
        <v>38</v>
      </c>
      <c r="Q1117" s="14" t="s">
        <v>12543</v>
      </c>
      <c r="R1117" s="14" t="s">
        <v>40</v>
      </c>
      <c r="S1117" s="14" t="s">
        <v>12544</v>
      </c>
      <c r="T1117" s="14" t="s">
        <v>90</v>
      </c>
      <c r="U1117" s="14" t="s">
        <v>283</v>
      </c>
      <c r="V1117" s="14" t="s">
        <v>44</v>
      </c>
    </row>
    <row r="1118" spans="1:22" ht="9.75" customHeight="1">
      <c r="A1118" s="14" t="s">
        <v>11791</v>
      </c>
      <c r="B1118" s="14" t="s">
        <v>945</v>
      </c>
      <c r="C1118" s="13" t="str">
        <f t="shared" si="4"/>
        <v>11981H2</v>
      </c>
      <c r="D1118" s="14" t="s">
        <v>27</v>
      </c>
      <c r="E1118" s="14" t="s">
        <v>12545</v>
      </c>
      <c r="F1118" s="14" t="s">
        <v>12546</v>
      </c>
      <c r="G1118" s="14" t="s">
        <v>12547</v>
      </c>
      <c r="H1118" s="14" t="s">
        <v>12548</v>
      </c>
      <c r="I1118" s="14" t="s">
        <v>12549</v>
      </c>
      <c r="J1118" s="14" t="s">
        <v>82</v>
      </c>
      <c r="K1118" s="14" t="s">
        <v>33</v>
      </c>
      <c r="L1118" s="14" t="s">
        <v>12550</v>
      </c>
      <c r="M1118" s="14" t="s">
        <v>12551</v>
      </c>
      <c r="N1118" s="14" t="s">
        <v>12552</v>
      </c>
      <c r="O1118" s="14" t="s">
        <v>12553</v>
      </c>
      <c r="P1118" s="14" t="s">
        <v>38</v>
      </c>
      <c r="Q1118" s="14" t="s">
        <v>12554</v>
      </c>
      <c r="R1118" s="14" t="s">
        <v>40</v>
      </c>
      <c r="S1118" s="14" t="s">
        <v>12555</v>
      </c>
      <c r="T1118" s="14" t="s">
        <v>90</v>
      </c>
      <c r="U1118" s="14" t="s">
        <v>230</v>
      </c>
      <c r="V1118" s="14" t="s">
        <v>44</v>
      </c>
    </row>
    <row r="1119" spans="1:22" ht="9.75" customHeight="1">
      <c r="A1119" s="14" t="s">
        <v>11791</v>
      </c>
      <c r="B1119" s="14" t="s">
        <v>956</v>
      </c>
      <c r="C1119" s="13" t="str">
        <f t="shared" si="4"/>
        <v>11981H3</v>
      </c>
      <c r="D1119" s="14" t="s">
        <v>27</v>
      </c>
      <c r="E1119" s="14" t="s">
        <v>12556</v>
      </c>
      <c r="F1119" s="14" t="s">
        <v>12557</v>
      </c>
      <c r="G1119" s="14" t="s">
        <v>12558</v>
      </c>
      <c r="H1119" s="14" t="s">
        <v>12559</v>
      </c>
      <c r="I1119" s="14" t="s">
        <v>12560</v>
      </c>
      <c r="J1119" s="14" t="s">
        <v>12561</v>
      </c>
      <c r="K1119" s="14" t="s">
        <v>33</v>
      </c>
      <c r="L1119" s="14" t="s">
        <v>12562</v>
      </c>
      <c r="M1119" s="14" t="s">
        <v>12563</v>
      </c>
      <c r="N1119" s="14" t="s">
        <v>12564</v>
      </c>
      <c r="O1119" s="14" t="s">
        <v>12565</v>
      </c>
      <c r="P1119" s="14" t="s">
        <v>38</v>
      </c>
      <c r="Q1119" s="14" t="s">
        <v>12566</v>
      </c>
      <c r="R1119" s="14" t="s">
        <v>40</v>
      </c>
      <c r="S1119" s="14" t="s">
        <v>12567</v>
      </c>
      <c r="T1119" s="14" t="s">
        <v>1370</v>
      </c>
      <c r="U1119" s="14" t="s">
        <v>243</v>
      </c>
      <c r="V1119" s="14" t="s">
        <v>44</v>
      </c>
    </row>
    <row r="1120" spans="1:22" ht="9.75" customHeight="1">
      <c r="A1120" s="14" t="s">
        <v>11791</v>
      </c>
      <c r="B1120" s="14" t="s">
        <v>971</v>
      </c>
      <c r="C1120" s="13" t="str">
        <f t="shared" si="4"/>
        <v>11981H4</v>
      </c>
      <c r="D1120" s="14" t="s">
        <v>27</v>
      </c>
      <c r="E1120" s="14" t="s">
        <v>12568</v>
      </c>
      <c r="F1120" s="14" t="s">
        <v>12569</v>
      </c>
      <c r="G1120" s="13"/>
      <c r="H1120" s="14" t="s">
        <v>12570</v>
      </c>
      <c r="I1120" s="14" t="s">
        <v>12571</v>
      </c>
      <c r="J1120" s="14" t="s">
        <v>111</v>
      </c>
      <c r="K1120" s="13"/>
      <c r="L1120" s="14" t="s">
        <v>12572</v>
      </c>
      <c r="M1120" s="14" t="s">
        <v>12573</v>
      </c>
      <c r="N1120" s="14" t="s">
        <v>12574</v>
      </c>
      <c r="O1120" s="14" t="s">
        <v>280</v>
      </c>
      <c r="P1120" s="14" t="s">
        <v>38</v>
      </c>
      <c r="Q1120" s="14" t="s">
        <v>12575</v>
      </c>
      <c r="R1120" s="14" t="s">
        <v>40</v>
      </c>
      <c r="S1120" s="14" t="s">
        <v>12576</v>
      </c>
      <c r="T1120" s="14" t="s">
        <v>118</v>
      </c>
      <c r="U1120" s="14" t="s">
        <v>60</v>
      </c>
      <c r="V1120" s="14" t="s">
        <v>148</v>
      </c>
    </row>
    <row r="1121" spans="1:22" ht="9.75" customHeight="1">
      <c r="A1121" s="14" t="s">
        <v>11791</v>
      </c>
      <c r="B1121" s="14" t="s">
        <v>985</v>
      </c>
      <c r="C1121" s="13" t="str">
        <f t="shared" si="4"/>
        <v>11981H5</v>
      </c>
      <c r="D1121" s="14" t="s">
        <v>27</v>
      </c>
      <c r="E1121" s="14" t="s">
        <v>12577</v>
      </c>
      <c r="F1121" s="14" t="s">
        <v>12578</v>
      </c>
      <c r="G1121" s="14" t="s">
        <v>12579</v>
      </c>
      <c r="H1121" s="14" t="s">
        <v>12580</v>
      </c>
      <c r="I1121" s="14" t="s">
        <v>12581</v>
      </c>
      <c r="J1121" s="14" t="s">
        <v>788</v>
      </c>
      <c r="K1121" s="14" t="s">
        <v>33</v>
      </c>
      <c r="L1121" s="14" t="s">
        <v>12582</v>
      </c>
      <c r="M1121" s="14" t="s">
        <v>12583</v>
      </c>
      <c r="N1121" s="14" t="s">
        <v>12584</v>
      </c>
      <c r="O1121" s="14" t="s">
        <v>12585</v>
      </c>
      <c r="P1121" s="14" t="s">
        <v>38</v>
      </c>
      <c r="Q1121" s="14" t="s">
        <v>12586</v>
      </c>
      <c r="R1121" s="14" t="s">
        <v>40</v>
      </c>
      <c r="S1121" s="14" t="s">
        <v>12587</v>
      </c>
      <c r="T1121" s="14" t="s">
        <v>103</v>
      </c>
      <c r="U1121" s="14" t="s">
        <v>215</v>
      </c>
      <c r="V1121" s="14" t="s">
        <v>44</v>
      </c>
    </row>
    <row r="1122" spans="1:22" ht="9.75" customHeight="1">
      <c r="A1122" s="14" t="s">
        <v>11791</v>
      </c>
      <c r="B1122" s="14" t="s">
        <v>999</v>
      </c>
      <c r="C1122" s="13" t="str">
        <f t="shared" si="4"/>
        <v>11981H6</v>
      </c>
      <c r="D1122" s="14" t="s">
        <v>27</v>
      </c>
      <c r="E1122" s="14" t="s">
        <v>12588</v>
      </c>
      <c r="F1122" s="14" t="s">
        <v>12589</v>
      </c>
      <c r="G1122" s="13"/>
      <c r="H1122" s="14" t="s">
        <v>12590</v>
      </c>
      <c r="I1122" s="14" t="s">
        <v>12591</v>
      </c>
      <c r="J1122" s="14" t="s">
        <v>344</v>
      </c>
      <c r="K1122" s="14" t="s">
        <v>68</v>
      </c>
      <c r="L1122" s="14" t="s">
        <v>12592</v>
      </c>
      <c r="M1122" s="14" t="s">
        <v>12593</v>
      </c>
      <c r="N1122" s="14" t="s">
        <v>12594</v>
      </c>
      <c r="O1122" s="14" t="s">
        <v>12595</v>
      </c>
      <c r="P1122" s="14" t="s">
        <v>38</v>
      </c>
      <c r="Q1122" s="14" t="s">
        <v>12596</v>
      </c>
      <c r="R1122" s="14" t="s">
        <v>40</v>
      </c>
      <c r="S1122" s="14" t="s">
        <v>12597</v>
      </c>
      <c r="T1122" s="14" t="s">
        <v>75</v>
      </c>
      <c r="U1122" s="14" t="s">
        <v>243</v>
      </c>
      <c r="V1122" s="14" t="s">
        <v>44</v>
      </c>
    </row>
    <row r="1123" spans="1:22" ht="9.75" customHeight="1">
      <c r="A1123" s="14" t="s">
        <v>11791</v>
      </c>
      <c r="B1123" s="14" t="s">
        <v>1010</v>
      </c>
      <c r="C1123" s="13" t="str">
        <f t="shared" si="4"/>
        <v>11981H7</v>
      </c>
      <c r="D1123" s="14" t="s">
        <v>27</v>
      </c>
      <c r="E1123" s="14" t="s">
        <v>12598</v>
      </c>
      <c r="F1123" s="14" t="s">
        <v>12599</v>
      </c>
      <c r="G1123" s="13"/>
      <c r="H1123" s="14" t="s">
        <v>12600</v>
      </c>
      <c r="I1123" s="14" t="s">
        <v>2019</v>
      </c>
      <c r="J1123" s="14" t="s">
        <v>1859</v>
      </c>
      <c r="K1123" s="14" t="s">
        <v>33</v>
      </c>
      <c r="L1123" s="14" t="s">
        <v>12601</v>
      </c>
      <c r="M1123" s="14" t="s">
        <v>2022</v>
      </c>
      <c r="N1123" s="14" t="s">
        <v>12602</v>
      </c>
      <c r="O1123" s="14" t="s">
        <v>12603</v>
      </c>
      <c r="P1123" s="14" t="s">
        <v>38</v>
      </c>
      <c r="Q1123" s="14" t="s">
        <v>12604</v>
      </c>
      <c r="R1123" s="14" t="s">
        <v>40</v>
      </c>
      <c r="S1123" s="14" t="s">
        <v>12605</v>
      </c>
      <c r="T1123" s="14" t="s">
        <v>103</v>
      </c>
      <c r="U1123" s="14" t="s">
        <v>1414</v>
      </c>
      <c r="V1123" s="14" t="s">
        <v>44</v>
      </c>
    </row>
    <row r="1124" spans="1:22" ht="9.75" customHeight="1">
      <c r="A1124" s="14" t="s">
        <v>11791</v>
      </c>
      <c r="B1124" s="14" t="s">
        <v>1022</v>
      </c>
      <c r="C1124" s="13" t="str">
        <f t="shared" si="4"/>
        <v>11981H8</v>
      </c>
      <c r="D1124" s="14" t="s">
        <v>27</v>
      </c>
      <c r="E1124" s="14" t="s">
        <v>12606</v>
      </c>
      <c r="F1124" s="14" t="s">
        <v>12607</v>
      </c>
      <c r="G1124" s="14" t="s">
        <v>12608</v>
      </c>
      <c r="H1124" s="14" t="s">
        <v>12609</v>
      </c>
      <c r="I1124" s="14" t="s">
        <v>8505</v>
      </c>
      <c r="J1124" s="14" t="s">
        <v>384</v>
      </c>
      <c r="K1124" s="14" t="s">
        <v>52</v>
      </c>
      <c r="L1124" s="14" t="s">
        <v>12610</v>
      </c>
      <c r="M1124" s="14" t="s">
        <v>12611</v>
      </c>
      <c r="N1124" s="14" t="s">
        <v>12612</v>
      </c>
      <c r="O1124" s="14" t="s">
        <v>12613</v>
      </c>
      <c r="P1124" s="14" t="s">
        <v>38</v>
      </c>
      <c r="Q1124" s="14" t="s">
        <v>12614</v>
      </c>
      <c r="R1124" s="14" t="s">
        <v>40</v>
      </c>
      <c r="S1124" s="14" t="s">
        <v>12615</v>
      </c>
      <c r="T1124" s="14" t="s">
        <v>391</v>
      </c>
      <c r="U1124" s="14" t="s">
        <v>338</v>
      </c>
      <c r="V1124" s="14" t="s">
        <v>44</v>
      </c>
    </row>
    <row r="1125" spans="1:22" ht="9.75" customHeight="1">
      <c r="A1125" s="14" t="s">
        <v>11791</v>
      </c>
      <c r="B1125" s="14" t="s">
        <v>1035</v>
      </c>
      <c r="C1125" s="13" t="str">
        <f t="shared" si="4"/>
        <v>11981H9</v>
      </c>
      <c r="D1125" s="14" t="s">
        <v>27</v>
      </c>
      <c r="E1125" s="14" t="s">
        <v>12616</v>
      </c>
      <c r="F1125" s="14" t="s">
        <v>12617</v>
      </c>
      <c r="G1125" s="14" t="s">
        <v>12618</v>
      </c>
      <c r="H1125" s="14" t="s">
        <v>12619</v>
      </c>
      <c r="I1125" s="14" t="s">
        <v>12620</v>
      </c>
      <c r="J1125" s="14" t="s">
        <v>230</v>
      </c>
      <c r="K1125" s="14" t="s">
        <v>33</v>
      </c>
      <c r="L1125" s="14" t="s">
        <v>12621</v>
      </c>
      <c r="M1125" s="14" t="s">
        <v>12622</v>
      </c>
      <c r="N1125" s="14" t="s">
        <v>12623</v>
      </c>
      <c r="O1125" s="14" t="s">
        <v>12624</v>
      </c>
      <c r="P1125" s="14" t="s">
        <v>38</v>
      </c>
      <c r="Q1125" s="14" t="s">
        <v>12625</v>
      </c>
      <c r="R1125" s="14" t="s">
        <v>40</v>
      </c>
      <c r="S1125" s="14" t="s">
        <v>12626</v>
      </c>
      <c r="T1125" s="14" t="s">
        <v>230</v>
      </c>
      <c r="U1125" s="14" t="s">
        <v>338</v>
      </c>
      <c r="V1125" s="14" t="s">
        <v>44</v>
      </c>
    </row>
    <row r="1126" spans="1:22" ht="9.75" customHeight="1">
      <c r="A1126" s="14" t="s">
        <v>11791</v>
      </c>
      <c r="B1126" s="14" t="s">
        <v>1048</v>
      </c>
      <c r="C1126" s="13" t="str">
        <f t="shared" si="4"/>
        <v>11981H10</v>
      </c>
      <c r="D1126" s="14" t="s">
        <v>27</v>
      </c>
      <c r="E1126" s="14" t="s">
        <v>12627</v>
      </c>
      <c r="F1126" s="14" t="s">
        <v>12628</v>
      </c>
      <c r="G1126" s="14" t="s">
        <v>12629</v>
      </c>
      <c r="H1126" s="14" t="s">
        <v>12630</v>
      </c>
      <c r="I1126" s="14" t="s">
        <v>12631</v>
      </c>
      <c r="J1126" s="14" t="s">
        <v>2391</v>
      </c>
      <c r="K1126" s="14" t="s">
        <v>83</v>
      </c>
      <c r="L1126" s="14" t="s">
        <v>12632</v>
      </c>
      <c r="M1126" s="14" t="s">
        <v>12633</v>
      </c>
      <c r="N1126" s="14" t="s">
        <v>12634</v>
      </c>
      <c r="O1126" s="14" t="s">
        <v>12635</v>
      </c>
      <c r="P1126" s="14" t="s">
        <v>38</v>
      </c>
      <c r="Q1126" s="14" t="s">
        <v>12636</v>
      </c>
      <c r="R1126" s="14" t="s">
        <v>40</v>
      </c>
      <c r="S1126" s="14" t="s">
        <v>12637</v>
      </c>
      <c r="T1126" s="14" t="s">
        <v>2399</v>
      </c>
      <c r="U1126" s="14" t="s">
        <v>202</v>
      </c>
      <c r="V1126" s="14" t="s">
        <v>44</v>
      </c>
    </row>
    <row r="1127" spans="1:22" ht="9.75" customHeight="1">
      <c r="A1127" s="14" t="s">
        <v>11791</v>
      </c>
      <c r="B1127" s="14" t="s">
        <v>1061</v>
      </c>
      <c r="C1127" s="13" t="str">
        <f t="shared" si="4"/>
        <v>11981H11</v>
      </c>
      <c r="D1127" s="14" t="s">
        <v>27</v>
      </c>
      <c r="E1127" s="14" t="s">
        <v>12638</v>
      </c>
      <c r="F1127" s="14" t="s">
        <v>12639</v>
      </c>
      <c r="G1127" s="14" t="s">
        <v>12640</v>
      </c>
      <c r="H1127" s="14" t="s">
        <v>12641</v>
      </c>
      <c r="I1127" s="14" t="s">
        <v>12642</v>
      </c>
      <c r="J1127" s="14" t="s">
        <v>276</v>
      </c>
      <c r="K1127" s="14" t="s">
        <v>4258</v>
      </c>
      <c r="L1127" s="14" t="s">
        <v>12643</v>
      </c>
      <c r="M1127" s="14" t="s">
        <v>12644</v>
      </c>
      <c r="N1127" s="14" t="s">
        <v>12645</v>
      </c>
      <c r="O1127" s="14" t="s">
        <v>12646</v>
      </c>
      <c r="P1127" s="14" t="s">
        <v>38</v>
      </c>
      <c r="Q1127" s="14" t="s">
        <v>12647</v>
      </c>
      <c r="R1127" s="14" t="s">
        <v>40</v>
      </c>
      <c r="S1127" s="14" t="s">
        <v>12648</v>
      </c>
      <c r="T1127" s="14" t="s">
        <v>90</v>
      </c>
      <c r="U1127" s="14" t="s">
        <v>283</v>
      </c>
      <c r="V1127" s="14" t="s">
        <v>44</v>
      </c>
    </row>
    <row r="1128" spans="1:22" ht="9.75" customHeight="1">
      <c r="A1128" s="14" t="s">
        <v>12649</v>
      </c>
      <c r="B1128" s="14" t="s">
        <v>26</v>
      </c>
      <c r="C1128" s="13" t="str">
        <f t="shared" si="4"/>
        <v>11982A2</v>
      </c>
      <c r="D1128" s="14" t="s">
        <v>27</v>
      </c>
      <c r="E1128" s="14" t="s">
        <v>12650</v>
      </c>
      <c r="F1128" s="14" t="s">
        <v>12651</v>
      </c>
      <c r="G1128" s="14" t="s">
        <v>12652</v>
      </c>
      <c r="H1128" s="14" t="s">
        <v>12653</v>
      </c>
      <c r="I1128" s="14" t="s">
        <v>12654</v>
      </c>
      <c r="J1128" s="14" t="s">
        <v>12655</v>
      </c>
      <c r="K1128" s="14" t="s">
        <v>52</v>
      </c>
      <c r="L1128" s="14" t="s">
        <v>12656</v>
      </c>
      <c r="M1128" s="14" t="s">
        <v>12657</v>
      </c>
      <c r="N1128" s="14" t="s">
        <v>12658</v>
      </c>
      <c r="O1128" s="14" t="s">
        <v>12659</v>
      </c>
      <c r="P1128" s="14" t="s">
        <v>38</v>
      </c>
      <c r="Q1128" s="14" t="s">
        <v>12660</v>
      </c>
      <c r="R1128" s="14" t="s">
        <v>40</v>
      </c>
      <c r="S1128" s="14" t="s">
        <v>12661</v>
      </c>
      <c r="T1128" s="14" t="s">
        <v>781</v>
      </c>
      <c r="U1128" s="14" t="s">
        <v>60</v>
      </c>
      <c r="V1128" s="14" t="s">
        <v>44</v>
      </c>
    </row>
    <row r="1129" spans="1:22" ht="9.75" customHeight="1">
      <c r="A1129" s="14" t="s">
        <v>12649</v>
      </c>
      <c r="B1129" s="14" t="s">
        <v>45</v>
      </c>
      <c r="C1129" s="13" t="str">
        <f t="shared" si="4"/>
        <v>11982A3</v>
      </c>
      <c r="D1129" s="14" t="s">
        <v>27</v>
      </c>
      <c r="E1129" s="14" t="s">
        <v>12662</v>
      </c>
      <c r="F1129" s="14" t="s">
        <v>12663</v>
      </c>
      <c r="G1129" s="13"/>
      <c r="H1129" s="14" t="s">
        <v>12664</v>
      </c>
      <c r="I1129" s="14" t="s">
        <v>12665</v>
      </c>
      <c r="J1129" s="14" t="s">
        <v>12666</v>
      </c>
      <c r="K1129" s="14" t="s">
        <v>33</v>
      </c>
      <c r="L1129" s="14" t="s">
        <v>12667</v>
      </c>
      <c r="M1129" s="14" t="s">
        <v>12668</v>
      </c>
      <c r="N1129" s="14" t="s">
        <v>12669</v>
      </c>
      <c r="O1129" s="14" t="s">
        <v>12670</v>
      </c>
      <c r="P1129" s="14" t="s">
        <v>38</v>
      </c>
      <c r="Q1129" s="14" t="s">
        <v>12671</v>
      </c>
      <c r="R1129" s="14" t="s">
        <v>40</v>
      </c>
      <c r="S1129" s="14" t="s">
        <v>12672</v>
      </c>
      <c r="T1129" s="14" t="s">
        <v>3232</v>
      </c>
      <c r="U1129" s="14" t="s">
        <v>520</v>
      </c>
      <c r="V1129" s="14" t="s">
        <v>44</v>
      </c>
    </row>
    <row r="1130" spans="1:22" ht="9.75" customHeight="1">
      <c r="A1130" s="14" t="s">
        <v>12649</v>
      </c>
      <c r="B1130" s="14" t="s">
        <v>61</v>
      </c>
      <c r="C1130" s="13" t="str">
        <f t="shared" si="4"/>
        <v>11982A4</v>
      </c>
      <c r="D1130" s="14" t="s">
        <v>27</v>
      </c>
      <c r="E1130" s="14" t="s">
        <v>12673</v>
      </c>
      <c r="F1130" s="14" t="s">
        <v>12674</v>
      </c>
      <c r="G1130" s="14" t="s">
        <v>12675</v>
      </c>
      <c r="H1130" s="14" t="s">
        <v>12676</v>
      </c>
      <c r="I1130" s="14" t="s">
        <v>12677</v>
      </c>
      <c r="J1130" s="14" t="s">
        <v>12678</v>
      </c>
      <c r="K1130" s="14" t="s">
        <v>33</v>
      </c>
      <c r="L1130" s="14" t="s">
        <v>12679</v>
      </c>
      <c r="M1130" s="14" t="s">
        <v>12680</v>
      </c>
      <c r="N1130" s="14" t="s">
        <v>12681</v>
      </c>
      <c r="O1130" s="14" t="s">
        <v>12682</v>
      </c>
      <c r="P1130" s="14" t="s">
        <v>38</v>
      </c>
      <c r="Q1130" s="14" t="s">
        <v>12683</v>
      </c>
      <c r="R1130" s="14" t="s">
        <v>40</v>
      </c>
      <c r="S1130" s="14" t="s">
        <v>12684</v>
      </c>
      <c r="T1130" s="14" t="s">
        <v>12685</v>
      </c>
      <c r="U1130" s="14" t="s">
        <v>429</v>
      </c>
      <c r="V1130" s="14" t="s">
        <v>44</v>
      </c>
    </row>
    <row r="1131" spans="1:22" ht="9.75" customHeight="1">
      <c r="A1131" s="14" t="s">
        <v>12649</v>
      </c>
      <c r="B1131" s="14" t="s">
        <v>77</v>
      </c>
      <c r="C1131" s="13" t="str">
        <f t="shared" si="4"/>
        <v>11982A5</v>
      </c>
      <c r="D1131" s="14" t="s">
        <v>27</v>
      </c>
      <c r="E1131" s="14" t="s">
        <v>12686</v>
      </c>
      <c r="F1131" s="14" t="s">
        <v>12687</v>
      </c>
      <c r="G1131" s="14" t="s">
        <v>12688</v>
      </c>
      <c r="H1131" s="14" t="s">
        <v>12689</v>
      </c>
      <c r="I1131" s="14" t="s">
        <v>12690</v>
      </c>
      <c r="J1131" s="14" t="s">
        <v>623</v>
      </c>
      <c r="K1131" s="14" t="s">
        <v>12691</v>
      </c>
      <c r="L1131" s="14" t="s">
        <v>12692</v>
      </c>
      <c r="M1131" s="14" t="s">
        <v>12693</v>
      </c>
      <c r="N1131" s="14" t="s">
        <v>12694</v>
      </c>
      <c r="O1131" s="14" t="s">
        <v>12695</v>
      </c>
      <c r="P1131" s="14" t="s">
        <v>38</v>
      </c>
      <c r="Q1131" s="14" t="s">
        <v>12696</v>
      </c>
      <c r="R1131" s="14" t="s">
        <v>40</v>
      </c>
      <c r="S1131" s="14" t="s">
        <v>12697</v>
      </c>
      <c r="T1131" s="14" t="s">
        <v>75</v>
      </c>
      <c r="U1131" s="14" t="s">
        <v>243</v>
      </c>
      <c r="V1131" s="14" t="s">
        <v>44</v>
      </c>
    </row>
    <row r="1132" spans="1:22" ht="9.75" customHeight="1">
      <c r="A1132" s="14" t="s">
        <v>12649</v>
      </c>
      <c r="B1132" s="14" t="s">
        <v>91</v>
      </c>
      <c r="C1132" s="13" t="str">
        <f t="shared" si="4"/>
        <v>11982A6</v>
      </c>
      <c r="D1132" s="14" t="s">
        <v>27</v>
      </c>
      <c r="E1132" s="14" t="s">
        <v>12698</v>
      </c>
      <c r="F1132" s="14" t="s">
        <v>12699</v>
      </c>
      <c r="G1132" s="14" t="s">
        <v>12700</v>
      </c>
      <c r="H1132" s="14" t="s">
        <v>12701</v>
      </c>
      <c r="I1132" s="14" t="s">
        <v>12702</v>
      </c>
      <c r="J1132" s="14" t="s">
        <v>344</v>
      </c>
      <c r="K1132" s="14" t="s">
        <v>83</v>
      </c>
      <c r="L1132" s="14" t="s">
        <v>12703</v>
      </c>
      <c r="M1132" s="14" t="s">
        <v>12704</v>
      </c>
      <c r="N1132" s="14" t="s">
        <v>12705</v>
      </c>
      <c r="O1132" s="14" t="s">
        <v>12706</v>
      </c>
      <c r="P1132" s="14" t="s">
        <v>38</v>
      </c>
      <c r="Q1132" s="14" t="s">
        <v>12707</v>
      </c>
      <c r="R1132" s="14" t="s">
        <v>40</v>
      </c>
      <c r="S1132" s="14" t="s">
        <v>12708</v>
      </c>
      <c r="T1132" s="14" t="s">
        <v>75</v>
      </c>
      <c r="U1132" s="14" t="s">
        <v>243</v>
      </c>
      <c r="V1132" s="14" t="s">
        <v>44</v>
      </c>
    </row>
    <row r="1133" spans="1:22" ht="9.75" customHeight="1">
      <c r="A1133" s="14" t="s">
        <v>12649</v>
      </c>
      <c r="B1133" s="14" t="s">
        <v>105</v>
      </c>
      <c r="C1133" s="13" t="str">
        <f t="shared" si="4"/>
        <v>11982A7</v>
      </c>
      <c r="D1133" s="14" t="s">
        <v>27</v>
      </c>
      <c r="E1133" s="14" t="s">
        <v>12709</v>
      </c>
      <c r="F1133" s="14" t="s">
        <v>12710</v>
      </c>
      <c r="G1133" s="14" t="s">
        <v>12711</v>
      </c>
      <c r="H1133" s="14" t="s">
        <v>12712</v>
      </c>
      <c r="I1133" s="14" t="s">
        <v>12713</v>
      </c>
      <c r="J1133" s="14" t="s">
        <v>12714</v>
      </c>
      <c r="K1133" s="14" t="s">
        <v>68</v>
      </c>
      <c r="L1133" s="14" t="s">
        <v>12715</v>
      </c>
      <c r="M1133" s="14" t="s">
        <v>12716</v>
      </c>
      <c r="N1133" s="14" t="s">
        <v>12717</v>
      </c>
      <c r="O1133" s="14" t="s">
        <v>12718</v>
      </c>
      <c r="P1133" s="14" t="s">
        <v>38</v>
      </c>
      <c r="Q1133" s="14" t="s">
        <v>12719</v>
      </c>
      <c r="R1133" s="14" t="s">
        <v>40</v>
      </c>
      <c r="S1133" s="14" t="s">
        <v>12720</v>
      </c>
      <c r="T1133" s="14" t="s">
        <v>2119</v>
      </c>
      <c r="U1133" s="14" t="s">
        <v>243</v>
      </c>
      <c r="V1133" s="14" t="s">
        <v>44</v>
      </c>
    </row>
    <row r="1134" spans="1:22" ht="9.75" customHeight="1">
      <c r="A1134" s="14" t="s">
        <v>12649</v>
      </c>
      <c r="B1134" s="14" t="s">
        <v>120</v>
      </c>
      <c r="C1134" s="13" t="str">
        <f t="shared" si="4"/>
        <v>11982A8</v>
      </c>
      <c r="D1134" s="14" t="s">
        <v>27</v>
      </c>
      <c r="E1134" s="14" t="s">
        <v>12721</v>
      </c>
      <c r="F1134" s="14" t="s">
        <v>12722</v>
      </c>
      <c r="G1134" s="13"/>
      <c r="H1134" s="14" t="s">
        <v>12723</v>
      </c>
      <c r="I1134" s="14" t="s">
        <v>12724</v>
      </c>
      <c r="J1134" s="14" t="s">
        <v>837</v>
      </c>
      <c r="K1134" s="14" t="s">
        <v>52</v>
      </c>
      <c r="L1134" s="14" t="s">
        <v>12725</v>
      </c>
      <c r="M1134" s="14" t="s">
        <v>12726</v>
      </c>
      <c r="N1134" s="14" t="s">
        <v>12727</v>
      </c>
      <c r="O1134" s="14" t="s">
        <v>280</v>
      </c>
      <c r="P1134" s="14" t="s">
        <v>38</v>
      </c>
      <c r="Q1134" s="14" t="s">
        <v>12728</v>
      </c>
      <c r="R1134" s="14" t="s">
        <v>40</v>
      </c>
      <c r="S1134" s="14" t="s">
        <v>12729</v>
      </c>
      <c r="T1134" s="14" t="s">
        <v>118</v>
      </c>
      <c r="U1134" s="14" t="s">
        <v>60</v>
      </c>
      <c r="V1134" s="14" t="s">
        <v>44</v>
      </c>
    </row>
    <row r="1135" spans="1:22" ht="9.75" customHeight="1">
      <c r="A1135" s="14" t="s">
        <v>12649</v>
      </c>
      <c r="B1135" s="14" t="s">
        <v>136</v>
      </c>
      <c r="C1135" s="13" t="str">
        <f t="shared" si="4"/>
        <v>11982A9</v>
      </c>
      <c r="D1135" s="14" t="s">
        <v>27</v>
      </c>
      <c r="E1135" s="14" t="s">
        <v>12730</v>
      </c>
      <c r="F1135" s="14" t="s">
        <v>12731</v>
      </c>
      <c r="G1135" s="14" t="s">
        <v>12732</v>
      </c>
      <c r="H1135" s="14" t="s">
        <v>12733</v>
      </c>
      <c r="I1135" s="14" t="s">
        <v>12734</v>
      </c>
      <c r="J1135" s="14" t="s">
        <v>82</v>
      </c>
      <c r="K1135" s="14" t="s">
        <v>33</v>
      </c>
      <c r="L1135" s="14" t="s">
        <v>12735</v>
      </c>
      <c r="M1135" s="14" t="s">
        <v>12736</v>
      </c>
      <c r="N1135" s="14" t="s">
        <v>12737</v>
      </c>
      <c r="O1135" s="14" t="s">
        <v>12738</v>
      </c>
      <c r="P1135" s="14" t="s">
        <v>38</v>
      </c>
      <c r="Q1135" s="14" t="s">
        <v>12739</v>
      </c>
      <c r="R1135" s="14" t="s">
        <v>40</v>
      </c>
      <c r="S1135" s="14" t="s">
        <v>12740</v>
      </c>
      <c r="T1135" s="14" t="s">
        <v>90</v>
      </c>
      <c r="U1135" s="14" t="s">
        <v>283</v>
      </c>
      <c r="V1135" s="14" t="s">
        <v>44</v>
      </c>
    </row>
    <row r="1136" spans="1:22" ht="9.75" customHeight="1">
      <c r="A1136" s="14" t="s">
        <v>12649</v>
      </c>
      <c r="B1136" s="14" t="s">
        <v>149</v>
      </c>
      <c r="C1136" s="13" t="str">
        <f t="shared" si="4"/>
        <v>11982A10</v>
      </c>
      <c r="D1136" s="14" t="s">
        <v>27</v>
      </c>
      <c r="E1136" s="14" t="s">
        <v>12741</v>
      </c>
      <c r="F1136" s="14" t="s">
        <v>12742</v>
      </c>
      <c r="G1136" s="13"/>
      <c r="H1136" s="14" t="s">
        <v>12743</v>
      </c>
      <c r="I1136" s="14" t="s">
        <v>12744</v>
      </c>
      <c r="J1136" s="14" t="s">
        <v>230</v>
      </c>
      <c r="K1136" s="13"/>
      <c r="L1136" s="14" t="s">
        <v>12745</v>
      </c>
      <c r="M1136" s="14" t="s">
        <v>12746</v>
      </c>
      <c r="N1136" s="14" t="s">
        <v>12747</v>
      </c>
      <c r="O1136" s="14" t="s">
        <v>12748</v>
      </c>
      <c r="P1136" s="14" t="s">
        <v>38</v>
      </c>
      <c r="Q1136" s="14" t="s">
        <v>12749</v>
      </c>
      <c r="R1136" s="14" t="s">
        <v>40</v>
      </c>
      <c r="S1136" s="14" t="s">
        <v>12750</v>
      </c>
      <c r="T1136" s="14" t="s">
        <v>230</v>
      </c>
      <c r="U1136" s="14" t="s">
        <v>283</v>
      </c>
      <c r="V1136" s="14" t="s">
        <v>44</v>
      </c>
    </row>
    <row r="1137" spans="1:22" ht="9.75" customHeight="1">
      <c r="A1137" s="14" t="s">
        <v>12649</v>
      </c>
      <c r="B1137" s="14" t="s">
        <v>162</v>
      </c>
      <c r="C1137" s="13" t="str">
        <f t="shared" si="4"/>
        <v>11982A11</v>
      </c>
      <c r="D1137" s="14" t="s">
        <v>27</v>
      </c>
      <c r="E1137" s="14" t="s">
        <v>12751</v>
      </c>
      <c r="F1137" s="14" t="s">
        <v>12752</v>
      </c>
      <c r="G1137" s="14" t="s">
        <v>12753</v>
      </c>
      <c r="H1137" s="14" t="s">
        <v>12754</v>
      </c>
      <c r="I1137" s="14" t="s">
        <v>12755</v>
      </c>
      <c r="J1137" s="14" t="s">
        <v>10645</v>
      </c>
      <c r="K1137" s="14" t="s">
        <v>33</v>
      </c>
      <c r="L1137" s="14" t="s">
        <v>12756</v>
      </c>
      <c r="M1137" s="14" t="s">
        <v>12757</v>
      </c>
      <c r="N1137" s="14" t="s">
        <v>12758</v>
      </c>
      <c r="O1137" s="14" t="s">
        <v>12759</v>
      </c>
      <c r="P1137" s="14" t="s">
        <v>38</v>
      </c>
      <c r="Q1137" s="14" t="s">
        <v>12760</v>
      </c>
      <c r="R1137" s="14" t="s">
        <v>40</v>
      </c>
      <c r="S1137" s="14" t="s">
        <v>12761</v>
      </c>
      <c r="T1137" s="14" t="s">
        <v>4984</v>
      </c>
      <c r="U1137" s="14" t="s">
        <v>134</v>
      </c>
      <c r="V1137" s="14" t="s">
        <v>44</v>
      </c>
    </row>
    <row r="1138" spans="1:22" ht="9.75" customHeight="1">
      <c r="A1138" s="14" t="s">
        <v>12649</v>
      </c>
      <c r="B1138" s="14" t="s">
        <v>176</v>
      </c>
      <c r="C1138" s="13" t="str">
        <f t="shared" si="4"/>
        <v>11982B2</v>
      </c>
      <c r="D1138" s="14" t="s">
        <v>27</v>
      </c>
      <c r="E1138" s="14" t="s">
        <v>12762</v>
      </c>
      <c r="F1138" s="14" t="s">
        <v>12763</v>
      </c>
      <c r="G1138" s="14" t="s">
        <v>12764</v>
      </c>
      <c r="H1138" s="14" t="s">
        <v>12765</v>
      </c>
      <c r="I1138" s="14" t="s">
        <v>12766</v>
      </c>
      <c r="J1138" s="14" t="s">
        <v>12767</v>
      </c>
      <c r="K1138" s="14" t="s">
        <v>52</v>
      </c>
      <c r="L1138" s="14" t="s">
        <v>12768</v>
      </c>
      <c r="M1138" s="14" t="s">
        <v>12769</v>
      </c>
      <c r="N1138" s="14" t="s">
        <v>12770</v>
      </c>
      <c r="O1138" s="14" t="s">
        <v>12771</v>
      </c>
      <c r="P1138" s="14" t="s">
        <v>38</v>
      </c>
      <c r="Q1138" s="14" t="s">
        <v>12772</v>
      </c>
      <c r="R1138" s="14" t="s">
        <v>40</v>
      </c>
      <c r="S1138" s="14" t="s">
        <v>12773</v>
      </c>
      <c r="T1138" s="14" t="s">
        <v>391</v>
      </c>
      <c r="U1138" s="14" t="s">
        <v>338</v>
      </c>
      <c r="V1138" s="14" t="s">
        <v>44</v>
      </c>
    </row>
    <row r="1139" spans="1:22" ht="9.75" customHeight="1">
      <c r="A1139" s="14" t="s">
        <v>12649</v>
      </c>
      <c r="B1139" s="14" t="s">
        <v>190</v>
      </c>
      <c r="C1139" s="13" t="str">
        <f t="shared" si="4"/>
        <v>11982B3</v>
      </c>
      <c r="D1139" s="14" t="s">
        <v>27</v>
      </c>
      <c r="E1139" s="14" t="s">
        <v>12774</v>
      </c>
      <c r="F1139" s="14" t="s">
        <v>12775</v>
      </c>
      <c r="G1139" s="13"/>
      <c r="H1139" s="14" t="s">
        <v>12776</v>
      </c>
      <c r="I1139" s="14" t="s">
        <v>12777</v>
      </c>
      <c r="J1139" s="14" t="s">
        <v>1041</v>
      </c>
      <c r="K1139" s="14" t="s">
        <v>2856</v>
      </c>
      <c r="L1139" s="14" t="s">
        <v>12778</v>
      </c>
      <c r="M1139" s="14" t="s">
        <v>12779</v>
      </c>
      <c r="N1139" s="14" t="s">
        <v>12780</v>
      </c>
      <c r="O1139" s="14" t="s">
        <v>280</v>
      </c>
      <c r="P1139" s="14" t="s">
        <v>38</v>
      </c>
      <c r="Q1139" s="14" t="s">
        <v>12781</v>
      </c>
      <c r="R1139" s="14" t="s">
        <v>40</v>
      </c>
      <c r="S1139" s="14" t="s">
        <v>12782</v>
      </c>
      <c r="T1139" s="14" t="s">
        <v>456</v>
      </c>
      <c r="U1139" s="14" t="s">
        <v>2614</v>
      </c>
      <c r="V1139" s="14" t="s">
        <v>148</v>
      </c>
    </row>
    <row r="1140" spans="1:22" ht="9.75" customHeight="1">
      <c r="A1140" s="14" t="s">
        <v>12649</v>
      </c>
      <c r="B1140" s="14" t="s">
        <v>203</v>
      </c>
      <c r="C1140" s="13" t="str">
        <f t="shared" si="4"/>
        <v>11982B4</v>
      </c>
      <c r="D1140" s="14" t="s">
        <v>27</v>
      </c>
      <c r="E1140" s="14" t="s">
        <v>12783</v>
      </c>
      <c r="F1140" s="14" t="s">
        <v>12784</v>
      </c>
      <c r="G1140" s="13"/>
      <c r="H1140" s="14" t="s">
        <v>12785</v>
      </c>
      <c r="I1140" s="14" t="s">
        <v>12786</v>
      </c>
      <c r="J1140" s="14" t="s">
        <v>12787</v>
      </c>
      <c r="K1140" s="14" t="s">
        <v>83</v>
      </c>
      <c r="L1140" s="14" t="s">
        <v>12788</v>
      </c>
      <c r="M1140" s="14" t="s">
        <v>12789</v>
      </c>
      <c r="N1140" s="14" t="s">
        <v>12790</v>
      </c>
      <c r="O1140" s="14" t="s">
        <v>12791</v>
      </c>
      <c r="P1140" s="14" t="s">
        <v>38</v>
      </c>
      <c r="Q1140" s="14" t="s">
        <v>12792</v>
      </c>
      <c r="R1140" s="14" t="s">
        <v>40</v>
      </c>
      <c r="S1140" s="14" t="s">
        <v>12793</v>
      </c>
      <c r="T1140" s="14" t="s">
        <v>229</v>
      </c>
      <c r="U1140" s="14" t="s">
        <v>283</v>
      </c>
      <c r="V1140" s="14" t="s">
        <v>44</v>
      </c>
    </row>
    <row r="1141" spans="1:22" ht="9.75" customHeight="1">
      <c r="A1141" s="14" t="s">
        <v>12649</v>
      </c>
      <c r="B1141" s="14" t="s">
        <v>216</v>
      </c>
      <c r="C1141" s="13" t="str">
        <f t="shared" si="4"/>
        <v>11982B5</v>
      </c>
      <c r="D1141" s="14" t="s">
        <v>27</v>
      </c>
      <c r="E1141" s="14" t="s">
        <v>12794</v>
      </c>
      <c r="F1141" s="14" t="s">
        <v>12795</v>
      </c>
      <c r="G1141" s="13"/>
      <c r="H1141" s="14" t="s">
        <v>12796</v>
      </c>
      <c r="I1141" s="14" t="s">
        <v>12797</v>
      </c>
      <c r="J1141" s="14" t="s">
        <v>5733</v>
      </c>
      <c r="K1141" s="14" t="s">
        <v>68</v>
      </c>
      <c r="L1141" s="14" t="s">
        <v>12798</v>
      </c>
      <c r="M1141" s="14" t="s">
        <v>12799</v>
      </c>
      <c r="N1141" s="14" t="s">
        <v>12800</v>
      </c>
      <c r="O1141" s="14" t="s">
        <v>280</v>
      </c>
      <c r="P1141" s="14" t="s">
        <v>38</v>
      </c>
      <c r="Q1141" s="14" t="s">
        <v>12801</v>
      </c>
      <c r="R1141" s="14" t="s">
        <v>40</v>
      </c>
      <c r="S1141" s="14" t="s">
        <v>12802</v>
      </c>
      <c r="T1141" s="14" t="s">
        <v>103</v>
      </c>
      <c r="U1141" s="14" t="s">
        <v>9430</v>
      </c>
      <c r="V1141" s="14" t="s">
        <v>44</v>
      </c>
    </row>
    <row r="1142" spans="1:22" ht="9.75" customHeight="1">
      <c r="A1142" s="14" t="s">
        <v>12649</v>
      </c>
      <c r="B1142" s="14" t="s">
        <v>231</v>
      </c>
      <c r="C1142" s="13" t="str">
        <f t="shared" si="4"/>
        <v>11982B6</v>
      </c>
      <c r="D1142" s="14" t="s">
        <v>27</v>
      </c>
      <c r="E1142" s="14" t="s">
        <v>12803</v>
      </c>
      <c r="F1142" s="14" t="s">
        <v>12804</v>
      </c>
      <c r="G1142" s="14" t="s">
        <v>12805</v>
      </c>
      <c r="H1142" s="14" t="s">
        <v>12806</v>
      </c>
      <c r="I1142" s="14" t="s">
        <v>12807</v>
      </c>
      <c r="J1142" s="14" t="s">
        <v>650</v>
      </c>
      <c r="K1142" s="13"/>
      <c r="L1142" s="14" t="s">
        <v>12808</v>
      </c>
      <c r="M1142" s="14" t="s">
        <v>12809</v>
      </c>
      <c r="N1142" s="14" t="s">
        <v>12810</v>
      </c>
      <c r="O1142" s="14" t="s">
        <v>280</v>
      </c>
      <c r="P1142" s="14" t="s">
        <v>38</v>
      </c>
      <c r="Q1142" s="14" t="s">
        <v>12811</v>
      </c>
      <c r="R1142" s="14" t="s">
        <v>40</v>
      </c>
      <c r="S1142" s="14" t="s">
        <v>12812</v>
      </c>
      <c r="T1142" s="14" t="s">
        <v>90</v>
      </c>
      <c r="U1142" s="14" t="s">
        <v>283</v>
      </c>
      <c r="V1142" s="14" t="s">
        <v>44</v>
      </c>
    </row>
    <row r="1143" spans="1:22" ht="9.75" customHeight="1">
      <c r="A1143" s="14" t="s">
        <v>12649</v>
      </c>
      <c r="B1143" s="14" t="s">
        <v>244</v>
      </c>
      <c r="C1143" s="13" t="str">
        <f t="shared" si="4"/>
        <v>11982B7</v>
      </c>
      <c r="D1143" s="14" t="s">
        <v>27</v>
      </c>
      <c r="E1143" s="14" t="s">
        <v>12813</v>
      </c>
      <c r="F1143" s="14" t="s">
        <v>12814</v>
      </c>
      <c r="G1143" s="14" t="s">
        <v>12815</v>
      </c>
      <c r="H1143" s="14" t="s">
        <v>12816</v>
      </c>
      <c r="I1143" s="14" t="s">
        <v>12817</v>
      </c>
      <c r="J1143" s="14" t="s">
        <v>3943</v>
      </c>
      <c r="K1143" s="14" t="s">
        <v>83</v>
      </c>
      <c r="L1143" s="14" t="s">
        <v>12818</v>
      </c>
      <c r="M1143" s="14" t="s">
        <v>12819</v>
      </c>
      <c r="N1143" s="14" t="s">
        <v>12820</v>
      </c>
      <c r="O1143" s="14" t="s">
        <v>12821</v>
      </c>
      <c r="P1143" s="14" t="s">
        <v>38</v>
      </c>
      <c r="Q1143" s="14" t="s">
        <v>12822</v>
      </c>
      <c r="R1143" s="14" t="s">
        <v>40</v>
      </c>
      <c r="S1143" s="14" t="s">
        <v>12823</v>
      </c>
      <c r="T1143" s="14" t="s">
        <v>781</v>
      </c>
      <c r="U1143" s="14" t="s">
        <v>3950</v>
      </c>
      <c r="V1143" s="14" t="s">
        <v>44</v>
      </c>
    </row>
    <row r="1144" spans="1:22" ht="9.75" customHeight="1">
      <c r="A1144" s="14" t="s">
        <v>12649</v>
      </c>
      <c r="B1144" s="14" t="s">
        <v>257</v>
      </c>
      <c r="C1144" s="13" t="str">
        <f t="shared" si="4"/>
        <v>11982B8</v>
      </c>
      <c r="D1144" s="14" t="s">
        <v>27</v>
      </c>
      <c r="E1144" s="14" t="s">
        <v>12824</v>
      </c>
      <c r="F1144" s="14" t="s">
        <v>12825</v>
      </c>
      <c r="G1144" s="14" t="s">
        <v>12826</v>
      </c>
      <c r="H1144" s="14" t="s">
        <v>12827</v>
      </c>
      <c r="I1144" s="14" t="s">
        <v>12828</v>
      </c>
      <c r="J1144" s="14" t="s">
        <v>12829</v>
      </c>
      <c r="K1144" s="14" t="s">
        <v>52</v>
      </c>
      <c r="L1144" s="14" t="s">
        <v>12830</v>
      </c>
      <c r="M1144" s="14" t="s">
        <v>12831</v>
      </c>
      <c r="N1144" s="14" t="s">
        <v>12832</v>
      </c>
      <c r="O1144" s="14" t="s">
        <v>12833</v>
      </c>
      <c r="P1144" s="14" t="s">
        <v>38</v>
      </c>
      <c r="Q1144" s="14" t="s">
        <v>12834</v>
      </c>
      <c r="R1144" s="14" t="s">
        <v>40</v>
      </c>
      <c r="S1144" s="14" t="s">
        <v>12835</v>
      </c>
      <c r="T1144" s="14" t="s">
        <v>443</v>
      </c>
      <c r="U1144" s="14" t="s">
        <v>60</v>
      </c>
      <c r="V1144" s="14" t="s">
        <v>44</v>
      </c>
    </row>
    <row r="1145" spans="1:22" ht="9.75" customHeight="1">
      <c r="A1145" s="14" t="s">
        <v>12649</v>
      </c>
      <c r="B1145" s="14" t="s">
        <v>270</v>
      </c>
      <c r="C1145" s="13" t="str">
        <f t="shared" si="4"/>
        <v>11982B9</v>
      </c>
      <c r="D1145" s="14" t="s">
        <v>27</v>
      </c>
      <c r="E1145" s="14" t="s">
        <v>12836</v>
      </c>
      <c r="F1145" s="14" t="s">
        <v>12837</v>
      </c>
      <c r="G1145" s="14" t="s">
        <v>12838</v>
      </c>
      <c r="H1145" s="14" t="s">
        <v>12839</v>
      </c>
      <c r="I1145" s="14" t="s">
        <v>12840</v>
      </c>
      <c r="J1145" s="14" t="s">
        <v>230</v>
      </c>
      <c r="K1145" s="14" t="s">
        <v>83</v>
      </c>
      <c r="L1145" s="14" t="s">
        <v>12841</v>
      </c>
      <c r="M1145" s="14" t="s">
        <v>12842</v>
      </c>
      <c r="N1145" s="14" t="s">
        <v>12843</v>
      </c>
      <c r="O1145" s="14" t="s">
        <v>12844</v>
      </c>
      <c r="P1145" s="14" t="s">
        <v>38</v>
      </c>
      <c r="Q1145" s="14" t="s">
        <v>12845</v>
      </c>
      <c r="R1145" s="14" t="s">
        <v>40</v>
      </c>
      <c r="S1145" s="14" t="s">
        <v>12846</v>
      </c>
      <c r="T1145" s="14" t="s">
        <v>230</v>
      </c>
      <c r="U1145" s="14" t="s">
        <v>230</v>
      </c>
      <c r="V1145" s="14" t="s">
        <v>44</v>
      </c>
    </row>
    <row r="1146" spans="1:22" ht="9.75" customHeight="1">
      <c r="A1146" s="14" t="s">
        <v>12649</v>
      </c>
      <c r="B1146" s="14" t="s">
        <v>284</v>
      </c>
      <c r="C1146" s="13" t="str">
        <f t="shared" si="4"/>
        <v>11982B10</v>
      </c>
      <c r="D1146" s="14" t="s">
        <v>27</v>
      </c>
      <c r="E1146" s="14" t="s">
        <v>12847</v>
      </c>
      <c r="F1146" s="14" t="s">
        <v>12848</v>
      </c>
      <c r="G1146" s="13"/>
      <c r="H1146" s="14" t="s">
        <v>12849</v>
      </c>
      <c r="I1146" s="14" t="s">
        <v>12850</v>
      </c>
      <c r="J1146" s="14" t="s">
        <v>168</v>
      </c>
      <c r="K1146" s="14" t="s">
        <v>83</v>
      </c>
      <c r="L1146" s="14" t="s">
        <v>12851</v>
      </c>
      <c r="M1146" s="14" t="s">
        <v>12852</v>
      </c>
      <c r="N1146" s="14" t="s">
        <v>12853</v>
      </c>
      <c r="O1146" s="14" t="s">
        <v>280</v>
      </c>
      <c r="P1146" s="14" t="s">
        <v>38</v>
      </c>
      <c r="Q1146" s="14" t="s">
        <v>12854</v>
      </c>
      <c r="R1146" s="14" t="s">
        <v>40</v>
      </c>
      <c r="S1146" s="14" t="s">
        <v>12855</v>
      </c>
      <c r="T1146" s="14" t="s">
        <v>90</v>
      </c>
      <c r="U1146" s="14" t="s">
        <v>283</v>
      </c>
      <c r="V1146" s="14" t="s">
        <v>44</v>
      </c>
    </row>
    <row r="1147" spans="1:22" ht="9.75" customHeight="1">
      <c r="A1147" s="14" t="s">
        <v>12649</v>
      </c>
      <c r="B1147" s="14" t="s">
        <v>298</v>
      </c>
      <c r="C1147" s="13" t="str">
        <f t="shared" si="4"/>
        <v>11982B11</v>
      </c>
      <c r="D1147" s="14" t="s">
        <v>27</v>
      </c>
      <c r="E1147" s="14" t="s">
        <v>12856</v>
      </c>
      <c r="F1147" s="14" t="s">
        <v>12857</v>
      </c>
      <c r="G1147" s="14" t="s">
        <v>12858</v>
      </c>
      <c r="H1147" s="14" t="s">
        <v>12859</v>
      </c>
      <c r="I1147" s="14" t="s">
        <v>6447</v>
      </c>
      <c r="J1147" s="14" t="s">
        <v>12860</v>
      </c>
      <c r="K1147" s="14" t="s">
        <v>33</v>
      </c>
      <c r="L1147" s="14" t="s">
        <v>12861</v>
      </c>
      <c r="M1147" s="14" t="s">
        <v>6449</v>
      </c>
      <c r="N1147" s="14" t="s">
        <v>12862</v>
      </c>
      <c r="O1147" s="14" t="s">
        <v>280</v>
      </c>
      <c r="P1147" s="14" t="s">
        <v>38</v>
      </c>
      <c r="Q1147" s="14" t="s">
        <v>12863</v>
      </c>
      <c r="R1147" s="14" t="s">
        <v>40</v>
      </c>
      <c r="S1147" s="14" t="s">
        <v>12864</v>
      </c>
      <c r="T1147" s="14" t="s">
        <v>1624</v>
      </c>
      <c r="U1147" s="14" t="s">
        <v>3785</v>
      </c>
      <c r="V1147" s="14" t="s">
        <v>148</v>
      </c>
    </row>
    <row r="1148" spans="1:22" ht="9.75" customHeight="1">
      <c r="A1148" s="14" t="s">
        <v>12649</v>
      </c>
      <c r="B1148" s="14" t="s">
        <v>311</v>
      </c>
      <c r="C1148" s="13" t="str">
        <f t="shared" si="4"/>
        <v>11982C2</v>
      </c>
      <c r="D1148" s="14" t="s">
        <v>27</v>
      </c>
      <c r="E1148" s="14" t="s">
        <v>12865</v>
      </c>
      <c r="F1148" s="14" t="s">
        <v>12866</v>
      </c>
      <c r="G1148" s="13"/>
      <c r="H1148" s="14" t="s">
        <v>12867</v>
      </c>
      <c r="I1148" s="14" t="s">
        <v>12868</v>
      </c>
      <c r="J1148" s="14" t="s">
        <v>1928</v>
      </c>
      <c r="K1148" s="14" t="s">
        <v>2856</v>
      </c>
      <c r="L1148" s="14" t="s">
        <v>12869</v>
      </c>
      <c r="M1148" s="14" t="s">
        <v>12870</v>
      </c>
      <c r="N1148" s="14" t="s">
        <v>12871</v>
      </c>
      <c r="O1148" s="14" t="s">
        <v>12872</v>
      </c>
      <c r="P1148" s="14" t="s">
        <v>38</v>
      </c>
      <c r="Q1148" s="14" t="s">
        <v>12873</v>
      </c>
      <c r="R1148" s="14" t="s">
        <v>40</v>
      </c>
      <c r="S1148" s="14" t="s">
        <v>12874</v>
      </c>
      <c r="T1148" s="14" t="s">
        <v>229</v>
      </c>
      <c r="U1148" s="14" t="s">
        <v>283</v>
      </c>
      <c r="V1148" s="14" t="s">
        <v>44</v>
      </c>
    </row>
    <row r="1149" spans="1:22" ht="9.75" customHeight="1">
      <c r="A1149" s="14" t="s">
        <v>12649</v>
      </c>
      <c r="B1149" s="14" t="s">
        <v>325</v>
      </c>
      <c r="C1149" s="13" t="str">
        <f t="shared" si="4"/>
        <v>11982C3</v>
      </c>
      <c r="D1149" s="14" t="s">
        <v>27</v>
      </c>
      <c r="E1149" s="14" t="s">
        <v>12875</v>
      </c>
      <c r="F1149" s="14" t="s">
        <v>12876</v>
      </c>
      <c r="G1149" s="14" t="s">
        <v>12877</v>
      </c>
      <c r="H1149" s="14" t="s">
        <v>12878</v>
      </c>
      <c r="I1149" s="14" t="s">
        <v>2342</v>
      </c>
      <c r="J1149" s="14" t="s">
        <v>344</v>
      </c>
      <c r="K1149" s="14" t="s">
        <v>68</v>
      </c>
      <c r="L1149" s="14" t="s">
        <v>12879</v>
      </c>
      <c r="M1149" s="14" t="s">
        <v>12880</v>
      </c>
      <c r="N1149" s="14" t="s">
        <v>12881</v>
      </c>
      <c r="O1149" s="14" t="s">
        <v>12882</v>
      </c>
      <c r="P1149" s="14" t="s">
        <v>38</v>
      </c>
      <c r="Q1149" s="14" t="s">
        <v>12883</v>
      </c>
      <c r="R1149" s="14" t="s">
        <v>40</v>
      </c>
      <c r="S1149" s="14" t="s">
        <v>12884</v>
      </c>
      <c r="T1149" s="14" t="s">
        <v>75</v>
      </c>
      <c r="U1149" s="14" t="s">
        <v>243</v>
      </c>
      <c r="V1149" s="14" t="s">
        <v>44</v>
      </c>
    </row>
    <row r="1150" spans="1:22" ht="9.75" customHeight="1">
      <c r="A1150" s="14" t="s">
        <v>12649</v>
      </c>
      <c r="B1150" s="14" t="s">
        <v>339</v>
      </c>
      <c r="C1150" s="13" t="str">
        <f t="shared" si="4"/>
        <v>11982C4</v>
      </c>
      <c r="D1150" s="14" t="s">
        <v>27</v>
      </c>
      <c r="E1150" s="14" t="s">
        <v>12885</v>
      </c>
      <c r="F1150" s="14" t="s">
        <v>12886</v>
      </c>
      <c r="G1150" s="14" t="s">
        <v>12887</v>
      </c>
      <c r="H1150" s="14" t="s">
        <v>12888</v>
      </c>
      <c r="I1150" s="14" t="s">
        <v>12889</v>
      </c>
      <c r="J1150" s="14" t="s">
        <v>1698</v>
      </c>
      <c r="K1150" s="14" t="s">
        <v>169</v>
      </c>
      <c r="L1150" s="14" t="s">
        <v>12890</v>
      </c>
      <c r="M1150" s="14" t="s">
        <v>12891</v>
      </c>
      <c r="N1150" s="14" t="s">
        <v>12892</v>
      </c>
      <c r="O1150" s="14" t="s">
        <v>12893</v>
      </c>
      <c r="P1150" s="14" t="s">
        <v>38</v>
      </c>
      <c r="Q1150" s="14" t="s">
        <v>12894</v>
      </c>
      <c r="R1150" s="14" t="s">
        <v>40</v>
      </c>
      <c r="S1150" s="14" t="s">
        <v>12895</v>
      </c>
      <c r="T1150" s="14" t="s">
        <v>1705</v>
      </c>
      <c r="U1150" s="14" t="s">
        <v>134</v>
      </c>
      <c r="V1150" s="14" t="s">
        <v>44</v>
      </c>
    </row>
    <row r="1151" spans="1:22" ht="9.75" customHeight="1">
      <c r="A1151" s="14" t="s">
        <v>12649</v>
      </c>
      <c r="B1151" s="14" t="s">
        <v>351</v>
      </c>
      <c r="C1151" s="13" t="str">
        <f t="shared" si="4"/>
        <v>11982C5</v>
      </c>
      <c r="D1151" s="14" t="s">
        <v>27</v>
      </c>
      <c r="E1151" s="14" t="s">
        <v>12896</v>
      </c>
      <c r="F1151" s="14" t="s">
        <v>12897</v>
      </c>
      <c r="G1151" s="14" t="s">
        <v>12898</v>
      </c>
      <c r="H1151" s="14" t="s">
        <v>12899</v>
      </c>
      <c r="I1151" s="14" t="s">
        <v>12900</v>
      </c>
      <c r="J1151" s="14" t="s">
        <v>991</v>
      </c>
      <c r="K1151" s="14" t="s">
        <v>926</v>
      </c>
      <c r="L1151" s="14" t="s">
        <v>12901</v>
      </c>
      <c r="M1151" s="14" t="s">
        <v>12902</v>
      </c>
      <c r="N1151" s="14" t="s">
        <v>12903</v>
      </c>
      <c r="O1151" s="14" t="s">
        <v>12904</v>
      </c>
      <c r="P1151" s="14" t="s">
        <v>38</v>
      </c>
      <c r="Q1151" s="14" t="s">
        <v>12905</v>
      </c>
      <c r="R1151" s="14" t="s">
        <v>40</v>
      </c>
      <c r="S1151" s="14" t="s">
        <v>12906</v>
      </c>
      <c r="T1151" s="14" t="s">
        <v>998</v>
      </c>
      <c r="U1151" s="14" t="s">
        <v>12907</v>
      </c>
      <c r="V1151" s="14" t="s">
        <v>44</v>
      </c>
    </row>
    <row r="1152" spans="1:22" ht="9.75" customHeight="1">
      <c r="A1152" s="14" t="s">
        <v>12649</v>
      </c>
      <c r="B1152" s="14" t="s">
        <v>365</v>
      </c>
      <c r="C1152" s="13" t="str">
        <f t="shared" si="4"/>
        <v>11982C6</v>
      </c>
      <c r="D1152" s="14" t="s">
        <v>27</v>
      </c>
      <c r="E1152" s="14" t="s">
        <v>12908</v>
      </c>
      <c r="F1152" s="14" t="s">
        <v>12909</v>
      </c>
      <c r="G1152" s="13"/>
      <c r="H1152" s="14" t="s">
        <v>12910</v>
      </c>
      <c r="I1152" s="14" t="s">
        <v>12911</v>
      </c>
      <c r="J1152" s="14" t="s">
        <v>1041</v>
      </c>
      <c r="K1152" s="14" t="s">
        <v>83</v>
      </c>
      <c r="L1152" s="14" t="s">
        <v>12912</v>
      </c>
      <c r="M1152" s="14" t="s">
        <v>12913</v>
      </c>
      <c r="N1152" s="14" t="s">
        <v>12914</v>
      </c>
      <c r="O1152" s="14" t="s">
        <v>12915</v>
      </c>
      <c r="P1152" s="14" t="s">
        <v>38</v>
      </c>
      <c r="Q1152" s="14" t="s">
        <v>12916</v>
      </c>
      <c r="R1152" s="14" t="s">
        <v>40</v>
      </c>
      <c r="S1152" s="14" t="s">
        <v>12917</v>
      </c>
      <c r="T1152" s="14" t="s">
        <v>456</v>
      </c>
      <c r="U1152" s="14" t="s">
        <v>338</v>
      </c>
      <c r="V1152" s="14" t="s">
        <v>44</v>
      </c>
    </row>
    <row r="1153" spans="1:22" ht="9.75" customHeight="1">
      <c r="A1153" s="14" t="s">
        <v>12649</v>
      </c>
      <c r="B1153" s="14" t="s">
        <v>378</v>
      </c>
      <c r="C1153" s="13" t="str">
        <f t="shared" si="4"/>
        <v>11982C7</v>
      </c>
      <c r="D1153" s="14" t="s">
        <v>27</v>
      </c>
      <c r="E1153" s="14" t="s">
        <v>12918</v>
      </c>
      <c r="F1153" s="14" t="s">
        <v>12919</v>
      </c>
      <c r="G1153" s="14" t="s">
        <v>12920</v>
      </c>
      <c r="H1153" s="14" t="s">
        <v>12921</v>
      </c>
      <c r="I1153" s="14" t="s">
        <v>12922</v>
      </c>
      <c r="J1153" s="14" t="s">
        <v>1407</v>
      </c>
      <c r="K1153" s="14" t="s">
        <v>33</v>
      </c>
      <c r="L1153" s="14" t="s">
        <v>12923</v>
      </c>
      <c r="M1153" s="14" t="s">
        <v>12924</v>
      </c>
      <c r="N1153" s="14" t="s">
        <v>12925</v>
      </c>
      <c r="O1153" s="14" t="s">
        <v>12926</v>
      </c>
      <c r="P1153" s="14" t="s">
        <v>38</v>
      </c>
      <c r="Q1153" s="14" t="s">
        <v>12927</v>
      </c>
      <c r="R1153" s="14" t="s">
        <v>40</v>
      </c>
      <c r="S1153" s="14" t="s">
        <v>12928</v>
      </c>
      <c r="T1153" s="14" t="s">
        <v>118</v>
      </c>
      <c r="U1153" s="14" t="s">
        <v>283</v>
      </c>
      <c r="V1153" s="14" t="s">
        <v>44</v>
      </c>
    </row>
    <row r="1154" spans="1:22" ht="9.75" customHeight="1">
      <c r="A1154" s="14" t="s">
        <v>12649</v>
      </c>
      <c r="B1154" s="14" t="s">
        <v>392</v>
      </c>
      <c r="C1154" s="13" t="str">
        <f t="shared" si="4"/>
        <v>11982C8</v>
      </c>
      <c r="D1154" s="14" t="s">
        <v>27</v>
      </c>
      <c r="E1154" s="14" t="s">
        <v>12929</v>
      </c>
      <c r="F1154" s="14" t="s">
        <v>12930</v>
      </c>
      <c r="G1154" s="14" t="s">
        <v>12931</v>
      </c>
      <c r="H1154" s="14" t="s">
        <v>12932</v>
      </c>
      <c r="I1154" s="14" t="s">
        <v>12933</v>
      </c>
      <c r="J1154" s="14" t="s">
        <v>12934</v>
      </c>
      <c r="K1154" s="14" t="s">
        <v>33</v>
      </c>
      <c r="L1154" s="14" t="s">
        <v>12935</v>
      </c>
      <c r="M1154" s="14" t="s">
        <v>12936</v>
      </c>
      <c r="N1154" s="14" t="s">
        <v>12937</v>
      </c>
      <c r="O1154" s="14" t="s">
        <v>12938</v>
      </c>
      <c r="P1154" s="14" t="s">
        <v>38</v>
      </c>
      <c r="Q1154" s="14" t="s">
        <v>12939</v>
      </c>
      <c r="R1154" s="14" t="s">
        <v>40</v>
      </c>
      <c r="S1154" s="14" t="s">
        <v>12940</v>
      </c>
      <c r="T1154" s="14" t="s">
        <v>12941</v>
      </c>
      <c r="U1154" s="14" t="s">
        <v>1034</v>
      </c>
      <c r="V1154" s="14" t="s">
        <v>44</v>
      </c>
    </row>
    <row r="1155" spans="1:22" ht="9.75" customHeight="1">
      <c r="A1155" s="14" t="s">
        <v>12649</v>
      </c>
      <c r="B1155" s="14" t="s">
        <v>404</v>
      </c>
      <c r="C1155" s="13" t="str">
        <f t="shared" si="4"/>
        <v>11982C9</v>
      </c>
      <c r="D1155" s="14" t="s">
        <v>27</v>
      </c>
      <c r="E1155" s="14" t="s">
        <v>12942</v>
      </c>
      <c r="F1155" s="14" t="s">
        <v>12943</v>
      </c>
      <c r="G1155" s="13"/>
      <c r="H1155" s="14" t="s">
        <v>12944</v>
      </c>
      <c r="I1155" s="14" t="s">
        <v>12945</v>
      </c>
      <c r="J1155" s="14" t="s">
        <v>4946</v>
      </c>
      <c r="K1155" s="13"/>
      <c r="L1155" s="14" t="s">
        <v>12946</v>
      </c>
      <c r="M1155" s="14" t="s">
        <v>12947</v>
      </c>
      <c r="N1155" s="14" t="s">
        <v>12948</v>
      </c>
      <c r="O1155" s="14" t="s">
        <v>280</v>
      </c>
      <c r="P1155" s="14" t="s">
        <v>38</v>
      </c>
      <c r="Q1155" s="14" t="s">
        <v>12949</v>
      </c>
      <c r="R1155" s="14" t="s">
        <v>40</v>
      </c>
      <c r="S1155" s="14" t="s">
        <v>12950</v>
      </c>
      <c r="T1155" s="14" t="s">
        <v>2119</v>
      </c>
      <c r="U1155" s="14" t="s">
        <v>243</v>
      </c>
      <c r="V1155" s="14" t="s">
        <v>44</v>
      </c>
    </row>
    <row r="1156" spans="1:22" ht="9.75" customHeight="1">
      <c r="A1156" s="14" t="s">
        <v>12649</v>
      </c>
      <c r="B1156" s="14" t="s">
        <v>417</v>
      </c>
      <c r="C1156" s="13" t="str">
        <f t="shared" si="4"/>
        <v>11982C10</v>
      </c>
      <c r="D1156" s="14" t="s">
        <v>27</v>
      </c>
      <c r="E1156" s="14" t="s">
        <v>12951</v>
      </c>
      <c r="F1156" s="14" t="s">
        <v>12952</v>
      </c>
      <c r="G1156" s="13"/>
      <c r="H1156" s="14" t="s">
        <v>12953</v>
      </c>
      <c r="I1156" s="14" t="s">
        <v>12954</v>
      </c>
      <c r="J1156" s="14" t="s">
        <v>11633</v>
      </c>
      <c r="K1156" s="14" t="s">
        <v>52</v>
      </c>
      <c r="L1156" s="14" t="s">
        <v>12955</v>
      </c>
      <c r="M1156" s="14" t="s">
        <v>12956</v>
      </c>
      <c r="N1156" s="14" t="s">
        <v>12957</v>
      </c>
      <c r="O1156" s="14" t="s">
        <v>12958</v>
      </c>
      <c r="P1156" s="14" t="s">
        <v>38</v>
      </c>
      <c r="Q1156" s="14" t="s">
        <v>12959</v>
      </c>
      <c r="R1156" s="14" t="s">
        <v>40</v>
      </c>
      <c r="S1156" s="14" t="s">
        <v>12960</v>
      </c>
      <c r="T1156" s="14" t="s">
        <v>103</v>
      </c>
      <c r="U1156" s="14" t="s">
        <v>230</v>
      </c>
      <c r="V1156" s="14" t="s">
        <v>44</v>
      </c>
    </row>
    <row r="1157" spans="1:22" ht="9.75" customHeight="1">
      <c r="A1157" s="14" t="s">
        <v>12649</v>
      </c>
      <c r="B1157" s="14" t="s">
        <v>430</v>
      </c>
      <c r="C1157" s="13" t="str">
        <f t="shared" si="4"/>
        <v>11982C11</v>
      </c>
      <c r="D1157" s="14" t="s">
        <v>27</v>
      </c>
      <c r="E1157" s="14" t="s">
        <v>12961</v>
      </c>
      <c r="F1157" s="14" t="s">
        <v>12962</v>
      </c>
      <c r="G1157" s="14" t="s">
        <v>12963</v>
      </c>
      <c r="H1157" s="14" t="s">
        <v>12964</v>
      </c>
      <c r="I1157" s="14" t="s">
        <v>12965</v>
      </c>
      <c r="J1157" s="14" t="s">
        <v>2391</v>
      </c>
      <c r="K1157" s="14" t="s">
        <v>33</v>
      </c>
      <c r="L1157" s="14" t="s">
        <v>12966</v>
      </c>
      <c r="M1157" s="14" t="s">
        <v>12967</v>
      </c>
      <c r="N1157" s="14" t="s">
        <v>12968</v>
      </c>
      <c r="O1157" s="14" t="s">
        <v>12969</v>
      </c>
      <c r="P1157" s="14" t="s">
        <v>38</v>
      </c>
      <c r="Q1157" s="14" t="s">
        <v>12970</v>
      </c>
      <c r="R1157" s="14" t="s">
        <v>40</v>
      </c>
      <c r="S1157" s="14" t="s">
        <v>12971</v>
      </c>
      <c r="T1157" s="14" t="s">
        <v>2399</v>
      </c>
      <c r="U1157" s="14" t="s">
        <v>2829</v>
      </c>
      <c r="V1157" s="14" t="s">
        <v>44</v>
      </c>
    </row>
    <row r="1158" spans="1:22" ht="9.75" customHeight="1">
      <c r="A1158" s="14" t="s">
        <v>12649</v>
      </c>
      <c r="B1158" s="14" t="s">
        <v>444</v>
      </c>
      <c r="C1158" s="13" t="str">
        <f t="shared" si="4"/>
        <v>11982D2</v>
      </c>
      <c r="D1158" s="14" t="s">
        <v>27</v>
      </c>
      <c r="E1158" s="14" t="s">
        <v>12972</v>
      </c>
      <c r="F1158" s="14" t="s">
        <v>12973</v>
      </c>
      <c r="G1158" s="14" t="s">
        <v>12974</v>
      </c>
      <c r="H1158" s="14" t="s">
        <v>12975</v>
      </c>
      <c r="I1158" s="14" t="s">
        <v>12976</v>
      </c>
      <c r="J1158" s="14" t="s">
        <v>10287</v>
      </c>
      <c r="K1158" s="14" t="s">
        <v>83</v>
      </c>
      <c r="L1158" s="14" t="s">
        <v>12977</v>
      </c>
      <c r="M1158" s="14" t="s">
        <v>12978</v>
      </c>
      <c r="N1158" s="14" t="s">
        <v>12979</v>
      </c>
      <c r="O1158" s="14" t="s">
        <v>12980</v>
      </c>
      <c r="P1158" s="14" t="s">
        <v>38</v>
      </c>
      <c r="Q1158" s="14" t="s">
        <v>12981</v>
      </c>
      <c r="R1158" s="14" t="s">
        <v>40</v>
      </c>
      <c r="S1158" s="14" t="s">
        <v>12982</v>
      </c>
      <c r="T1158" s="14" t="s">
        <v>10294</v>
      </c>
      <c r="U1158" s="14" t="s">
        <v>134</v>
      </c>
      <c r="V1158" s="14" t="s">
        <v>44</v>
      </c>
    </row>
    <row r="1159" spans="1:22" ht="9.75" customHeight="1">
      <c r="A1159" s="14" t="s">
        <v>12649</v>
      </c>
      <c r="B1159" s="14" t="s">
        <v>457</v>
      </c>
      <c r="C1159" s="13" t="str">
        <f t="shared" si="4"/>
        <v>11982D3</v>
      </c>
      <c r="D1159" s="14" t="s">
        <v>27</v>
      </c>
      <c r="E1159" s="14" t="s">
        <v>12983</v>
      </c>
      <c r="F1159" s="14" t="s">
        <v>12984</v>
      </c>
      <c r="G1159" s="14" t="s">
        <v>12985</v>
      </c>
      <c r="H1159" s="14" t="s">
        <v>12986</v>
      </c>
      <c r="I1159" s="14" t="s">
        <v>12987</v>
      </c>
      <c r="J1159" s="14" t="s">
        <v>12988</v>
      </c>
      <c r="K1159" s="14" t="s">
        <v>83</v>
      </c>
      <c r="L1159" s="14" t="s">
        <v>12989</v>
      </c>
      <c r="M1159" s="14" t="s">
        <v>12990</v>
      </c>
      <c r="N1159" s="14" t="s">
        <v>12991</v>
      </c>
      <c r="O1159" s="14" t="s">
        <v>12992</v>
      </c>
      <c r="P1159" s="14" t="s">
        <v>38</v>
      </c>
      <c r="Q1159" s="14" t="s">
        <v>12993</v>
      </c>
      <c r="R1159" s="14" t="s">
        <v>40</v>
      </c>
      <c r="S1159" s="14" t="s">
        <v>12994</v>
      </c>
      <c r="T1159" s="14" t="s">
        <v>1370</v>
      </c>
      <c r="U1159" s="14" t="s">
        <v>1334</v>
      </c>
      <c r="V1159" s="14" t="s">
        <v>44</v>
      </c>
    </row>
    <row r="1160" spans="1:22" ht="9.75" customHeight="1">
      <c r="A1160" s="14" t="s">
        <v>12649</v>
      </c>
      <c r="B1160" s="14" t="s">
        <v>470</v>
      </c>
      <c r="C1160" s="13" t="str">
        <f t="shared" si="4"/>
        <v>11982D4</v>
      </c>
      <c r="D1160" s="14" t="s">
        <v>27</v>
      </c>
      <c r="E1160" s="14" t="s">
        <v>12995</v>
      </c>
      <c r="F1160" s="14" t="s">
        <v>12996</v>
      </c>
      <c r="G1160" s="14" t="s">
        <v>12997</v>
      </c>
      <c r="H1160" s="14" t="s">
        <v>12998</v>
      </c>
      <c r="I1160" s="14" t="s">
        <v>12999</v>
      </c>
      <c r="J1160" s="14" t="s">
        <v>230</v>
      </c>
      <c r="K1160" s="13"/>
      <c r="L1160" s="14" t="s">
        <v>13000</v>
      </c>
      <c r="M1160" s="14" t="s">
        <v>27</v>
      </c>
      <c r="N1160" s="14" t="s">
        <v>13001</v>
      </c>
      <c r="O1160" s="13"/>
      <c r="P1160" s="14" t="s">
        <v>38</v>
      </c>
      <c r="Q1160" s="14" t="s">
        <v>13002</v>
      </c>
      <c r="R1160" s="14" t="s">
        <v>40</v>
      </c>
      <c r="S1160" s="14" t="s">
        <v>13003</v>
      </c>
      <c r="T1160" s="14" t="s">
        <v>230</v>
      </c>
      <c r="U1160" s="14" t="s">
        <v>43</v>
      </c>
      <c r="V1160" s="14" t="s">
        <v>256</v>
      </c>
    </row>
    <row r="1161" spans="1:22" ht="9.75" customHeight="1">
      <c r="A1161" s="14" t="s">
        <v>12649</v>
      </c>
      <c r="B1161" s="14" t="s">
        <v>485</v>
      </c>
      <c r="C1161" s="13" t="str">
        <f t="shared" si="4"/>
        <v>11982D5</v>
      </c>
      <c r="D1161" s="14" t="s">
        <v>27</v>
      </c>
      <c r="E1161" s="14" t="s">
        <v>13004</v>
      </c>
      <c r="F1161" s="14" t="s">
        <v>13005</v>
      </c>
      <c r="G1161" s="14" t="s">
        <v>13006</v>
      </c>
      <c r="H1161" s="14" t="s">
        <v>13007</v>
      </c>
      <c r="I1161" s="14" t="s">
        <v>13008</v>
      </c>
      <c r="J1161" s="14" t="s">
        <v>13009</v>
      </c>
      <c r="K1161" s="14" t="s">
        <v>926</v>
      </c>
      <c r="L1161" s="14" t="s">
        <v>13010</v>
      </c>
      <c r="M1161" s="14" t="s">
        <v>13011</v>
      </c>
      <c r="N1161" s="14" t="s">
        <v>13012</v>
      </c>
      <c r="O1161" s="14" t="s">
        <v>13013</v>
      </c>
      <c r="P1161" s="14" t="s">
        <v>38</v>
      </c>
      <c r="Q1161" s="14" t="s">
        <v>13014</v>
      </c>
      <c r="R1161" s="14" t="s">
        <v>40</v>
      </c>
      <c r="S1161" s="14" t="s">
        <v>13015</v>
      </c>
      <c r="T1161" s="14" t="s">
        <v>103</v>
      </c>
      <c r="U1161" s="14" t="s">
        <v>2829</v>
      </c>
      <c r="V1161" s="14" t="s">
        <v>44</v>
      </c>
    </row>
    <row r="1162" spans="1:22" ht="9.75" customHeight="1">
      <c r="A1162" s="14" t="s">
        <v>12649</v>
      </c>
      <c r="B1162" s="14" t="s">
        <v>497</v>
      </c>
      <c r="C1162" s="13" t="str">
        <f t="shared" si="4"/>
        <v>11982D6</v>
      </c>
      <c r="D1162" s="14" t="s">
        <v>27</v>
      </c>
      <c r="E1162" s="14" t="s">
        <v>13016</v>
      </c>
      <c r="F1162" s="14" t="s">
        <v>13017</v>
      </c>
      <c r="G1162" s="13"/>
      <c r="H1162" s="14" t="s">
        <v>13018</v>
      </c>
      <c r="I1162" s="14" t="s">
        <v>13019</v>
      </c>
      <c r="J1162" s="14" t="s">
        <v>2391</v>
      </c>
      <c r="K1162" s="13"/>
      <c r="L1162" s="14" t="s">
        <v>13020</v>
      </c>
      <c r="M1162" s="14" t="s">
        <v>13021</v>
      </c>
      <c r="N1162" s="14" t="s">
        <v>13022</v>
      </c>
      <c r="O1162" s="14" t="s">
        <v>280</v>
      </c>
      <c r="P1162" s="14" t="s">
        <v>38</v>
      </c>
      <c r="Q1162" s="14" t="s">
        <v>13023</v>
      </c>
      <c r="R1162" s="14" t="s">
        <v>40</v>
      </c>
      <c r="S1162" s="14" t="s">
        <v>13024</v>
      </c>
      <c r="T1162" s="14" t="s">
        <v>2399</v>
      </c>
      <c r="U1162" s="14" t="s">
        <v>693</v>
      </c>
      <c r="V1162" s="14" t="s">
        <v>44</v>
      </c>
    </row>
    <row r="1163" spans="1:22" ht="9.75" customHeight="1">
      <c r="A1163" s="14" t="s">
        <v>12649</v>
      </c>
      <c r="B1163" s="14" t="s">
        <v>507</v>
      </c>
      <c r="C1163" s="13" t="str">
        <f t="shared" si="4"/>
        <v>11982D7</v>
      </c>
      <c r="D1163" s="14" t="s">
        <v>27</v>
      </c>
      <c r="E1163" s="14" t="s">
        <v>13025</v>
      </c>
      <c r="F1163" s="14" t="s">
        <v>13026</v>
      </c>
      <c r="G1163" s="14" t="s">
        <v>13027</v>
      </c>
      <c r="H1163" s="14" t="s">
        <v>13028</v>
      </c>
      <c r="I1163" s="14" t="s">
        <v>13029</v>
      </c>
      <c r="J1163" s="14" t="s">
        <v>230</v>
      </c>
      <c r="K1163" s="14" t="s">
        <v>33</v>
      </c>
      <c r="L1163" s="14" t="s">
        <v>13030</v>
      </c>
      <c r="M1163" s="14" t="s">
        <v>13031</v>
      </c>
      <c r="N1163" s="14" t="s">
        <v>13032</v>
      </c>
      <c r="O1163" s="14" t="s">
        <v>13033</v>
      </c>
      <c r="P1163" s="14" t="s">
        <v>38</v>
      </c>
      <c r="Q1163" s="14" t="s">
        <v>13034</v>
      </c>
      <c r="R1163" s="14" t="s">
        <v>40</v>
      </c>
      <c r="S1163" s="14" t="s">
        <v>13035</v>
      </c>
      <c r="T1163" s="14" t="s">
        <v>230</v>
      </c>
      <c r="U1163" s="14" t="s">
        <v>230</v>
      </c>
      <c r="V1163" s="14" t="s">
        <v>44</v>
      </c>
    </row>
    <row r="1164" spans="1:22" ht="9.75" customHeight="1">
      <c r="A1164" s="14" t="s">
        <v>12649</v>
      </c>
      <c r="B1164" s="14" t="s">
        <v>521</v>
      </c>
      <c r="C1164" s="13" t="str">
        <f t="shared" si="4"/>
        <v>11982D8</v>
      </c>
      <c r="D1164" s="14" t="s">
        <v>27</v>
      </c>
      <c r="E1164" s="14" t="s">
        <v>13036</v>
      </c>
      <c r="F1164" s="14" t="s">
        <v>13037</v>
      </c>
      <c r="G1164" s="14" t="s">
        <v>13038</v>
      </c>
      <c r="H1164" s="14" t="s">
        <v>13039</v>
      </c>
      <c r="I1164" s="14" t="s">
        <v>13040</v>
      </c>
      <c r="J1164" s="14" t="s">
        <v>1229</v>
      </c>
      <c r="K1164" s="14" t="s">
        <v>83</v>
      </c>
      <c r="L1164" s="14" t="s">
        <v>13041</v>
      </c>
      <c r="M1164" s="14" t="s">
        <v>13042</v>
      </c>
      <c r="N1164" s="14" t="s">
        <v>13043</v>
      </c>
      <c r="O1164" s="14" t="s">
        <v>13044</v>
      </c>
      <c r="P1164" s="14" t="s">
        <v>38</v>
      </c>
      <c r="Q1164" s="14" t="s">
        <v>13045</v>
      </c>
      <c r="R1164" s="14" t="s">
        <v>40</v>
      </c>
      <c r="S1164" s="14" t="s">
        <v>13046</v>
      </c>
      <c r="T1164" s="14" t="s">
        <v>1236</v>
      </c>
      <c r="U1164" s="14" t="s">
        <v>134</v>
      </c>
      <c r="V1164" s="14" t="s">
        <v>44</v>
      </c>
    </row>
    <row r="1165" spans="1:22" ht="9.75" customHeight="1">
      <c r="A1165" s="14" t="s">
        <v>12649</v>
      </c>
      <c r="B1165" s="14" t="s">
        <v>535</v>
      </c>
      <c r="C1165" s="13" t="str">
        <f t="shared" si="4"/>
        <v>11982D9</v>
      </c>
      <c r="D1165" s="14" t="s">
        <v>27</v>
      </c>
      <c r="E1165" s="14" t="s">
        <v>13047</v>
      </c>
      <c r="F1165" s="14" t="s">
        <v>13048</v>
      </c>
      <c r="G1165" s="13"/>
      <c r="H1165" s="14" t="s">
        <v>13049</v>
      </c>
      <c r="I1165" s="14" t="s">
        <v>12549</v>
      </c>
      <c r="J1165" s="14" t="s">
        <v>1721</v>
      </c>
      <c r="K1165" s="14" t="s">
        <v>33</v>
      </c>
      <c r="L1165" s="14" t="s">
        <v>13050</v>
      </c>
      <c r="M1165" s="14" t="s">
        <v>12551</v>
      </c>
      <c r="N1165" s="14" t="s">
        <v>13051</v>
      </c>
      <c r="O1165" s="14" t="s">
        <v>280</v>
      </c>
      <c r="P1165" s="14" t="s">
        <v>38</v>
      </c>
      <c r="Q1165" s="14" t="s">
        <v>13052</v>
      </c>
      <c r="R1165" s="14" t="s">
        <v>40</v>
      </c>
      <c r="S1165" s="14" t="s">
        <v>13053</v>
      </c>
      <c r="T1165" s="14" t="s">
        <v>1728</v>
      </c>
      <c r="U1165" s="14" t="s">
        <v>520</v>
      </c>
      <c r="V1165" s="14" t="s">
        <v>44</v>
      </c>
    </row>
    <row r="1166" spans="1:22" ht="9.75" customHeight="1">
      <c r="A1166" s="14" t="s">
        <v>12649</v>
      </c>
      <c r="B1166" s="14" t="s">
        <v>548</v>
      </c>
      <c r="C1166" s="13" t="str">
        <f t="shared" si="4"/>
        <v>11982D10</v>
      </c>
      <c r="D1166" s="14" t="s">
        <v>27</v>
      </c>
      <c r="E1166" s="14" t="s">
        <v>13054</v>
      </c>
      <c r="F1166" s="14" t="s">
        <v>13055</v>
      </c>
      <c r="G1166" s="14" t="s">
        <v>13056</v>
      </c>
      <c r="H1166" s="14" t="s">
        <v>13057</v>
      </c>
      <c r="I1166" s="14" t="s">
        <v>8200</v>
      </c>
      <c r="J1166" s="14" t="s">
        <v>230</v>
      </c>
      <c r="K1166" s="14" t="s">
        <v>33</v>
      </c>
      <c r="L1166" s="14" t="s">
        <v>13058</v>
      </c>
      <c r="M1166" s="14" t="s">
        <v>12366</v>
      </c>
      <c r="N1166" s="14" t="s">
        <v>13059</v>
      </c>
      <c r="O1166" s="14" t="s">
        <v>13060</v>
      </c>
      <c r="P1166" s="14" t="s">
        <v>38</v>
      </c>
      <c r="Q1166" s="14" t="s">
        <v>13061</v>
      </c>
      <c r="R1166" s="14" t="s">
        <v>40</v>
      </c>
      <c r="S1166" s="14" t="s">
        <v>13062</v>
      </c>
      <c r="T1166" s="14" t="s">
        <v>230</v>
      </c>
      <c r="U1166" s="14" t="s">
        <v>43</v>
      </c>
      <c r="V1166" s="14" t="s">
        <v>44</v>
      </c>
    </row>
    <row r="1167" spans="1:22" ht="9.75" customHeight="1">
      <c r="A1167" s="14" t="s">
        <v>12649</v>
      </c>
      <c r="B1167" s="14" t="s">
        <v>560</v>
      </c>
      <c r="C1167" s="13" t="str">
        <f t="shared" si="4"/>
        <v>11982D11</v>
      </c>
      <c r="D1167" s="14" t="s">
        <v>27</v>
      </c>
      <c r="E1167" s="14" t="s">
        <v>13063</v>
      </c>
      <c r="F1167" s="14" t="s">
        <v>13064</v>
      </c>
      <c r="G1167" s="14" t="s">
        <v>13065</v>
      </c>
      <c r="H1167" s="14" t="s">
        <v>13066</v>
      </c>
      <c r="I1167" s="14" t="s">
        <v>13067</v>
      </c>
      <c r="J1167" s="14" t="s">
        <v>111</v>
      </c>
      <c r="K1167" s="14" t="s">
        <v>68</v>
      </c>
      <c r="L1167" s="14" t="s">
        <v>13068</v>
      </c>
      <c r="M1167" s="14" t="s">
        <v>13069</v>
      </c>
      <c r="N1167" s="14" t="s">
        <v>13070</v>
      </c>
      <c r="O1167" s="14" t="s">
        <v>13071</v>
      </c>
      <c r="P1167" s="14" t="s">
        <v>38</v>
      </c>
      <c r="Q1167" s="14" t="s">
        <v>13072</v>
      </c>
      <c r="R1167" s="14" t="s">
        <v>40</v>
      </c>
      <c r="S1167" s="14" t="s">
        <v>13073</v>
      </c>
      <c r="T1167" s="14" t="s">
        <v>118</v>
      </c>
      <c r="U1167" s="14" t="s">
        <v>230</v>
      </c>
      <c r="V1167" s="14" t="s">
        <v>44</v>
      </c>
    </row>
    <row r="1168" spans="1:22" ht="9.75" customHeight="1">
      <c r="A1168" s="14" t="s">
        <v>12649</v>
      </c>
      <c r="B1168" s="14" t="s">
        <v>571</v>
      </c>
      <c r="C1168" s="13" t="str">
        <f t="shared" si="4"/>
        <v>11982E2</v>
      </c>
      <c r="D1168" s="14" t="s">
        <v>27</v>
      </c>
      <c r="E1168" s="14" t="s">
        <v>13074</v>
      </c>
      <c r="F1168" s="14" t="s">
        <v>13075</v>
      </c>
      <c r="G1168" s="14" t="s">
        <v>13076</v>
      </c>
      <c r="H1168" s="14" t="s">
        <v>13077</v>
      </c>
      <c r="I1168" s="14" t="s">
        <v>13078</v>
      </c>
      <c r="J1168" s="14" t="s">
        <v>8350</v>
      </c>
      <c r="K1168" s="14" t="s">
        <v>33</v>
      </c>
      <c r="L1168" s="14" t="s">
        <v>13079</v>
      </c>
      <c r="M1168" s="14" t="s">
        <v>13080</v>
      </c>
      <c r="N1168" s="14" t="s">
        <v>13081</v>
      </c>
      <c r="O1168" s="14" t="s">
        <v>13082</v>
      </c>
      <c r="P1168" s="14" t="s">
        <v>38</v>
      </c>
      <c r="Q1168" s="14" t="s">
        <v>13083</v>
      </c>
      <c r="R1168" s="14" t="s">
        <v>40</v>
      </c>
      <c r="S1168" s="14" t="s">
        <v>13084</v>
      </c>
      <c r="T1168" s="14" t="s">
        <v>8357</v>
      </c>
      <c r="U1168" s="14" t="s">
        <v>134</v>
      </c>
      <c r="V1168" s="14" t="s">
        <v>44</v>
      </c>
    </row>
    <row r="1169" spans="1:22" ht="9.75" customHeight="1">
      <c r="A1169" s="14" t="s">
        <v>12649</v>
      </c>
      <c r="B1169" s="14" t="s">
        <v>583</v>
      </c>
      <c r="C1169" s="13" t="str">
        <f t="shared" si="4"/>
        <v>11982E3</v>
      </c>
      <c r="D1169" s="14" t="s">
        <v>27</v>
      </c>
      <c r="E1169" s="14" t="s">
        <v>13085</v>
      </c>
      <c r="F1169" s="14" t="s">
        <v>13086</v>
      </c>
      <c r="G1169" s="14" t="s">
        <v>13087</v>
      </c>
      <c r="H1169" s="14" t="s">
        <v>13088</v>
      </c>
      <c r="I1169" s="14" t="s">
        <v>13089</v>
      </c>
      <c r="J1169" s="14" t="s">
        <v>13090</v>
      </c>
      <c r="K1169" s="14" t="s">
        <v>68</v>
      </c>
      <c r="L1169" s="14" t="s">
        <v>13091</v>
      </c>
      <c r="M1169" s="14" t="s">
        <v>13092</v>
      </c>
      <c r="N1169" s="14" t="s">
        <v>13093</v>
      </c>
      <c r="O1169" s="14" t="s">
        <v>13094</v>
      </c>
      <c r="P1169" s="14" t="s">
        <v>38</v>
      </c>
      <c r="Q1169" s="14" t="s">
        <v>13095</v>
      </c>
      <c r="R1169" s="14" t="s">
        <v>40</v>
      </c>
      <c r="S1169" s="14" t="s">
        <v>13096</v>
      </c>
      <c r="T1169" s="14" t="s">
        <v>4240</v>
      </c>
      <c r="U1169" s="14" t="s">
        <v>104</v>
      </c>
      <c r="V1169" s="14" t="s">
        <v>44</v>
      </c>
    </row>
    <row r="1170" spans="1:22" ht="9.75" customHeight="1">
      <c r="A1170" s="14" t="s">
        <v>12649</v>
      </c>
      <c r="B1170" s="14" t="s">
        <v>595</v>
      </c>
      <c r="C1170" s="13" t="str">
        <f t="shared" si="4"/>
        <v>11982E4</v>
      </c>
      <c r="D1170" s="14" t="s">
        <v>27</v>
      </c>
      <c r="E1170" s="14" t="s">
        <v>13097</v>
      </c>
      <c r="F1170" s="14" t="s">
        <v>13098</v>
      </c>
      <c r="G1170" s="14" t="s">
        <v>13099</v>
      </c>
      <c r="H1170" s="14" t="s">
        <v>13100</v>
      </c>
      <c r="I1170" s="14" t="s">
        <v>13101</v>
      </c>
      <c r="J1170" s="14" t="s">
        <v>6164</v>
      </c>
      <c r="K1170" s="14" t="s">
        <v>83</v>
      </c>
      <c r="L1170" s="14" t="s">
        <v>13102</v>
      </c>
      <c r="M1170" s="14" t="s">
        <v>13103</v>
      </c>
      <c r="N1170" s="14" t="s">
        <v>13104</v>
      </c>
      <c r="O1170" s="14" t="s">
        <v>13105</v>
      </c>
      <c r="P1170" s="14" t="s">
        <v>38</v>
      </c>
      <c r="Q1170" s="14" t="s">
        <v>13106</v>
      </c>
      <c r="R1170" s="14" t="s">
        <v>40</v>
      </c>
      <c r="S1170" s="14" t="s">
        <v>13107</v>
      </c>
      <c r="T1170" s="14" t="s">
        <v>3105</v>
      </c>
      <c r="U1170" s="14" t="s">
        <v>134</v>
      </c>
      <c r="V1170" s="14" t="s">
        <v>44</v>
      </c>
    </row>
    <row r="1171" spans="1:22" ht="9.75" customHeight="1">
      <c r="A1171" s="14" t="s">
        <v>12649</v>
      </c>
      <c r="B1171" s="14" t="s">
        <v>606</v>
      </c>
      <c r="C1171" s="13" t="str">
        <f t="shared" si="4"/>
        <v>11982E5</v>
      </c>
      <c r="D1171" s="14" t="s">
        <v>27</v>
      </c>
      <c r="E1171" s="14" t="s">
        <v>13108</v>
      </c>
      <c r="F1171" s="14" t="s">
        <v>13109</v>
      </c>
      <c r="G1171" s="13"/>
      <c r="H1171" s="14" t="s">
        <v>13110</v>
      </c>
      <c r="I1171" s="14" t="s">
        <v>13111</v>
      </c>
      <c r="J1171" s="14" t="s">
        <v>384</v>
      </c>
      <c r="K1171" s="14" t="s">
        <v>68</v>
      </c>
      <c r="L1171" s="14" t="s">
        <v>13112</v>
      </c>
      <c r="M1171" s="14" t="s">
        <v>13113</v>
      </c>
      <c r="N1171" s="14" t="s">
        <v>13114</v>
      </c>
      <c r="O1171" s="14" t="s">
        <v>13115</v>
      </c>
      <c r="P1171" s="14" t="s">
        <v>38</v>
      </c>
      <c r="Q1171" s="14" t="s">
        <v>13116</v>
      </c>
      <c r="R1171" s="14" t="s">
        <v>40</v>
      </c>
      <c r="S1171" s="14" t="s">
        <v>13117</v>
      </c>
      <c r="T1171" s="14" t="s">
        <v>391</v>
      </c>
      <c r="U1171" s="14" t="s">
        <v>338</v>
      </c>
      <c r="V1171" s="14" t="s">
        <v>44</v>
      </c>
    </row>
    <row r="1172" spans="1:22" ht="9.75" customHeight="1">
      <c r="A1172" s="14" t="s">
        <v>12649</v>
      </c>
      <c r="B1172" s="14" t="s">
        <v>617</v>
      </c>
      <c r="C1172" s="13" t="str">
        <f t="shared" si="4"/>
        <v>11982E6</v>
      </c>
      <c r="D1172" s="14" t="s">
        <v>27</v>
      </c>
      <c r="E1172" s="14" t="s">
        <v>13118</v>
      </c>
      <c r="F1172" s="14" t="s">
        <v>13119</v>
      </c>
      <c r="G1172" s="13"/>
      <c r="H1172" s="14" t="s">
        <v>13120</v>
      </c>
      <c r="I1172" s="14" t="s">
        <v>13121</v>
      </c>
      <c r="J1172" s="14" t="s">
        <v>111</v>
      </c>
      <c r="K1172" s="14" t="s">
        <v>68</v>
      </c>
      <c r="L1172" s="14" t="s">
        <v>13122</v>
      </c>
      <c r="M1172" s="14" t="s">
        <v>13123</v>
      </c>
      <c r="N1172" s="14" t="s">
        <v>13124</v>
      </c>
      <c r="O1172" s="14" t="s">
        <v>13125</v>
      </c>
      <c r="P1172" s="14" t="s">
        <v>38</v>
      </c>
      <c r="Q1172" s="14" t="s">
        <v>13126</v>
      </c>
      <c r="R1172" s="14" t="s">
        <v>40</v>
      </c>
      <c r="S1172" s="14" t="s">
        <v>13127</v>
      </c>
      <c r="T1172" s="14" t="s">
        <v>118</v>
      </c>
      <c r="U1172" s="14" t="s">
        <v>60</v>
      </c>
      <c r="V1172" s="14" t="s">
        <v>44</v>
      </c>
    </row>
    <row r="1173" spans="1:22" ht="9.75" customHeight="1">
      <c r="A1173" s="14" t="s">
        <v>12649</v>
      </c>
      <c r="B1173" s="14" t="s">
        <v>631</v>
      </c>
      <c r="C1173" s="13" t="str">
        <f t="shared" si="4"/>
        <v>11982E7</v>
      </c>
      <c r="D1173" s="14" t="s">
        <v>27</v>
      </c>
      <c r="E1173" s="14" t="s">
        <v>13128</v>
      </c>
      <c r="F1173" s="14" t="s">
        <v>13129</v>
      </c>
      <c r="G1173" s="14" t="s">
        <v>13130</v>
      </c>
      <c r="H1173" s="14" t="s">
        <v>13131</v>
      </c>
      <c r="I1173" s="14" t="s">
        <v>13132</v>
      </c>
      <c r="J1173" s="14" t="s">
        <v>276</v>
      </c>
      <c r="K1173" s="14" t="s">
        <v>4258</v>
      </c>
      <c r="L1173" s="14" t="s">
        <v>13133</v>
      </c>
      <c r="M1173" s="14" t="s">
        <v>13134</v>
      </c>
      <c r="N1173" s="14" t="s">
        <v>13135</v>
      </c>
      <c r="O1173" s="14" t="s">
        <v>13136</v>
      </c>
      <c r="P1173" s="14" t="s">
        <v>38</v>
      </c>
      <c r="Q1173" s="14" t="s">
        <v>13137</v>
      </c>
      <c r="R1173" s="14" t="s">
        <v>40</v>
      </c>
      <c r="S1173" s="14" t="s">
        <v>13138</v>
      </c>
      <c r="T1173" s="14" t="s">
        <v>90</v>
      </c>
      <c r="U1173" s="14" t="s">
        <v>4868</v>
      </c>
      <c r="V1173" s="14" t="s">
        <v>44</v>
      </c>
    </row>
    <row r="1174" spans="1:22" ht="9.75" customHeight="1">
      <c r="A1174" s="14" t="s">
        <v>12649</v>
      </c>
      <c r="B1174" s="14" t="s">
        <v>644</v>
      </c>
      <c r="C1174" s="13" t="str">
        <f t="shared" si="4"/>
        <v>11982E8</v>
      </c>
      <c r="D1174" s="14" t="s">
        <v>27</v>
      </c>
      <c r="E1174" s="14" t="s">
        <v>13139</v>
      </c>
      <c r="F1174" s="14" t="s">
        <v>13140</v>
      </c>
      <c r="G1174" s="13"/>
      <c r="H1174" s="14" t="s">
        <v>13141</v>
      </c>
      <c r="I1174" s="14" t="s">
        <v>9731</v>
      </c>
      <c r="J1174" s="14" t="s">
        <v>4796</v>
      </c>
      <c r="K1174" s="13"/>
      <c r="L1174" s="14" t="s">
        <v>13142</v>
      </c>
      <c r="M1174" s="14" t="s">
        <v>9733</v>
      </c>
      <c r="N1174" s="14" t="s">
        <v>13143</v>
      </c>
      <c r="O1174" s="14" t="s">
        <v>280</v>
      </c>
      <c r="P1174" s="14" t="s">
        <v>38</v>
      </c>
      <c r="Q1174" s="14" t="s">
        <v>13144</v>
      </c>
      <c r="R1174" s="14" t="s">
        <v>40</v>
      </c>
      <c r="S1174" s="14" t="s">
        <v>13145</v>
      </c>
      <c r="T1174" s="14" t="s">
        <v>1370</v>
      </c>
      <c r="U1174" s="14" t="s">
        <v>7224</v>
      </c>
      <c r="V1174" s="14" t="s">
        <v>44</v>
      </c>
    </row>
    <row r="1175" spans="1:22" ht="9.75" customHeight="1">
      <c r="A1175" s="14" t="s">
        <v>12649</v>
      </c>
      <c r="B1175" s="14" t="s">
        <v>656</v>
      </c>
      <c r="C1175" s="13" t="str">
        <f t="shared" si="4"/>
        <v>11982E9</v>
      </c>
      <c r="D1175" s="14" t="s">
        <v>27</v>
      </c>
      <c r="E1175" s="14" t="s">
        <v>13146</v>
      </c>
      <c r="F1175" s="14" t="s">
        <v>13147</v>
      </c>
      <c r="G1175" s="13"/>
      <c r="H1175" s="14" t="s">
        <v>13148</v>
      </c>
      <c r="I1175" s="14" t="s">
        <v>13149</v>
      </c>
      <c r="J1175" s="14" t="s">
        <v>13150</v>
      </c>
      <c r="K1175" s="14" t="s">
        <v>2856</v>
      </c>
      <c r="L1175" s="14" t="s">
        <v>13151</v>
      </c>
      <c r="M1175" s="14" t="s">
        <v>13152</v>
      </c>
      <c r="N1175" s="14" t="s">
        <v>13153</v>
      </c>
      <c r="O1175" s="14" t="s">
        <v>13154</v>
      </c>
      <c r="P1175" s="14" t="s">
        <v>38</v>
      </c>
      <c r="Q1175" s="14" t="s">
        <v>13155</v>
      </c>
      <c r="R1175" s="14" t="s">
        <v>40</v>
      </c>
      <c r="S1175" s="14" t="s">
        <v>13156</v>
      </c>
      <c r="T1175" s="14" t="s">
        <v>75</v>
      </c>
      <c r="U1175" s="14" t="s">
        <v>4536</v>
      </c>
      <c r="V1175" s="14" t="s">
        <v>44</v>
      </c>
    </row>
    <row r="1176" spans="1:22" ht="9.75" customHeight="1">
      <c r="A1176" s="14" t="s">
        <v>12649</v>
      </c>
      <c r="B1176" s="14" t="s">
        <v>668</v>
      </c>
      <c r="C1176" s="13" t="str">
        <f t="shared" si="4"/>
        <v>11982E10</v>
      </c>
      <c r="D1176" s="14" t="s">
        <v>27</v>
      </c>
      <c r="E1176" s="14" t="s">
        <v>13157</v>
      </c>
      <c r="F1176" s="14" t="s">
        <v>13158</v>
      </c>
      <c r="G1176" s="14" t="s">
        <v>13159</v>
      </c>
      <c r="H1176" s="14" t="s">
        <v>13160</v>
      </c>
      <c r="I1176" s="14" t="s">
        <v>13161</v>
      </c>
      <c r="J1176" s="14" t="s">
        <v>230</v>
      </c>
      <c r="K1176" s="14" t="s">
        <v>33</v>
      </c>
      <c r="L1176" s="14" t="s">
        <v>13162</v>
      </c>
      <c r="M1176" s="14" t="s">
        <v>13163</v>
      </c>
      <c r="N1176" s="14" t="s">
        <v>13164</v>
      </c>
      <c r="O1176" s="14" t="s">
        <v>280</v>
      </c>
      <c r="P1176" s="14" t="s">
        <v>38</v>
      </c>
      <c r="Q1176" s="14" t="s">
        <v>13165</v>
      </c>
      <c r="R1176" s="14" t="s">
        <v>40</v>
      </c>
      <c r="S1176" s="14" t="s">
        <v>13166</v>
      </c>
      <c r="T1176" s="14" t="s">
        <v>230</v>
      </c>
      <c r="U1176" s="14" t="s">
        <v>43</v>
      </c>
      <c r="V1176" s="14" t="s">
        <v>44</v>
      </c>
    </row>
    <row r="1177" spans="1:22" ht="9.75" customHeight="1">
      <c r="A1177" s="14" t="s">
        <v>12649</v>
      </c>
      <c r="B1177" s="14" t="s">
        <v>679</v>
      </c>
      <c r="C1177" s="13" t="str">
        <f t="shared" si="4"/>
        <v>11982E11</v>
      </c>
      <c r="D1177" s="14" t="s">
        <v>27</v>
      </c>
      <c r="E1177" s="14" t="s">
        <v>13167</v>
      </c>
      <c r="F1177" s="14" t="s">
        <v>13168</v>
      </c>
      <c r="G1177" s="14" t="s">
        <v>13169</v>
      </c>
      <c r="H1177" s="14" t="s">
        <v>13170</v>
      </c>
      <c r="I1177" s="14" t="s">
        <v>5797</v>
      </c>
      <c r="J1177" s="14" t="s">
        <v>230</v>
      </c>
      <c r="K1177" s="14" t="s">
        <v>33</v>
      </c>
      <c r="L1177" s="14" t="s">
        <v>13171</v>
      </c>
      <c r="M1177" s="14" t="s">
        <v>13172</v>
      </c>
      <c r="N1177" s="14" t="s">
        <v>13173</v>
      </c>
      <c r="O1177" s="14" t="s">
        <v>13174</v>
      </c>
      <c r="P1177" s="14" t="s">
        <v>38</v>
      </c>
      <c r="Q1177" s="14" t="s">
        <v>13175</v>
      </c>
      <c r="R1177" s="14" t="s">
        <v>40</v>
      </c>
      <c r="S1177" s="14" t="s">
        <v>13176</v>
      </c>
      <c r="T1177" s="14" t="s">
        <v>230</v>
      </c>
      <c r="U1177" s="14" t="s">
        <v>338</v>
      </c>
      <c r="V1177" s="14" t="s">
        <v>44</v>
      </c>
    </row>
    <row r="1178" spans="1:22" ht="9.75" customHeight="1">
      <c r="A1178" s="14" t="s">
        <v>12649</v>
      </c>
      <c r="B1178" s="14" t="s">
        <v>694</v>
      </c>
      <c r="C1178" s="13" t="str">
        <f t="shared" si="4"/>
        <v>11982F2</v>
      </c>
      <c r="D1178" s="14" t="s">
        <v>27</v>
      </c>
      <c r="E1178" s="14" t="s">
        <v>13177</v>
      </c>
      <c r="F1178" s="14" t="s">
        <v>13178</v>
      </c>
      <c r="G1178" s="14" t="s">
        <v>13179</v>
      </c>
      <c r="H1178" s="14" t="s">
        <v>13180</v>
      </c>
      <c r="I1178" s="14" t="s">
        <v>12206</v>
      </c>
      <c r="J1178" s="14" t="s">
        <v>230</v>
      </c>
      <c r="K1178" s="14" t="s">
        <v>52</v>
      </c>
      <c r="L1178" s="14" t="s">
        <v>13181</v>
      </c>
      <c r="M1178" s="14" t="s">
        <v>13182</v>
      </c>
      <c r="N1178" s="14" t="s">
        <v>13183</v>
      </c>
      <c r="O1178" s="14" t="s">
        <v>280</v>
      </c>
      <c r="P1178" s="14" t="s">
        <v>38</v>
      </c>
      <c r="Q1178" s="14" t="s">
        <v>13184</v>
      </c>
      <c r="R1178" s="14" t="s">
        <v>40</v>
      </c>
      <c r="S1178" s="14" t="s">
        <v>13185</v>
      </c>
      <c r="T1178" s="14" t="s">
        <v>230</v>
      </c>
      <c r="U1178" s="14" t="s">
        <v>43</v>
      </c>
      <c r="V1178" s="14" t="s">
        <v>44</v>
      </c>
    </row>
    <row r="1179" spans="1:22" ht="9.75" customHeight="1">
      <c r="A1179" s="14" t="s">
        <v>12649</v>
      </c>
      <c r="B1179" s="14" t="s">
        <v>707</v>
      </c>
      <c r="C1179" s="13" t="str">
        <f t="shared" si="4"/>
        <v>11982F3</v>
      </c>
      <c r="D1179" s="14" t="s">
        <v>27</v>
      </c>
      <c r="E1179" s="14" t="s">
        <v>13186</v>
      </c>
      <c r="F1179" s="14" t="s">
        <v>13187</v>
      </c>
      <c r="G1179" s="13"/>
      <c r="H1179" s="14" t="s">
        <v>13188</v>
      </c>
      <c r="I1179" s="14" t="s">
        <v>13189</v>
      </c>
      <c r="J1179" s="14" t="s">
        <v>1041</v>
      </c>
      <c r="K1179" s="13"/>
      <c r="L1179" s="14" t="s">
        <v>13190</v>
      </c>
      <c r="M1179" s="14" t="s">
        <v>13191</v>
      </c>
      <c r="N1179" s="14" t="s">
        <v>13192</v>
      </c>
      <c r="O1179" s="14" t="s">
        <v>280</v>
      </c>
      <c r="P1179" s="14" t="s">
        <v>38</v>
      </c>
      <c r="Q1179" s="14" t="s">
        <v>13193</v>
      </c>
      <c r="R1179" s="14" t="s">
        <v>40</v>
      </c>
      <c r="S1179" s="14" t="s">
        <v>13194</v>
      </c>
      <c r="T1179" s="14" t="s">
        <v>456</v>
      </c>
      <c r="U1179" s="14" t="s">
        <v>60</v>
      </c>
      <c r="V1179" s="14" t="s">
        <v>44</v>
      </c>
    </row>
    <row r="1180" spans="1:22" ht="9.75" customHeight="1">
      <c r="A1180" s="14" t="s">
        <v>12649</v>
      </c>
      <c r="B1180" s="14" t="s">
        <v>721</v>
      </c>
      <c r="C1180" s="13" t="str">
        <f t="shared" si="4"/>
        <v>11982F4</v>
      </c>
      <c r="D1180" s="14" t="s">
        <v>27</v>
      </c>
      <c r="E1180" s="14" t="s">
        <v>13195</v>
      </c>
      <c r="F1180" s="14" t="s">
        <v>13196</v>
      </c>
      <c r="G1180" s="14" t="s">
        <v>13197</v>
      </c>
      <c r="H1180" s="14" t="s">
        <v>13198</v>
      </c>
      <c r="I1180" s="14" t="s">
        <v>13199</v>
      </c>
      <c r="J1180" s="14" t="s">
        <v>13200</v>
      </c>
      <c r="K1180" s="14" t="s">
        <v>83</v>
      </c>
      <c r="L1180" s="14" t="s">
        <v>13201</v>
      </c>
      <c r="M1180" s="14" t="s">
        <v>13202</v>
      </c>
      <c r="N1180" s="14" t="s">
        <v>13203</v>
      </c>
      <c r="O1180" s="14" t="s">
        <v>13204</v>
      </c>
      <c r="P1180" s="14" t="s">
        <v>38</v>
      </c>
      <c r="Q1180" s="14" t="s">
        <v>13205</v>
      </c>
      <c r="R1180" s="14" t="s">
        <v>40</v>
      </c>
      <c r="S1180" s="14" t="s">
        <v>13206</v>
      </c>
      <c r="T1180" s="14" t="s">
        <v>13207</v>
      </c>
      <c r="U1180" s="14" t="s">
        <v>134</v>
      </c>
      <c r="V1180" s="14" t="s">
        <v>44</v>
      </c>
    </row>
    <row r="1181" spans="1:22" ht="9.75" customHeight="1">
      <c r="A1181" s="14" t="s">
        <v>12649</v>
      </c>
      <c r="B1181" s="14" t="s">
        <v>731</v>
      </c>
      <c r="C1181" s="13" t="str">
        <f t="shared" si="4"/>
        <v>11982F5</v>
      </c>
      <c r="D1181" s="14" t="s">
        <v>27</v>
      </c>
      <c r="E1181" s="14" t="s">
        <v>13208</v>
      </c>
      <c r="F1181" s="14" t="s">
        <v>13209</v>
      </c>
      <c r="G1181" s="13"/>
      <c r="H1181" s="14" t="s">
        <v>13210</v>
      </c>
      <c r="I1181" s="14" t="s">
        <v>13211</v>
      </c>
      <c r="J1181" s="14" t="s">
        <v>1537</v>
      </c>
      <c r="K1181" s="13"/>
      <c r="L1181" s="14" t="s">
        <v>13212</v>
      </c>
      <c r="M1181" s="14" t="s">
        <v>13213</v>
      </c>
      <c r="N1181" s="14" t="s">
        <v>13214</v>
      </c>
      <c r="O1181" s="14" t="s">
        <v>13215</v>
      </c>
      <c r="P1181" s="14" t="s">
        <v>38</v>
      </c>
      <c r="Q1181" s="14" t="s">
        <v>13216</v>
      </c>
      <c r="R1181" s="14" t="s">
        <v>40</v>
      </c>
      <c r="S1181" s="14" t="s">
        <v>13217</v>
      </c>
      <c r="T1181" s="14" t="s">
        <v>118</v>
      </c>
      <c r="U1181" s="14" t="s">
        <v>338</v>
      </c>
      <c r="V1181" s="14" t="s">
        <v>44</v>
      </c>
    </row>
    <row r="1182" spans="1:22" ht="9.75" customHeight="1">
      <c r="A1182" s="14" t="s">
        <v>12649</v>
      </c>
      <c r="B1182" s="14" t="s">
        <v>744</v>
      </c>
      <c r="C1182" s="13" t="str">
        <f t="shared" si="4"/>
        <v>11982F6</v>
      </c>
      <c r="D1182" s="14" t="s">
        <v>27</v>
      </c>
      <c r="E1182" s="14" t="s">
        <v>13218</v>
      </c>
      <c r="F1182" s="14" t="s">
        <v>13219</v>
      </c>
      <c r="G1182" s="14" t="s">
        <v>13220</v>
      </c>
      <c r="H1182" s="14" t="s">
        <v>13221</v>
      </c>
      <c r="I1182" s="14" t="s">
        <v>13222</v>
      </c>
      <c r="J1182" s="14" t="s">
        <v>410</v>
      </c>
      <c r="K1182" s="14" t="s">
        <v>33</v>
      </c>
      <c r="L1182" s="14" t="s">
        <v>13223</v>
      </c>
      <c r="M1182" s="14" t="s">
        <v>13224</v>
      </c>
      <c r="N1182" s="14" t="s">
        <v>13225</v>
      </c>
      <c r="O1182" s="14" t="s">
        <v>13226</v>
      </c>
      <c r="P1182" s="14" t="s">
        <v>38</v>
      </c>
      <c r="Q1182" s="14" t="s">
        <v>13227</v>
      </c>
      <c r="R1182" s="14" t="s">
        <v>40</v>
      </c>
      <c r="S1182" s="14" t="s">
        <v>13228</v>
      </c>
      <c r="T1182" s="14" t="s">
        <v>118</v>
      </c>
      <c r="U1182" s="14" t="s">
        <v>3950</v>
      </c>
      <c r="V1182" s="14" t="s">
        <v>44</v>
      </c>
    </row>
    <row r="1183" spans="1:22" ht="9.75" customHeight="1">
      <c r="A1183" s="14" t="s">
        <v>12649</v>
      </c>
      <c r="B1183" s="14" t="s">
        <v>757</v>
      </c>
      <c r="C1183" s="13" t="str">
        <f t="shared" si="4"/>
        <v>11982F7</v>
      </c>
      <c r="D1183" s="14" t="s">
        <v>27</v>
      </c>
      <c r="E1183" s="14" t="s">
        <v>13229</v>
      </c>
      <c r="F1183" s="14" t="s">
        <v>13230</v>
      </c>
      <c r="G1183" s="14" t="s">
        <v>13231</v>
      </c>
      <c r="H1183" s="14" t="s">
        <v>13232</v>
      </c>
      <c r="I1183" s="14" t="s">
        <v>13233</v>
      </c>
      <c r="J1183" s="14" t="s">
        <v>5733</v>
      </c>
      <c r="K1183" s="14" t="s">
        <v>33</v>
      </c>
      <c r="L1183" s="14" t="s">
        <v>13234</v>
      </c>
      <c r="M1183" s="14" t="s">
        <v>13235</v>
      </c>
      <c r="N1183" s="14" t="s">
        <v>13236</v>
      </c>
      <c r="O1183" s="14" t="s">
        <v>13237</v>
      </c>
      <c r="P1183" s="14" t="s">
        <v>38</v>
      </c>
      <c r="Q1183" s="14" t="s">
        <v>13238</v>
      </c>
      <c r="R1183" s="14" t="s">
        <v>40</v>
      </c>
      <c r="S1183" s="14" t="s">
        <v>13239</v>
      </c>
      <c r="T1183" s="14" t="s">
        <v>103</v>
      </c>
      <c r="U1183" s="14" t="s">
        <v>43</v>
      </c>
      <c r="V1183" s="14" t="s">
        <v>44</v>
      </c>
    </row>
    <row r="1184" spans="1:22" ht="9.75" customHeight="1">
      <c r="A1184" s="14" t="s">
        <v>12649</v>
      </c>
      <c r="B1184" s="14" t="s">
        <v>768</v>
      </c>
      <c r="C1184" s="13" t="str">
        <f t="shared" si="4"/>
        <v>11982F8</v>
      </c>
      <c r="D1184" s="14" t="s">
        <v>27</v>
      </c>
      <c r="E1184" s="14" t="s">
        <v>13240</v>
      </c>
      <c r="F1184" s="14" t="s">
        <v>13241</v>
      </c>
      <c r="G1184" s="14" t="s">
        <v>13242</v>
      </c>
      <c r="H1184" s="14" t="s">
        <v>13243</v>
      </c>
      <c r="I1184" s="14" t="s">
        <v>13244</v>
      </c>
      <c r="J1184" s="14" t="s">
        <v>11200</v>
      </c>
      <c r="K1184" s="14" t="s">
        <v>33</v>
      </c>
      <c r="L1184" s="14" t="s">
        <v>13245</v>
      </c>
      <c r="M1184" s="14" t="s">
        <v>13246</v>
      </c>
      <c r="N1184" s="14" t="s">
        <v>13247</v>
      </c>
      <c r="O1184" s="14" t="s">
        <v>13248</v>
      </c>
      <c r="P1184" s="14" t="s">
        <v>38</v>
      </c>
      <c r="Q1184" s="14" t="s">
        <v>13249</v>
      </c>
      <c r="R1184" s="14" t="s">
        <v>40</v>
      </c>
      <c r="S1184" s="14" t="s">
        <v>13250</v>
      </c>
      <c r="T1184" s="14" t="s">
        <v>11207</v>
      </c>
      <c r="U1184" s="14" t="s">
        <v>338</v>
      </c>
      <c r="V1184" s="14" t="s">
        <v>148</v>
      </c>
    </row>
    <row r="1185" spans="1:22" ht="9.75" customHeight="1">
      <c r="A1185" s="14" t="s">
        <v>12649</v>
      </c>
      <c r="B1185" s="14" t="s">
        <v>782</v>
      </c>
      <c r="C1185" s="13" t="str">
        <f t="shared" si="4"/>
        <v>11982F9</v>
      </c>
      <c r="D1185" s="14" t="s">
        <v>27</v>
      </c>
      <c r="E1185" s="14" t="s">
        <v>13251</v>
      </c>
      <c r="F1185" s="14" t="s">
        <v>13252</v>
      </c>
      <c r="G1185" s="13"/>
      <c r="H1185" s="14" t="s">
        <v>13253</v>
      </c>
      <c r="I1185" s="14" t="s">
        <v>13254</v>
      </c>
      <c r="J1185" s="14" t="s">
        <v>344</v>
      </c>
      <c r="K1185" s="14" t="s">
        <v>926</v>
      </c>
      <c r="L1185" s="14" t="s">
        <v>13255</v>
      </c>
      <c r="M1185" s="14" t="s">
        <v>13256</v>
      </c>
      <c r="N1185" s="14" t="s">
        <v>13257</v>
      </c>
      <c r="O1185" s="14" t="s">
        <v>13258</v>
      </c>
      <c r="P1185" s="14" t="s">
        <v>38</v>
      </c>
      <c r="Q1185" s="14" t="s">
        <v>13259</v>
      </c>
      <c r="R1185" s="14" t="s">
        <v>40</v>
      </c>
      <c r="S1185" s="14" t="s">
        <v>13260</v>
      </c>
      <c r="T1185" s="14" t="s">
        <v>75</v>
      </c>
      <c r="U1185" s="14" t="s">
        <v>243</v>
      </c>
      <c r="V1185" s="14" t="s">
        <v>148</v>
      </c>
    </row>
    <row r="1186" spans="1:22" ht="9.75" customHeight="1">
      <c r="A1186" s="14" t="s">
        <v>12649</v>
      </c>
      <c r="B1186" s="14" t="s">
        <v>796</v>
      </c>
      <c r="C1186" s="13" t="str">
        <f t="shared" si="4"/>
        <v>11982F10</v>
      </c>
      <c r="D1186" s="14" t="s">
        <v>27</v>
      </c>
      <c r="E1186" s="14" t="s">
        <v>13261</v>
      </c>
      <c r="F1186" s="14" t="s">
        <v>13262</v>
      </c>
      <c r="G1186" s="13"/>
      <c r="H1186" s="14" t="s">
        <v>13263</v>
      </c>
      <c r="I1186" s="14" t="s">
        <v>13264</v>
      </c>
      <c r="J1186" s="14" t="s">
        <v>13265</v>
      </c>
      <c r="K1186" s="14" t="s">
        <v>83</v>
      </c>
      <c r="L1186" s="14" t="s">
        <v>13266</v>
      </c>
      <c r="M1186" s="14" t="s">
        <v>13267</v>
      </c>
      <c r="N1186" s="14" t="s">
        <v>13268</v>
      </c>
      <c r="O1186" s="14" t="s">
        <v>13269</v>
      </c>
      <c r="P1186" s="14" t="s">
        <v>38</v>
      </c>
      <c r="Q1186" s="14" t="s">
        <v>13270</v>
      </c>
      <c r="R1186" s="14" t="s">
        <v>40</v>
      </c>
      <c r="S1186" s="14" t="s">
        <v>13271</v>
      </c>
      <c r="T1186" s="14" t="s">
        <v>118</v>
      </c>
      <c r="U1186" s="14" t="s">
        <v>134</v>
      </c>
      <c r="V1186" s="14" t="s">
        <v>148</v>
      </c>
    </row>
    <row r="1187" spans="1:22" ht="9.75" customHeight="1">
      <c r="A1187" s="14" t="s">
        <v>12649</v>
      </c>
      <c r="B1187" s="14" t="s">
        <v>810</v>
      </c>
      <c r="C1187" s="13" t="str">
        <f t="shared" si="4"/>
        <v>11982F11</v>
      </c>
      <c r="D1187" s="14" t="s">
        <v>27</v>
      </c>
      <c r="E1187" s="14" t="s">
        <v>13272</v>
      </c>
      <c r="F1187" s="14" t="s">
        <v>13273</v>
      </c>
      <c r="G1187" s="14" t="s">
        <v>13274</v>
      </c>
      <c r="H1187" s="14" t="s">
        <v>13275</v>
      </c>
      <c r="I1187" s="14" t="s">
        <v>13276</v>
      </c>
      <c r="J1187" s="14" t="s">
        <v>13277</v>
      </c>
      <c r="K1187" s="14" t="s">
        <v>169</v>
      </c>
      <c r="L1187" s="14" t="s">
        <v>13278</v>
      </c>
      <c r="M1187" s="14" t="s">
        <v>13279</v>
      </c>
      <c r="N1187" s="14" t="s">
        <v>13280</v>
      </c>
      <c r="O1187" s="14" t="s">
        <v>13281</v>
      </c>
      <c r="P1187" s="14" t="s">
        <v>38</v>
      </c>
      <c r="Q1187" s="14" t="s">
        <v>13282</v>
      </c>
      <c r="R1187" s="14" t="s">
        <v>40</v>
      </c>
      <c r="S1187" s="14" t="s">
        <v>13283</v>
      </c>
      <c r="T1187" s="14" t="s">
        <v>1060</v>
      </c>
      <c r="U1187" s="14" t="s">
        <v>283</v>
      </c>
      <c r="V1187" s="14" t="s">
        <v>44</v>
      </c>
    </row>
    <row r="1188" spans="1:22" ht="9.75" customHeight="1">
      <c r="A1188" s="14" t="s">
        <v>12649</v>
      </c>
      <c r="B1188" s="14" t="s">
        <v>819</v>
      </c>
      <c r="C1188" s="13" t="str">
        <f t="shared" si="4"/>
        <v>11982G2</v>
      </c>
      <c r="D1188" s="14" t="s">
        <v>27</v>
      </c>
      <c r="E1188" s="14" t="s">
        <v>13284</v>
      </c>
      <c r="F1188" s="14" t="s">
        <v>13285</v>
      </c>
      <c r="G1188" s="14" t="s">
        <v>13286</v>
      </c>
      <c r="H1188" s="14" t="s">
        <v>13287</v>
      </c>
      <c r="I1188" s="14" t="s">
        <v>13288</v>
      </c>
      <c r="J1188" s="14" t="s">
        <v>5950</v>
      </c>
      <c r="K1188" s="14" t="s">
        <v>33</v>
      </c>
      <c r="L1188" s="14" t="s">
        <v>13289</v>
      </c>
      <c r="M1188" s="14" t="s">
        <v>13290</v>
      </c>
      <c r="N1188" s="14" t="s">
        <v>13291</v>
      </c>
      <c r="O1188" s="14" t="s">
        <v>13292</v>
      </c>
      <c r="P1188" s="14" t="s">
        <v>38</v>
      </c>
      <c r="Q1188" s="14" t="s">
        <v>13293</v>
      </c>
      <c r="R1188" s="14" t="s">
        <v>40</v>
      </c>
      <c r="S1188" s="14" t="s">
        <v>13294</v>
      </c>
      <c r="T1188" s="14" t="s">
        <v>2119</v>
      </c>
      <c r="U1188" s="14" t="s">
        <v>1334</v>
      </c>
      <c r="V1188" s="14" t="s">
        <v>44</v>
      </c>
    </row>
    <row r="1189" spans="1:22" ht="9.75" customHeight="1">
      <c r="A1189" s="14" t="s">
        <v>12649</v>
      </c>
      <c r="B1189" s="14" t="s">
        <v>831</v>
      </c>
      <c r="C1189" s="13" t="str">
        <f t="shared" si="4"/>
        <v>11982G3</v>
      </c>
      <c r="D1189" s="14" t="s">
        <v>27</v>
      </c>
      <c r="E1189" s="14" t="s">
        <v>13295</v>
      </c>
      <c r="F1189" s="14" t="s">
        <v>13296</v>
      </c>
      <c r="G1189" s="14" t="s">
        <v>13297</v>
      </c>
      <c r="H1189" s="14" t="s">
        <v>13298</v>
      </c>
      <c r="I1189" s="14" t="s">
        <v>6516</v>
      </c>
      <c r="J1189" s="14" t="s">
        <v>1301</v>
      </c>
      <c r="K1189" s="14" t="s">
        <v>926</v>
      </c>
      <c r="L1189" s="14" t="s">
        <v>13299</v>
      </c>
      <c r="M1189" s="14" t="s">
        <v>13300</v>
      </c>
      <c r="N1189" s="14" t="s">
        <v>13301</v>
      </c>
      <c r="O1189" s="14" t="s">
        <v>13302</v>
      </c>
      <c r="P1189" s="14" t="s">
        <v>38</v>
      </c>
      <c r="Q1189" s="14" t="s">
        <v>13303</v>
      </c>
      <c r="R1189" s="14" t="s">
        <v>40</v>
      </c>
      <c r="S1189" s="14" t="s">
        <v>13304</v>
      </c>
      <c r="T1189" s="14" t="s">
        <v>230</v>
      </c>
      <c r="U1189" s="14" t="s">
        <v>134</v>
      </c>
      <c r="V1189" s="14" t="s">
        <v>44</v>
      </c>
    </row>
    <row r="1190" spans="1:22" ht="9.75" customHeight="1">
      <c r="A1190" s="14" t="s">
        <v>12649</v>
      </c>
      <c r="B1190" s="14" t="s">
        <v>844</v>
      </c>
      <c r="C1190" s="13" t="str">
        <f t="shared" si="4"/>
        <v>11982G4</v>
      </c>
      <c r="D1190" s="14" t="s">
        <v>27</v>
      </c>
      <c r="E1190" s="14" t="s">
        <v>13305</v>
      </c>
      <c r="F1190" s="14" t="s">
        <v>13306</v>
      </c>
      <c r="G1190" s="13"/>
      <c r="H1190" s="14" t="s">
        <v>13307</v>
      </c>
      <c r="I1190" s="14" t="s">
        <v>13308</v>
      </c>
      <c r="J1190" s="14" t="s">
        <v>13309</v>
      </c>
      <c r="K1190" s="14" t="s">
        <v>6335</v>
      </c>
      <c r="L1190" s="14" t="s">
        <v>13310</v>
      </c>
      <c r="M1190" s="14" t="s">
        <v>13311</v>
      </c>
      <c r="N1190" s="14" t="s">
        <v>13312</v>
      </c>
      <c r="O1190" s="14" t="s">
        <v>13313</v>
      </c>
      <c r="P1190" s="14" t="s">
        <v>38</v>
      </c>
      <c r="Q1190" s="14" t="s">
        <v>13314</v>
      </c>
      <c r="R1190" s="14" t="s">
        <v>40</v>
      </c>
      <c r="S1190" s="14" t="s">
        <v>13315</v>
      </c>
      <c r="T1190" s="14" t="s">
        <v>12941</v>
      </c>
      <c r="U1190" s="14" t="s">
        <v>3925</v>
      </c>
      <c r="V1190" s="14" t="s">
        <v>44</v>
      </c>
    </row>
    <row r="1191" spans="1:22" ht="9.75" customHeight="1">
      <c r="A1191" s="14" t="s">
        <v>12649</v>
      </c>
      <c r="B1191" s="14" t="s">
        <v>856</v>
      </c>
      <c r="C1191" s="13" t="str">
        <f t="shared" si="4"/>
        <v>11982G5</v>
      </c>
      <c r="D1191" s="14" t="s">
        <v>27</v>
      </c>
      <c r="E1191" s="14" t="s">
        <v>13316</v>
      </c>
      <c r="F1191" s="14" t="s">
        <v>13317</v>
      </c>
      <c r="G1191" s="14" t="s">
        <v>13318</v>
      </c>
      <c r="H1191" s="14" t="s">
        <v>13319</v>
      </c>
      <c r="I1191" s="14" t="s">
        <v>13320</v>
      </c>
      <c r="J1191" s="14" t="s">
        <v>1962</v>
      </c>
      <c r="K1191" s="13"/>
      <c r="L1191" s="14" t="s">
        <v>13321</v>
      </c>
      <c r="M1191" s="14" t="s">
        <v>13322</v>
      </c>
      <c r="N1191" s="14" t="s">
        <v>13323</v>
      </c>
      <c r="O1191" s="14" t="s">
        <v>13324</v>
      </c>
      <c r="P1191" s="14" t="s">
        <v>38</v>
      </c>
      <c r="Q1191" s="14" t="s">
        <v>13325</v>
      </c>
      <c r="R1191" s="14" t="s">
        <v>40</v>
      </c>
      <c r="S1191" s="14" t="s">
        <v>13326</v>
      </c>
      <c r="T1191" s="14" t="s">
        <v>75</v>
      </c>
      <c r="U1191" s="14" t="s">
        <v>243</v>
      </c>
      <c r="V1191" s="14" t="s">
        <v>44</v>
      </c>
    </row>
    <row r="1192" spans="1:22" ht="9.75" customHeight="1">
      <c r="A1192" s="14" t="s">
        <v>12649</v>
      </c>
      <c r="B1192" s="14" t="s">
        <v>868</v>
      </c>
      <c r="C1192" s="13" t="str">
        <f t="shared" si="4"/>
        <v>11982G6</v>
      </c>
      <c r="D1192" s="14" t="s">
        <v>27</v>
      </c>
      <c r="E1192" s="14" t="s">
        <v>13327</v>
      </c>
      <c r="F1192" s="14" t="s">
        <v>13328</v>
      </c>
      <c r="G1192" s="14" t="s">
        <v>13329</v>
      </c>
      <c r="H1192" s="14" t="s">
        <v>13330</v>
      </c>
      <c r="I1192" s="14" t="s">
        <v>13331</v>
      </c>
      <c r="J1192" s="14" t="s">
        <v>13332</v>
      </c>
      <c r="K1192" s="14" t="s">
        <v>68</v>
      </c>
      <c r="L1192" s="14" t="s">
        <v>13333</v>
      </c>
      <c r="M1192" s="14" t="s">
        <v>13334</v>
      </c>
      <c r="N1192" s="14" t="s">
        <v>13335</v>
      </c>
      <c r="O1192" s="14" t="s">
        <v>280</v>
      </c>
      <c r="P1192" s="14" t="s">
        <v>38</v>
      </c>
      <c r="Q1192" s="14" t="s">
        <v>13336</v>
      </c>
      <c r="R1192" s="14" t="s">
        <v>40</v>
      </c>
      <c r="S1192" s="14" t="s">
        <v>13337</v>
      </c>
      <c r="T1192" s="14" t="s">
        <v>13338</v>
      </c>
      <c r="U1192" s="14" t="s">
        <v>693</v>
      </c>
      <c r="V1192" s="14" t="s">
        <v>44</v>
      </c>
    </row>
    <row r="1193" spans="1:22" ht="9.75" customHeight="1">
      <c r="A1193" s="14" t="s">
        <v>12649</v>
      </c>
      <c r="B1193" s="14" t="s">
        <v>879</v>
      </c>
      <c r="C1193" s="13" t="str">
        <f t="shared" si="4"/>
        <v>11982G7</v>
      </c>
      <c r="D1193" s="14" t="s">
        <v>27</v>
      </c>
      <c r="E1193" s="14" t="s">
        <v>13339</v>
      </c>
      <c r="F1193" s="14" t="s">
        <v>13340</v>
      </c>
      <c r="G1193" s="13"/>
      <c r="H1193" s="14" t="s">
        <v>13341</v>
      </c>
      <c r="I1193" s="14" t="s">
        <v>2730</v>
      </c>
      <c r="J1193" s="14" t="s">
        <v>13342</v>
      </c>
      <c r="K1193" s="13"/>
      <c r="L1193" s="14" t="s">
        <v>13343</v>
      </c>
      <c r="M1193" s="14" t="s">
        <v>2732</v>
      </c>
      <c r="N1193" s="14" t="s">
        <v>13344</v>
      </c>
      <c r="O1193" s="14" t="s">
        <v>13345</v>
      </c>
      <c r="P1193" s="14" t="s">
        <v>38</v>
      </c>
      <c r="Q1193" s="14" t="s">
        <v>13346</v>
      </c>
      <c r="R1193" s="14" t="s">
        <v>40</v>
      </c>
      <c r="S1193" s="14" t="s">
        <v>13347</v>
      </c>
      <c r="T1193" s="14" t="s">
        <v>230</v>
      </c>
      <c r="U1193" s="14" t="s">
        <v>215</v>
      </c>
      <c r="V1193" s="14" t="s">
        <v>44</v>
      </c>
    </row>
    <row r="1194" spans="1:22" ht="9.75" customHeight="1">
      <c r="A1194" s="14" t="s">
        <v>12649</v>
      </c>
      <c r="B1194" s="14" t="s">
        <v>892</v>
      </c>
      <c r="C1194" s="13" t="str">
        <f t="shared" si="4"/>
        <v>11982G8</v>
      </c>
      <c r="D1194" s="14" t="s">
        <v>27</v>
      </c>
      <c r="E1194" s="14" t="s">
        <v>13348</v>
      </c>
      <c r="F1194" s="14" t="s">
        <v>13349</v>
      </c>
      <c r="G1194" s="14" t="s">
        <v>13350</v>
      </c>
      <c r="H1194" s="14" t="s">
        <v>13351</v>
      </c>
      <c r="I1194" s="14" t="s">
        <v>13352</v>
      </c>
      <c r="J1194" s="14" t="s">
        <v>1962</v>
      </c>
      <c r="K1194" s="13"/>
      <c r="L1194" s="14" t="s">
        <v>13353</v>
      </c>
      <c r="M1194" s="14" t="s">
        <v>13354</v>
      </c>
      <c r="N1194" s="14" t="s">
        <v>13355</v>
      </c>
      <c r="O1194" s="14" t="s">
        <v>13356</v>
      </c>
      <c r="P1194" s="14" t="s">
        <v>38</v>
      </c>
      <c r="Q1194" s="14" t="s">
        <v>13357</v>
      </c>
      <c r="R1194" s="14" t="s">
        <v>40</v>
      </c>
      <c r="S1194" s="14" t="s">
        <v>13358</v>
      </c>
      <c r="T1194" s="14" t="s">
        <v>75</v>
      </c>
      <c r="U1194" s="14" t="s">
        <v>243</v>
      </c>
      <c r="V1194" s="14" t="s">
        <v>44</v>
      </c>
    </row>
    <row r="1195" spans="1:22" ht="9.75" customHeight="1">
      <c r="A1195" s="14" t="s">
        <v>12649</v>
      </c>
      <c r="B1195" s="14" t="s">
        <v>905</v>
      </c>
      <c r="C1195" s="13" t="str">
        <f t="shared" si="4"/>
        <v>11982G9</v>
      </c>
      <c r="D1195" s="14" t="s">
        <v>27</v>
      </c>
      <c r="E1195" s="14" t="s">
        <v>13359</v>
      </c>
      <c r="F1195" s="14" t="s">
        <v>13360</v>
      </c>
      <c r="G1195" s="14" t="s">
        <v>13361</v>
      </c>
      <c r="H1195" s="14" t="s">
        <v>13362</v>
      </c>
      <c r="I1195" s="14" t="s">
        <v>8281</v>
      </c>
      <c r="J1195" s="14" t="s">
        <v>1441</v>
      </c>
      <c r="K1195" s="14" t="s">
        <v>33</v>
      </c>
      <c r="L1195" s="14" t="s">
        <v>13363</v>
      </c>
      <c r="M1195" s="14" t="s">
        <v>13364</v>
      </c>
      <c r="N1195" s="14" t="s">
        <v>13365</v>
      </c>
      <c r="O1195" s="14" t="s">
        <v>280</v>
      </c>
      <c r="P1195" s="14" t="s">
        <v>38</v>
      </c>
      <c r="Q1195" s="14" t="s">
        <v>13366</v>
      </c>
      <c r="R1195" s="14" t="s">
        <v>40</v>
      </c>
      <c r="S1195" s="14" t="s">
        <v>13367</v>
      </c>
      <c r="T1195" s="14" t="s">
        <v>229</v>
      </c>
      <c r="U1195" s="14" t="s">
        <v>283</v>
      </c>
      <c r="V1195" s="14" t="s">
        <v>44</v>
      </c>
    </row>
    <row r="1196" spans="1:22" ht="9.75" customHeight="1">
      <c r="A1196" s="14" t="s">
        <v>12649</v>
      </c>
      <c r="B1196" s="14" t="s">
        <v>919</v>
      </c>
      <c r="C1196" s="13" t="str">
        <f t="shared" si="4"/>
        <v>11982G10</v>
      </c>
      <c r="D1196" s="14" t="s">
        <v>27</v>
      </c>
      <c r="E1196" s="14" t="s">
        <v>13368</v>
      </c>
      <c r="F1196" s="14" t="s">
        <v>13369</v>
      </c>
      <c r="G1196" s="13"/>
      <c r="H1196" s="14" t="s">
        <v>13370</v>
      </c>
      <c r="I1196" s="14" t="s">
        <v>1790</v>
      </c>
      <c r="J1196" s="14" t="s">
        <v>111</v>
      </c>
      <c r="K1196" s="14" t="s">
        <v>33</v>
      </c>
      <c r="L1196" s="14" t="s">
        <v>13371</v>
      </c>
      <c r="M1196" s="14" t="s">
        <v>13372</v>
      </c>
      <c r="N1196" s="14" t="s">
        <v>13373</v>
      </c>
      <c r="O1196" s="14" t="s">
        <v>13374</v>
      </c>
      <c r="P1196" s="14" t="s">
        <v>38</v>
      </c>
      <c r="Q1196" s="14" t="s">
        <v>13375</v>
      </c>
      <c r="R1196" s="14" t="s">
        <v>40</v>
      </c>
      <c r="S1196" s="14" t="s">
        <v>13376</v>
      </c>
      <c r="T1196" s="14" t="s">
        <v>118</v>
      </c>
      <c r="U1196" s="14" t="s">
        <v>3785</v>
      </c>
      <c r="V1196" s="14" t="s">
        <v>148</v>
      </c>
    </row>
    <row r="1197" spans="1:22" ht="9.75" customHeight="1">
      <c r="A1197" s="14" t="s">
        <v>12649</v>
      </c>
      <c r="B1197" s="14" t="s">
        <v>934</v>
      </c>
      <c r="C1197" s="13" t="str">
        <f t="shared" si="4"/>
        <v>11982G11</v>
      </c>
      <c r="D1197" s="14" t="s">
        <v>27</v>
      </c>
      <c r="E1197" s="14" t="s">
        <v>13377</v>
      </c>
      <c r="F1197" s="14" t="s">
        <v>13378</v>
      </c>
      <c r="G1197" s="13"/>
      <c r="H1197" s="14" t="s">
        <v>13379</v>
      </c>
      <c r="I1197" s="14" t="s">
        <v>13380</v>
      </c>
      <c r="J1197" s="14" t="s">
        <v>263</v>
      </c>
      <c r="K1197" s="13"/>
      <c r="L1197" s="14" t="s">
        <v>13381</v>
      </c>
      <c r="M1197" s="14" t="s">
        <v>13382</v>
      </c>
      <c r="N1197" s="14" t="s">
        <v>13383</v>
      </c>
      <c r="O1197" s="14" t="s">
        <v>280</v>
      </c>
      <c r="P1197" s="14" t="s">
        <v>38</v>
      </c>
      <c r="Q1197" s="14" t="s">
        <v>13384</v>
      </c>
      <c r="R1197" s="14" t="s">
        <v>40</v>
      </c>
      <c r="S1197" s="14" t="s">
        <v>13385</v>
      </c>
      <c r="T1197" s="14" t="s">
        <v>75</v>
      </c>
      <c r="U1197" s="14" t="s">
        <v>4536</v>
      </c>
      <c r="V1197" s="14" t="s">
        <v>148</v>
      </c>
    </row>
    <row r="1198" spans="1:22" ht="9.75" customHeight="1">
      <c r="A1198" s="14" t="s">
        <v>12649</v>
      </c>
      <c r="B1198" s="14" t="s">
        <v>945</v>
      </c>
      <c r="C1198" s="13" t="str">
        <f t="shared" si="4"/>
        <v>11982H2</v>
      </c>
      <c r="D1198" s="14" t="s">
        <v>27</v>
      </c>
      <c r="E1198" s="14" t="s">
        <v>13386</v>
      </c>
      <c r="F1198" s="14" t="s">
        <v>13387</v>
      </c>
      <c r="G1198" s="14" t="s">
        <v>13388</v>
      </c>
      <c r="H1198" s="14" t="s">
        <v>13389</v>
      </c>
      <c r="I1198" s="14" t="s">
        <v>13390</v>
      </c>
      <c r="J1198" s="14" t="s">
        <v>2391</v>
      </c>
      <c r="K1198" s="14" t="s">
        <v>83</v>
      </c>
      <c r="L1198" s="14" t="s">
        <v>13391</v>
      </c>
      <c r="M1198" s="14" t="s">
        <v>13392</v>
      </c>
      <c r="N1198" s="14" t="s">
        <v>13393</v>
      </c>
      <c r="O1198" s="14" t="s">
        <v>13394</v>
      </c>
      <c r="P1198" s="14" t="s">
        <v>38</v>
      </c>
      <c r="Q1198" s="14" t="s">
        <v>13395</v>
      </c>
      <c r="R1198" s="14" t="s">
        <v>40</v>
      </c>
      <c r="S1198" s="14" t="s">
        <v>13396</v>
      </c>
      <c r="T1198" s="14" t="s">
        <v>2399</v>
      </c>
      <c r="U1198" s="14" t="s">
        <v>933</v>
      </c>
      <c r="V1198" s="14" t="s">
        <v>44</v>
      </c>
    </row>
    <row r="1199" spans="1:22" ht="9.75" customHeight="1">
      <c r="A1199" s="14" t="s">
        <v>12649</v>
      </c>
      <c r="B1199" s="14" t="s">
        <v>956</v>
      </c>
      <c r="C1199" s="13" t="str">
        <f t="shared" si="4"/>
        <v>11982H3</v>
      </c>
      <c r="D1199" s="14" t="s">
        <v>27</v>
      </c>
      <c r="E1199" s="14" t="s">
        <v>13397</v>
      </c>
      <c r="F1199" s="14" t="s">
        <v>13398</v>
      </c>
      <c r="G1199" s="14" t="s">
        <v>13399</v>
      </c>
      <c r="H1199" s="14" t="s">
        <v>13400</v>
      </c>
      <c r="I1199" s="14" t="s">
        <v>13401</v>
      </c>
      <c r="J1199" s="14" t="s">
        <v>2186</v>
      </c>
      <c r="K1199" s="14" t="s">
        <v>963</v>
      </c>
      <c r="L1199" s="14" t="s">
        <v>13402</v>
      </c>
      <c r="M1199" s="14" t="s">
        <v>13403</v>
      </c>
      <c r="N1199" s="14" t="s">
        <v>13404</v>
      </c>
      <c r="O1199" s="14" t="s">
        <v>13405</v>
      </c>
      <c r="P1199" s="14" t="s">
        <v>38</v>
      </c>
      <c r="Q1199" s="14" t="s">
        <v>13406</v>
      </c>
      <c r="R1199" s="14" t="s">
        <v>40</v>
      </c>
      <c r="S1199" s="14" t="s">
        <v>13407</v>
      </c>
      <c r="T1199" s="14" t="s">
        <v>118</v>
      </c>
      <c r="U1199" s="14" t="s">
        <v>60</v>
      </c>
      <c r="V1199" s="14" t="s">
        <v>44</v>
      </c>
    </row>
    <row r="1200" spans="1:22" ht="9.75" customHeight="1">
      <c r="A1200" s="14" t="s">
        <v>12649</v>
      </c>
      <c r="B1200" s="14" t="s">
        <v>971</v>
      </c>
      <c r="C1200" s="13" t="str">
        <f t="shared" si="4"/>
        <v>11982H4</v>
      </c>
      <c r="D1200" s="14" t="s">
        <v>27</v>
      </c>
      <c r="E1200" s="14" t="s">
        <v>13408</v>
      </c>
      <c r="F1200" s="14" t="s">
        <v>13409</v>
      </c>
      <c r="G1200" s="14" t="s">
        <v>13410</v>
      </c>
      <c r="H1200" s="14" t="s">
        <v>13411</v>
      </c>
      <c r="I1200" s="14" t="s">
        <v>13412</v>
      </c>
      <c r="J1200" s="14" t="s">
        <v>13413</v>
      </c>
      <c r="K1200" s="14" t="s">
        <v>83</v>
      </c>
      <c r="L1200" s="14" t="s">
        <v>13414</v>
      </c>
      <c r="M1200" s="14" t="s">
        <v>13415</v>
      </c>
      <c r="N1200" s="14" t="s">
        <v>13416</v>
      </c>
      <c r="O1200" s="14" t="s">
        <v>13417</v>
      </c>
      <c r="P1200" s="14" t="s">
        <v>38</v>
      </c>
      <c r="Q1200" s="14" t="s">
        <v>13418</v>
      </c>
      <c r="R1200" s="14" t="s">
        <v>40</v>
      </c>
      <c r="S1200" s="14" t="s">
        <v>13419</v>
      </c>
      <c r="T1200" s="14" t="s">
        <v>12685</v>
      </c>
      <c r="U1200" s="14" t="s">
        <v>134</v>
      </c>
      <c r="V1200" s="14" t="s">
        <v>44</v>
      </c>
    </row>
    <row r="1201" spans="1:22" ht="9.75" customHeight="1">
      <c r="A1201" s="14" t="s">
        <v>12649</v>
      </c>
      <c r="B1201" s="14" t="s">
        <v>985</v>
      </c>
      <c r="C1201" s="13" t="str">
        <f t="shared" si="4"/>
        <v>11982H5</v>
      </c>
      <c r="D1201" s="14" t="s">
        <v>27</v>
      </c>
      <c r="E1201" s="14" t="s">
        <v>13420</v>
      </c>
      <c r="F1201" s="14" t="s">
        <v>13421</v>
      </c>
      <c r="G1201" s="14" t="s">
        <v>13422</v>
      </c>
      <c r="H1201" s="14" t="s">
        <v>13423</v>
      </c>
      <c r="I1201" s="14" t="s">
        <v>13424</v>
      </c>
      <c r="J1201" s="14" t="s">
        <v>13425</v>
      </c>
      <c r="K1201" s="14" t="s">
        <v>33</v>
      </c>
      <c r="L1201" s="14" t="s">
        <v>13426</v>
      </c>
      <c r="M1201" s="14" t="s">
        <v>13427</v>
      </c>
      <c r="N1201" s="14" t="s">
        <v>13428</v>
      </c>
      <c r="O1201" s="14" t="s">
        <v>13429</v>
      </c>
      <c r="P1201" s="14" t="s">
        <v>38</v>
      </c>
      <c r="Q1201" s="14" t="s">
        <v>13430</v>
      </c>
      <c r="R1201" s="14" t="s">
        <v>40</v>
      </c>
      <c r="S1201" s="14" t="s">
        <v>13431</v>
      </c>
      <c r="T1201" s="14" t="s">
        <v>1496</v>
      </c>
      <c r="U1201" s="14" t="s">
        <v>134</v>
      </c>
      <c r="V1201" s="14" t="s">
        <v>44</v>
      </c>
    </row>
    <row r="1202" spans="1:22" ht="9.75" customHeight="1">
      <c r="A1202" s="14" t="s">
        <v>12649</v>
      </c>
      <c r="B1202" s="14" t="s">
        <v>999</v>
      </c>
      <c r="C1202" s="13" t="str">
        <f t="shared" si="4"/>
        <v>11982H6</v>
      </c>
      <c r="D1202" s="14" t="s">
        <v>27</v>
      </c>
      <c r="E1202" s="14" t="s">
        <v>13432</v>
      </c>
      <c r="F1202" s="14" t="s">
        <v>13433</v>
      </c>
      <c r="G1202" s="14" t="s">
        <v>13434</v>
      </c>
      <c r="H1202" s="14" t="s">
        <v>13435</v>
      </c>
      <c r="I1202" s="14" t="s">
        <v>13436</v>
      </c>
      <c r="J1202" s="14" t="s">
        <v>67</v>
      </c>
      <c r="K1202" s="13"/>
      <c r="L1202" s="14" t="s">
        <v>13437</v>
      </c>
      <c r="M1202" s="14" t="s">
        <v>13438</v>
      </c>
      <c r="N1202" s="14" t="s">
        <v>13439</v>
      </c>
      <c r="O1202" s="14" t="s">
        <v>13440</v>
      </c>
      <c r="P1202" s="14" t="s">
        <v>38</v>
      </c>
      <c r="Q1202" s="14" t="s">
        <v>13441</v>
      </c>
      <c r="R1202" s="14" t="s">
        <v>40</v>
      </c>
      <c r="S1202" s="14" t="s">
        <v>13442</v>
      </c>
      <c r="T1202" s="14" t="s">
        <v>75</v>
      </c>
      <c r="U1202" s="14" t="s">
        <v>243</v>
      </c>
      <c r="V1202" s="14" t="s">
        <v>44</v>
      </c>
    </row>
    <row r="1203" spans="1:22" ht="9.75" customHeight="1">
      <c r="A1203" s="14" t="s">
        <v>12649</v>
      </c>
      <c r="B1203" s="14" t="s">
        <v>1010</v>
      </c>
      <c r="C1203" s="13" t="str">
        <f t="shared" si="4"/>
        <v>11982H7</v>
      </c>
      <c r="D1203" s="14" t="s">
        <v>27</v>
      </c>
      <c r="E1203" s="14" t="s">
        <v>13443</v>
      </c>
      <c r="F1203" s="14" t="s">
        <v>13444</v>
      </c>
      <c r="G1203" s="14" t="s">
        <v>13445</v>
      </c>
      <c r="H1203" s="14" t="s">
        <v>13446</v>
      </c>
      <c r="I1203" s="14" t="s">
        <v>13447</v>
      </c>
      <c r="J1203" s="14" t="s">
        <v>4977</v>
      </c>
      <c r="K1203" s="14" t="s">
        <v>33</v>
      </c>
      <c r="L1203" s="14" t="s">
        <v>13448</v>
      </c>
      <c r="M1203" s="14" t="s">
        <v>13449</v>
      </c>
      <c r="N1203" s="14" t="s">
        <v>13450</v>
      </c>
      <c r="O1203" s="14" t="s">
        <v>13451</v>
      </c>
      <c r="P1203" s="14" t="s">
        <v>38</v>
      </c>
      <c r="Q1203" s="14" t="s">
        <v>13452</v>
      </c>
      <c r="R1203" s="14" t="s">
        <v>40</v>
      </c>
      <c r="S1203" s="14" t="s">
        <v>13453</v>
      </c>
      <c r="T1203" s="14" t="s">
        <v>4984</v>
      </c>
      <c r="U1203" s="14" t="s">
        <v>2829</v>
      </c>
      <c r="V1203" s="14" t="s">
        <v>44</v>
      </c>
    </row>
    <row r="1204" spans="1:22" ht="9.75" customHeight="1">
      <c r="A1204" s="14" t="s">
        <v>12649</v>
      </c>
      <c r="B1204" s="14" t="s">
        <v>1022</v>
      </c>
      <c r="C1204" s="13" t="str">
        <f t="shared" si="4"/>
        <v>11982H8</v>
      </c>
      <c r="D1204" s="14" t="s">
        <v>27</v>
      </c>
      <c r="E1204" s="14" t="s">
        <v>13454</v>
      </c>
      <c r="F1204" s="14" t="s">
        <v>13455</v>
      </c>
      <c r="G1204" s="13"/>
      <c r="H1204" s="14" t="s">
        <v>13456</v>
      </c>
      <c r="I1204" s="14" t="s">
        <v>13457</v>
      </c>
      <c r="J1204" s="14" t="s">
        <v>344</v>
      </c>
      <c r="K1204" s="14" t="s">
        <v>68</v>
      </c>
      <c r="L1204" s="14" t="s">
        <v>13458</v>
      </c>
      <c r="M1204" s="14" t="s">
        <v>13459</v>
      </c>
      <c r="N1204" s="14" t="s">
        <v>13460</v>
      </c>
      <c r="O1204" s="14" t="s">
        <v>13461</v>
      </c>
      <c r="P1204" s="14" t="s">
        <v>38</v>
      </c>
      <c r="Q1204" s="14" t="s">
        <v>13462</v>
      </c>
      <c r="R1204" s="14" t="s">
        <v>40</v>
      </c>
      <c r="S1204" s="14" t="s">
        <v>13463</v>
      </c>
      <c r="T1204" s="14" t="s">
        <v>75</v>
      </c>
      <c r="U1204" s="14" t="s">
        <v>243</v>
      </c>
      <c r="V1204" s="14" t="s">
        <v>44</v>
      </c>
    </row>
    <row r="1205" spans="1:22" ht="9.75" customHeight="1">
      <c r="A1205" s="14" t="s">
        <v>12649</v>
      </c>
      <c r="B1205" s="14" t="s">
        <v>1035</v>
      </c>
      <c r="C1205" s="13" t="str">
        <f t="shared" si="4"/>
        <v>11982H9</v>
      </c>
      <c r="D1205" s="14" t="s">
        <v>27</v>
      </c>
      <c r="E1205" s="14" t="s">
        <v>13464</v>
      </c>
      <c r="F1205" s="14" t="s">
        <v>13465</v>
      </c>
      <c r="G1205" s="14" t="s">
        <v>13466</v>
      </c>
      <c r="H1205" s="14" t="s">
        <v>13467</v>
      </c>
      <c r="I1205" s="14" t="s">
        <v>13468</v>
      </c>
      <c r="J1205" s="14" t="s">
        <v>13469</v>
      </c>
      <c r="K1205" s="14" t="s">
        <v>83</v>
      </c>
      <c r="L1205" s="14" t="s">
        <v>13470</v>
      </c>
      <c r="M1205" s="14" t="s">
        <v>13471</v>
      </c>
      <c r="N1205" s="14" t="s">
        <v>13472</v>
      </c>
      <c r="O1205" s="14" t="s">
        <v>13473</v>
      </c>
      <c r="P1205" s="14" t="s">
        <v>38</v>
      </c>
      <c r="Q1205" s="14" t="s">
        <v>13474</v>
      </c>
      <c r="R1205" s="14" t="s">
        <v>40</v>
      </c>
      <c r="S1205" s="14" t="s">
        <v>13475</v>
      </c>
      <c r="T1205" s="14" t="s">
        <v>13476</v>
      </c>
      <c r="U1205" s="14" t="s">
        <v>134</v>
      </c>
      <c r="V1205" s="14" t="s">
        <v>44</v>
      </c>
    </row>
    <row r="1206" spans="1:22" ht="9.75" customHeight="1">
      <c r="A1206" s="14" t="s">
        <v>12649</v>
      </c>
      <c r="B1206" s="14" t="s">
        <v>1048</v>
      </c>
      <c r="C1206" s="13" t="str">
        <f t="shared" si="4"/>
        <v>11982H10</v>
      </c>
      <c r="D1206" s="14" t="s">
        <v>27</v>
      </c>
      <c r="E1206" s="14" t="s">
        <v>13477</v>
      </c>
      <c r="F1206" s="14" t="s">
        <v>13478</v>
      </c>
      <c r="G1206" s="13"/>
      <c r="H1206" s="14" t="s">
        <v>13479</v>
      </c>
      <c r="I1206" s="14" t="s">
        <v>13480</v>
      </c>
      <c r="J1206" s="14" t="s">
        <v>13481</v>
      </c>
      <c r="K1206" s="13"/>
      <c r="L1206" s="14" t="s">
        <v>13482</v>
      </c>
      <c r="M1206" s="14" t="s">
        <v>13483</v>
      </c>
      <c r="N1206" s="14" t="s">
        <v>13484</v>
      </c>
      <c r="O1206" s="14" t="s">
        <v>13485</v>
      </c>
      <c r="P1206" s="14" t="s">
        <v>38</v>
      </c>
      <c r="Q1206" s="14" t="s">
        <v>13486</v>
      </c>
      <c r="R1206" s="14" t="s">
        <v>40</v>
      </c>
      <c r="S1206" s="14" t="s">
        <v>13487</v>
      </c>
      <c r="T1206" s="14" t="s">
        <v>1599</v>
      </c>
      <c r="U1206" s="14" t="s">
        <v>4868</v>
      </c>
      <c r="V1206" s="14" t="s">
        <v>148</v>
      </c>
    </row>
    <row r="1207" spans="1:22" ht="9.75" customHeight="1">
      <c r="A1207" s="14" t="s">
        <v>12649</v>
      </c>
      <c r="B1207" s="14" t="s">
        <v>1061</v>
      </c>
      <c r="C1207" s="13" t="str">
        <f t="shared" si="4"/>
        <v>11982H11</v>
      </c>
      <c r="D1207" s="14" t="s">
        <v>27</v>
      </c>
      <c r="E1207" s="14" t="s">
        <v>13488</v>
      </c>
      <c r="F1207" s="14" t="s">
        <v>13489</v>
      </c>
      <c r="G1207" s="14" t="s">
        <v>13490</v>
      </c>
      <c r="H1207" s="14" t="s">
        <v>13491</v>
      </c>
      <c r="I1207" s="14" t="s">
        <v>13492</v>
      </c>
      <c r="J1207" s="14" t="s">
        <v>230</v>
      </c>
      <c r="K1207" s="14" t="s">
        <v>169</v>
      </c>
      <c r="L1207" s="14" t="s">
        <v>13493</v>
      </c>
      <c r="M1207" s="14" t="s">
        <v>13494</v>
      </c>
      <c r="N1207" s="14" t="s">
        <v>13495</v>
      </c>
      <c r="O1207" s="14" t="s">
        <v>13496</v>
      </c>
      <c r="P1207" s="14" t="s">
        <v>38</v>
      </c>
      <c r="Q1207" s="14" t="s">
        <v>13497</v>
      </c>
      <c r="R1207" s="14" t="s">
        <v>40</v>
      </c>
      <c r="S1207" s="14" t="s">
        <v>13498</v>
      </c>
      <c r="T1207" s="14" t="s">
        <v>230</v>
      </c>
      <c r="U1207" s="14" t="s">
        <v>283</v>
      </c>
      <c r="V1207" s="14" t="s">
        <v>44</v>
      </c>
    </row>
    <row r="1208" spans="1:22" ht="9.75" customHeight="1">
      <c r="A1208" s="14" t="s">
        <v>13499</v>
      </c>
      <c r="B1208" s="14" t="s">
        <v>26</v>
      </c>
      <c r="C1208" s="13" t="str">
        <f t="shared" si="4"/>
        <v>11983A2</v>
      </c>
      <c r="D1208" s="14" t="s">
        <v>27</v>
      </c>
      <c r="E1208" s="14" t="s">
        <v>13500</v>
      </c>
      <c r="F1208" s="14" t="s">
        <v>13501</v>
      </c>
      <c r="G1208" s="14" t="s">
        <v>13502</v>
      </c>
      <c r="H1208" s="14" t="s">
        <v>13503</v>
      </c>
      <c r="I1208" s="14" t="s">
        <v>13504</v>
      </c>
      <c r="J1208" s="14" t="s">
        <v>82</v>
      </c>
      <c r="K1208" s="14" t="s">
        <v>33</v>
      </c>
      <c r="L1208" s="14" t="s">
        <v>13505</v>
      </c>
      <c r="M1208" s="14" t="s">
        <v>13506</v>
      </c>
      <c r="N1208" s="14" t="s">
        <v>13507</v>
      </c>
      <c r="O1208" s="14" t="s">
        <v>13508</v>
      </c>
      <c r="P1208" s="14" t="s">
        <v>38</v>
      </c>
      <c r="Q1208" s="14" t="s">
        <v>13509</v>
      </c>
      <c r="R1208" s="14" t="s">
        <v>40</v>
      </c>
      <c r="S1208" s="14" t="s">
        <v>13510</v>
      </c>
      <c r="T1208" s="14" t="s">
        <v>90</v>
      </c>
      <c r="U1208" s="14" t="s">
        <v>283</v>
      </c>
      <c r="V1208" s="14" t="s">
        <v>44</v>
      </c>
    </row>
    <row r="1209" spans="1:22" ht="9.75" customHeight="1">
      <c r="A1209" s="14" t="s">
        <v>13499</v>
      </c>
      <c r="B1209" s="14" t="s">
        <v>45</v>
      </c>
      <c r="C1209" s="13" t="str">
        <f t="shared" si="4"/>
        <v>11983A3</v>
      </c>
      <c r="D1209" s="14" t="s">
        <v>27</v>
      </c>
      <c r="E1209" s="14" t="s">
        <v>13511</v>
      </c>
      <c r="F1209" s="14" t="s">
        <v>13512</v>
      </c>
      <c r="G1209" s="13"/>
      <c r="H1209" s="14" t="s">
        <v>13513</v>
      </c>
      <c r="I1209" s="14" t="s">
        <v>13514</v>
      </c>
      <c r="J1209" s="14" t="s">
        <v>230</v>
      </c>
      <c r="K1209" s="14" t="s">
        <v>52</v>
      </c>
      <c r="L1209" s="14" t="s">
        <v>13515</v>
      </c>
      <c r="M1209" s="14" t="s">
        <v>13516</v>
      </c>
      <c r="N1209" s="14" t="s">
        <v>13517</v>
      </c>
      <c r="O1209" s="14" t="s">
        <v>13518</v>
      </c>
      <c r="P1209" s="14" t="s">
        <v>38</v>
      </c>
      <c r="Q1209" s="14" t="s">
        <v>13519</v>
      </c>
      <c r="R1209" s="14" t="s">
        <v>40</v>
      </c>
      <c r="S1209" s="14" t="s">
        <v>13520</v>
      </c>
      <c r="T1209" s="14" t="s">
        <v>230</v>
      </c>
      <c r="U1209" s="14" t="s">
        <v>215</v>
      </c>
      <c r="V1209" s="14" t="s">
        <v>44</v>
      </c>
    </row>
    <row r="1210" spans="1:22" ht="9.75" customHeight="1">
      <c r="A1210" s="14" t="s">
        <v>13499</v>
      </c>
      <c r="B1210" s="14" t="s">
        <v>61</v>
      </c>
      <c r="C1210" s="13" t="str">
        <f t="shared" si="4"/>
        <v>11983A4</v>
      </c>
      <c r="D1210" s="14" t="s">
        <v>27</v>
      </c>
      <c r="E1210" s="14" t="s">
        <v>13521</v>
      </c>
      <c r="F1210" s="14" t="s">
        <v>13522</v>
      </c>
      <c r="G1210" s="13"/>
      <c r="H1210" s="14" t="s">
        <v>13523</v>
      </c>
      <c r="I1210" s="14" t="s">
        <v>13524</v>
      </c>
      <c r="J1210" s="14" t="s">
        <v>5982</v>
      </c>
      <c r="K1210" s="13"/>
      <c r="L1210" s="14" t="s">
        <v>13525</v>
      </c>
      <c r="M1210" s="14" t="s">
        <v>13526</v>
      </c>
      <c r="N1210" s="14" t="s">
        <v>13527</v>
      </c>
      <c r="O1210" s="14" t="s">
        <v>13528</v>
      </c>
      <c r="P1210" s="14" t="s">
        <v>38</v>
      </c>
      <c r="Q1210" s="14" t="s">
        <v>13529</v>
      </c>
      <c r="R1210" s="14" t="s">
        <v>40</v>
      </c>
      <c r="S1210" s="14" t="s">
        <v>13530</v>
      </c>
      <c r="T1210" s="14" t="s">
        <v>5988</v>
      </c>
      <c r="U1210" s="14" t="s">
        <v>1334</v>
      </c>
      <c r="V1210" s="14" t="s">
        <v>148</v>
      </c>
    </row>
    <row r="1211" spans="1:22" ht="9.75" customHeight="1">
      <c r="A1211" s="14" t="s">
        <v>13499</v>
      </c>
      <c r="B1211" s="14" t="s">
        <v>77</v>
      </c>
      <c r="C1211" s="13" t="str">
        <f t="shared" si="4"/>
        <v>11983A5</v>
      </c>
      <c r="D1211" s="14" t="s">
        <v>27</v>
      </c>
      <c r="E1211" s="14" t="s">
        <v>13531</v>
      </c>
      <c r="F1211" s="14" t="s">
        <v>13532</v>
      </c>
      <c r="G1211" s="13"/>
      <c r="H1211" s="14" t="s">
        <v>13533</v>
      </c>
      <c r="I1211" s="14" t="s">
        <v>13534</v>
      </c>
      <c r="J1211" s="14" t="s">
        <v>111</v>
      </c>
      <c r="K1211" s="13"/>
      <c r="L1211" s="14" t="s">
        <v>13535</v>
      </c>
      <c r="M1211" s="14" t="s">
        <v>13536</v>
      </c>
      <c r="N1211" s="14" t="s">
        <v>13537</v>
      </c>
      <c r="O1211" s="14" t="s">
        <v>13538</v>
      </c>
      <c r="P1211" s="14" t="s">
        <v>38</v>
      </c>
      <c r="Q1211" s="14" t="s">
        <v>13539</v>
      </c>
      <c r="R1211" s="14" t="s">
        <v>40</v>
      </c>
      <c r="S1211" s="14" t="s">
        <v>13540</v>
      </c>
      <c r="T1211" s="14" t="s">
        <v>118</v>
      </c>
      <c r="U1211" s="14" t="s">
        <v>230</v>
      </c>
      <c r="V1211" s="14" t="s">
        <v>148</v>
      </c>
    </row>
    <row r="1212" spans="1:22" ht="9.75" customHeight="1">
      <c r="A1212" s="14" t="s">
        <v>13499</v>
      </c>
      <c r="B1212" s="14" t="s">
        <v>91</v>
      </c>
      <c r="C1212" s="13" t="str">
        <f t="shared" si="4"/>
        <v>11983A6</v>
      </c>
      <c r="D1212" s="14" t="s">
        <v>27</v>
      </c>
      <c r="E1212" s="14" t="s">
        <v>13541</v>
      </c>
      <c r="F1212" s="14" t="s">
        <v>13542</v>
      </c>
      <c r="G1212" s="14" t="s">
        <v>13543</v>
      </c>
      <c r="H1212" s="14" t="s">
        <v>13544</v>
      </c>
      <c r="I1212" s="14" t="s">
        <v>13545</v>
      </c>
      <c r="J1212" s="14" t="s">
        <v>1127</v>
      </c>
      <c r="K1212" s="14" t="s">
        <v>33</v>
      </c>
      <c r="L1212" s="14" t="s">
        <v>13546</v>
      </c>
      <c r="M1212" s="14" t="s">
        <v>13547</v>
      </c>
      <c r="N1212" s="14" t="s">
        <v>13548</v>
      </c>
      <c r="O1212" s="14" t="s">
        <v>13549</v>
      </c>
      <c r="P1212" s="14" t="s">
        <v>38</v>
      </c>
      <c r="Q1212" s="14" t="s">
        <v>13550</v>
      </c>
      <c r="R1212" s="14" t="s">
        <v>40</v>
      </c>
      <c r="S1212" s="14" t="s">
        <v>13551</v>
      </c>
      <c r="T1212" s="14" t="s">
        <v>1134</v>
      </c>
      <c r="U1212" s="14" t="s">
        <v>1084</v>
      </c>
      <c r="V1212" s="14" t="s">
        <v>44</v>
      </c>
    </row>
    <row r="1213" spans="1:22" ht="9.75" customHeight="1">
      <c r="A1213" s="14" t="s">
        <v>13499</v>
      </c>
      <c r="B1213" s="14" t="s">
        <v>105</v>
      </c>
      <c r="C1213" s="13" t="str">
        <f t="shared" si="4"/>
        <v>11983A7</v>
      </c>
      <c r="D1213" s="14" t="s">
        <v>27</v>
      </c>
      <c r="E1213" s="14" t="s">
        <v>13552</v>
      </c>
      <c r="F1213" s="14" t="s">
        <v>13553</v>
      </c>
      <c r="G1213" s="14" t="s">
        <v>13554</v>
      </c>
      <c r="H1213" s="14" t="s">
        <v>13555</v>
      </c>
      <c r="I1213" s="14" t="s">
        <v>13556</v>
      </c>
      <c r="J1213" s="14" t="s">
        <v>344</v>
      </c>
      <c r="K1213" s="14" t="s">
        <v>33</v>
      </c>
      <c r="L1213" s="14" t="s">
        <v>13557</v>
      </c>
      <c r="M1213" s="14" t="s">
        <v>13558</v>
      </c>
      <c r="N1213" s="14" t="s">
        <v>13559</v>
      </c>
      <c r="O1213" s="14" t="s">
        <v>13560</v>
      </c>
      <c r="P1213" s="14" t="s">
        <v>38</v>
      </c>
      <c r="Q1213" s="14" t="s">
        <v>13561</v>
      </c>
      <c r="R1213" s="14" t="s">
        <v>40</v>
      </c>
      <c r="S1213" s="14" t="s">
        <v>13562</v>
      </c>
      <c r="T1213" s="14" t="s">
        <v>75</v>
      </c>
      <c r="U1213" s="14" t="s">
        <v>243</v>
      </c>
      <c r="V1213" s="14" t="s">
        <v>44</v>
      </c>
    </row>
    <row r="1214" spans="1:22" ht="9.75" customHeight="1">
      <c r="A1214" s="14" t="s">
        <v>13499</v>
      </c>
      <c r="B1214" s="14" t="s">
        <v>120</v>
      </c>
      <c r="C1214" s="13" t="str">
        <f t="shared" si="4"/>
        <v>11983A8</v>
      </c>
      <c r="D1214" s="14" t="s">
        <v>27</v>
      </c>
      <c r="E1214" s="14" t="s">
        <v>13563</v>
      </c>
      <c r="F1214" s="14" t="s">
        <v>13564</v>
      </c>
      <c r="G1214" s="13"/>
      <c r="H1214" s="14" t="s">
        <v>13565</v>
      </c>
      <c r="I1214" s="14" t="s">
        <v>13566</v>
      </c>
      <c r="J1214" s="14" t="s">
        <v>1441</v>
      </c>
      <c r="K1214" s="14" t="s">
        <v>4258</v>
      </c>
      <c r="L1214" s="14" t="s">
        <v>13567</v>
      </c>
      <c r="M1214" s="14" t="s">
        <v>13568</v>
      </c>
      <c r="N1214" s="14" t="s">
        <v>13569</v>
      </c>
      <c r="O1214" s="14" t="s">
        <v>13570</v>
      </c>
      <c r="P1214" s="14" t="s">
        <v>38</v>
      </c>
      <c r="Q1214" s="14" t="s">
        <v>13571</v>
      </c>
      <c r="R1214" s="14" t="s">
        <v>40</v>
      </c>
      <c r="S1214" s="14" t="s">
        <v>13572</v>
      </c>
      <c r="T1214" s="14" t="s">
        <v>229</v>
      </c>
      <c r="U1214" s="14" t="s">
        <v>230</v>
      </c>
      <c r="V1214" s="14" t="s">
        <v>44</v>
      </c>
    </row>
    <row r="1215" spans="1:22" ht="9.75" customHeight="1">
      <c r="A1215" s="14" t="s">
        <v>13499</v>
      </c>
      <c r="B1215" s="14" t="s">
        <v>136</v>
      </c>
      <c r="C1215" s="13" t="str">
        <f t="shared" si="4"/>
        <v>11983A9</v>
      </c>
      <c r="D1215" s="14" t="s">
        <v>27</v>
      </c>
      <c r="E1215" s="14" t="s">
        <v>13573</v>
      </c>
      <c r="F1215" s="14" t="s">
        <v>13574</v>
      </c>
      <c r="G1215" s="13"/>
      <c r="H1215" s="14" t="s">
        <v>13575</v>
      </c>
      <c r="I1215" s="14" t="s">
        <v>13576</v>
      </c>
      <c r="J1215" s="14" t="s">
        <v>230</v>
      </c>
      <c r="K1215" s="14" t="s">
        <v>33</v>
      </c>
      <c r="L1215" s="14" t="s">
        <v>13577</v>
      </c>
      <c r="M1215" s="14" t="s">
        <v>13578</v>
      </c>
      <c r="N1215" s="14" t="s">
        <v>13579</v>
      </c>
      <c r="O1215" s="14" t="s">
        <v>13580</v>
      </c>
      <c r="P1215" s="14" t="s">
        <v>38</v>
      </c>
      <c r="Q1215" s="14" t="s">
        <v>13581</v>
      </c>
      <c r="R1215" s="14" t="s">
        <v>40</v>
      </c>
      <c r="S1215" s="14" t="s">
        <v>13582</v>
      </c>
      <c r="T1215" s="14" t="s">
        <v>230</v>
      </c>
      <c r="U1215" s="14" t="s">
        <v>134</v>
      </c>
      <c r="V1215" s="14" t="s">
        <v>44</v>
      </c>
    </row>
    <row r="1216" spans="1:22" ht="9.75" customHeight="1">
      <c r="A1216" s="14" t="s">
        <v>13499</v>
      </c>
      <c r="B1216" s="14" t="s">
        <v>149</v>
      </c>
      <c r="C1216" s="13" t="str">
        <f t="shared" si="4"/>
        <v>11983A10</v>
      </c>
      <c r="D1216" s="14" t="s">
        <v>27</v>
      </c>
      <c r="E1216" s="14" t="s">
        <v>13583</v>
      </c>
      <c r="F1216" s="14" t="s">
        <v>13584</v>
      </c>
      <c r="G1216" s="14" t="s">
        <v>13585</v>
      </c>
      <c r="H1216" s="14" t="s">
        <v>13586</v>
      </c>
      <c r="I1216" s="14" t="s">
        <v>861</v>
      </c>
      <c r="J1216" s="14" t="s">
        <v>8947</v>
      </c>
      <c r="K1216" s="14" t="s">
        <v>33</v>
      </c>
      <c r="L1216" s="14" t="s">
        <v>13587</v>
      </c>
      <c r="M1216" s="14" t="s">
        <v>13588</v>
      </c>
      <c r="N1216" s="14" t="s">
        <v>13589</v>
      </c>
      <c r="O1216" s="14" t="s">
        <v>13590</v>
      </c>
      <c r="P1216" s="14" t="s">
        <v>38</v>
      </c>
      <c r="Q1216" s="14" t="s">
        <v>13591</v>
      </c>
      <c r="R1216" s="14" t="s">
        <v>40</v>
      </c>
      <c r="S1216" s="14" t="s">
        <v>13592</v>
      </c>
      <c r="T1216" s="14" t="s">
        <v>1599</v>
      </c>
      <c r="U1216" s="14" t="s">
        <v>795</v>
      </c>
      <c r="V1216" s="14" t="s">
        <v>44</v>
      </c>
    </row>
    <row r="1217" spans="1:22" ht="9.75" customHeight="1">
      <c r="A1217" s="14" t="s">
        <v>13499</v>
      </c>
      <c r="B1217" s="14" t="s">
        <v>162</v>
      </c>
      <c r="C1217" s="13" t="str">
        <f t="shared" si="4"/>
        <v>11983A11</v>
      </c>
      <c r="D1217" s="14" t="s">
        <v>27</v>
      </c>
      <c r="E1217" s="14" t="s">
        <v>13593</v>
      </c>
      <c r="F1217" s="14" t="s">
        <v>13594</v>
      </c>
      <c r="G1217" s="14" t="s">
        <v>13595</v>
      </c>
      <c r="H1217" s="14" t="s">
        <v>13596</v>
      </c>
      <c r="I1217" s="14" t="s">
        <v>3669</v>
      </c>
      <c r="J1217" s="14" t="s">
        <v>13597</v>
      </c>
      <c r="K1217" s="14" t="s">
        <v>52</v>
      </c>
      <c r="L1217" s="14" t="s">
        <v>13598</v>
      </c>
      <c r="M1217" s="14" t="s">
        <v>3672</v>
      </c>
      <c r="N1217" s="14" t="s">
        <v>13599</v>
      </c>
      <c r="O1217" s="14" t="s">
        <v>13600</v>
      </c>
      <c r="P1217" s="14" t="s">
        <v>38</v>
      </c>
      <c r="Q1217" s="14" t="s">
        <v>13601</v>
      </c>
      <c r="R1217" s="14" t="s">
        <v>40</v>
      </c>
      <c r="S1217" s="14" t="s">
        <v>13602</v>
      </c>
      <c r="T1217" s="14" t="s">
        <v>13603</v>
      </c>
      <c r="U1217" s="14" t="s">
        <v>520</v>
      </c>
      <c r="V1217" s="14" t="s">
        <v>44</v>
      </c>
    </row>
    <row r="1218" spans="1:22" ht="9.75" customHeight="1">
      <c r="A1218" s="14" t="s">
        <v>13499</v>
      </c>
      <c r="B1218" s="14" t="s">
        <v>176</v>
      </c>
      <c r="C1218" s="13" t="str">
        <f t="shared" si="4"/>
        <v>11983B2</v>
      </c>
      <c r="D1218" s="14" t="s">
        <v>27</v>
      </c>
      <c r="E1218" s="14" t="s">
        <v>13604</v>
      </c>
      <c r="F1218" s="14" t="s">
        <v>13605</v>
      </c>
      <c r="G1218" s="14" t="s">
        <v>13606</v>
      </c>
      <c r="H1218" s="14" t="s">
        <v>13607</v>
      </c>
      <c r="I1218" s="14" t="s">
        <v>13608</v>
      </c>
      <c r="J1218" s="14" t="s">
        <v>13609</v>
      </c>
      <c r="K1218" s="13"/>
      <c r="L1218" s="14" t="s">
        <v>13610</v>
      </c>
      <c r="M1218" s="14" t="s">
        <v>13611</v>
      </c>
      <c r="N1218" s="14" t="s">
        <v>13612</v>
      </c>
      <c r="O1218" s="14" t="s">
        <v>13613</v>
      </c>
      <c r="P1218" s="14" t="s">
        <v>38</v>
      </c>
      <c r="Q1218" s="14" t="s">
        <v>13614</v>
      </c>
      <c r="R1218" s="14" t="s">
        <v>40</v>
      </c>
      <c r="S1218" s="14" t="s">
        <v>13615</v>
      </c>
      <c r="T1218" s="14" t="s">
        <v>4144</v>
      </c>
      <c r="U1218" s="14" t="s">
        <v>230</v>
      </c>
      <c r="V1218" s="14" t="s">
        <v>44</v>
      </c>
    </row>
    <row r="1219" spans="1:22" ht="9.75" customHeight="1">
      <c r="A1219" s="14" t="s">
        <v>13499</v>
      </c>
      <c r="B1219" s="14" t="s">
        <v>190</v>
      </c>
      <c r="C1219" s="13" t="str">
        <f t="shared" si="4"/>
        <v>11983B3</v>
      </c>
      <c r="D1219" s="14" t="s">
        <v>27</v>
      </c>
      <c r="E1219" s="14" t="s">
        <v>13616</v>
      </c>
      <c r="F1219" s="14" t="s">
        <v>13617</v>
      </c>
      <c r="G1219" s="13"/>
      <c r="H1219" s="14" t="s">
        <v>13618</v>
      </c>
      <c r="I1219" s="14" t="s">
        <v>1939</v>
      </c>
      <c r="J1219" s="14" t="s">
        <v>13619</v>
      </c>
      <c r="K1219" s="14" t="s">
        <v>33</v>
      </c>
      <c r="L1219" s="14" t="s">
        <v>13620</v>
      </c>
      <c r="M1219" s="14" t="s">
        <v>1941</v>
      </c>
      <c r="N1219" s="14" t="s">
        <v>13621</v>
      </c>
      <c r="O1219" s="14" t="s">
        <v>13622</v>
      </c>
      <c r="P1219" s="14" t="s">
        <v>38</v>
      </c>
      <c r="Q1219" s="14" t="s">
        <v>13623</v>
      </c>
      <c r="R1219" s="14" t="s">
        <v>40</v>
      </c>
      <c r="S1219" s="14" t="s">
        <v>13624</v>
      </c>
      <c r="T1219" s="14" t="s">
        <v>3072</v>
      </c>
      <c r="U1219" s="14" t="s">
        <v>3925</v>
      </c>
      <c r="V1219" s="14" t="s">
        <v>148</v>
      </c>
    </row>
    <row r="1220" spans="1:22" ht="9.75" customHeight="1">
      <c r="A1220" s="14" t="s">
        <v>13499</v>
      </c>
      <c r="B1220" s="14" t="s">
        <v>203</v>
      </c>
      <c r="C1220" s="13" t="str">
        <f t="shared" si="4"/>
        <v>11983B4</v>
      </c>
      <c r="D1220" s="14" t="s">
        <v>27</v>
      </c>
      <c r="E1220" s="14" t="s">
        <v>13625</v>
      </c>
      <c r="F1220" s="14" t="s">
        <v>13626</v>
      </c>
      <c r="G1220" s="14" t="s">
        <v>13627</v>
      </c>
      <c r="H1220" s="14" t="s">
        <v>13628</v>
      </c>
      <c r="I1220" s="14" t="s">
        <v>13629</v>
      </c>
      <c r="J1220" s="14" t="s">
        <v>13630</v>
      </c>
      <c r="K1220" s="14" t="s">
        <v>33</v>
      </c>
      <c r="L1220" s="14" t="s">
        <v>13631</v>
      </c>
      <c r="M1220" s="14" t="s">
        <v>13632</v>
      </c>
      <c r="N1220" s="14" t="s">
        <v>13633</v>
      </c>
      <c r="O1220" s="14" t="s">
        <v>13634</v>
      </c>
      <c r="P1220" s="14" t="s">
        <v>38</v>
      </c>
      <c r="Q1220" s="14" t="s">
        <v>13635</v>
      </c>
      <c r="R1220" s="14" t="s">
        <v>40</v>
      </c>
      <c r="S1220" s="14" t="s">
        <v>13636</v>
      </c>
      <c r="T1220" s="14" t="s">
        <v>4686</v>
      </c>
      <c r="U1220" s="14" t="s">
        <v>134</v>
      </c>
      <c r="V1220" s="14" t="s">
        <v>44</v>
      </c>
    </row>
    <row r="1221" spans="1:22" ht="9.75" customHeight="1">
      <c r="A1221" s="14" t="s">
        <v>13499</v>
      </c>
      <c r="B1221" s="14" t="s">
        <v>216</v>
      </c>
      <c r="C1221" s="13" t="str">
        <f t="shared" si="4"/>
        <v>11983B5</v>
      </c>
      <c r="D1221" s="14" t="s">
        <v>27</v>
      </c>
      <c r="E1221" s="14" t="s">
        <v>13637</v>
      </c>
      <c r="F1221" s="14" t="s">
        <v>13638</v>
      </c>
      <c r="G1221" s="14" t="s">
        <v>13639</v>
      </c>
      <c r="H1221" s="14" t="s">
        <v>13640</v>
      </c>
      <c r="I1221" s="14" t="s">
        <v>13641</v>
      </c>
      <c r="J1221" s="14" t="s">
        <v>276</v>
      </c>
      <c r="K1221" s="14" t="s">
        <v>4258</v>
      </c>
      <c r="L1221" s="14" t="s">
        <v>13642</v>
      </c>
      <c r="M1221" s="14" t="s">
        <v>13643</v>
      </c>
      <c r="N1221" s="14" t="s">
        <v>13644</v>
      </c>
      <c r="O1221" s="14" t="s">
        <v>13645</v>
      </c>
      <c r="P1221" s="14" t="s">
        <v>38</v>
      </c>
      <c r="Q1221" s="14" t="s">
        <v>13646</v>
      </c>
      <c r="R1221" s="14" t="s">
        <v>40</v>
      </c>
      <c r="S1221" s="14" t="s">
        <v>13647</v>
      </c>
      <c r="T1221" s="14" t="s">
        <v>90</v>
      </c>
      <c r="U1221" s="14" t="s">
        <v>338</v>
      </c>
      <c r="V1221" s="14" t="s">
        <v>44</v>
      </c>
    </row>
    <row r="1222" spans="1:22" ht="9.75" customHeight="1">
      <c r="A1222" s="14" t="s">
        <v>13499</v>
      </c>
      <c r="B1222" s="14" t="s">
        <v>231</v>
      </c>
      <c r="C1222" s="13" t="str">
        <f t="shared" si="4"/>
        <v>11983B6</v>
      </c>
      <c r="D1222" s="14" t="s">
        <v>27</v>
      </c>
      <c r="E1222" s="14" t="s">
        <v>13648</v>
      </c>
      <c r="F1222" s="14" t="s">
        <v>13649</v>
      </c>
      <c r="G1222" s="13"/>
      <c r="H1222" s="14" t="s">
        <v>13650</v>
      </c>
      <c r="I1222" s="14" t="s">
        <v>13651</v>
      </c>
      <c r="J1222" s="14" t="s">
        <v>230</v>
      </c>
      <c r="K1222" s="14" t="s">
        <v>2856</v>
      </c>
      <c r="L1222" s="14" t="s">
        <v>13652</v>
      </c>
      <c r="M1222" s="14" t="s">
        <v>13653</v>
      </c>
      <c r="N1222" s="14" t="s">
        <v>13654</v>
      </c>
      <c r="O1222" s="14" t="s">
        <v>13655</v>
      </c>
      <c r="P1222" s="14" t="s">
        <v>38</v>
      </c>
      <c r="Q1222" s="14" t="s">
        <v>13656</v>
      </c>
      <c r="R1222" s="14" t="s">
        <v>40</v>
      </c>
      <c r="S1222" s="14" t="s">
        <v>13657</v>
      </c>
      <c r="T1222" s="14" t="s">
        <v>230</v>
      </c>
      <c r="U1222" s="14" t="s">
        <v>230</v>
      </c>
      <c r="V1222" s="14" t="s">
        <v>44</v>
      </c>
    </row>
    <row r="1223" spans="1:22" ht="9.75" customHeight="1">
      <c r="A1223" s="14" t="s">
        <v>13499</v>
      </c>
      <c r="B1223" s="14" t="s">
        <v>244</v>
      </c>
      <c r="C1223" s="13" t="str">
        <f t="shared" si="4"/>
        <v>11983B7</v>
      </c>
      <c r="D1223" s="14" t="s">
        <v>27</v>
      </c>
      <c r="E1223" s="14" t="s">
        <v>13658</v>
      </c>
      <c r="F1223" s="14" t="s">
        <v>13659</v>
      </c>
      <c r="G1223" s="14" t="s">
        <v>13660</v>
      </c>
      <c r="H1223" s="14" t="s">
        <v>13661</v>
      </c>
      <c r="I1223" s="14" t="s">
        <v>13662</v>
      </c>
      <c r="J1223" s="14" t="s">
        <v>344</v>
      </c>
      <c r="K1223" s="14" t="s">
        <v>52</v>
      </c>
      <c r="L1223" s="14" t="s">
        <v>13663</v>
      </c>
      <c r="M1223" s="14" t="s">
        <v>13664</v>
      </c>
      <c r="N1223" s="14" t="s">
        <v>13665</v>
      </c>
      <c r="O1223" s="14" t="s">
        <v>13666</v>
      </c>
      <c r="P1223" s="14" t="s">
        <v>38</v>
      </c>
      <c r="Q1223" s="14" t="s">
        <v>13667</v>
      </c>
      <c r="R1223" s="14" t="s">
        <v>40</v>
      </c>
      <c r="S1223" s="14" t="s">
        <v>13668</v>
      </c>
      <c r="T1223" s="14" t="s">
        <v>75</v>
      </c>
      <c r="U1223" s="14" t="s">
        <v>243</v>
      </c>
      <c r="V1223" s="14" t="s">
        <v>44</v>
      </c>
    </row>
    <row r="1224" spans="1:22" ht="9.75" customHeight="1">
      <c r="A1224" s="14" t="s">
        <v>13499</v>
      </c>
      <c r="B1224" s="14" t="s">
        <v>257</v>
      </c>
      <c r="C1224" s="13" t="str">
        <f t="shared" si="4"/>
        <v>11983B8</v>
      </c>
      <c r="D1224" s="14" t="s">
        <v>27</v>
      </c>
      <c r="E1224" s="14" t="s">
        <v>13669</v>
      </c>
      <c r="F1224" s="14" t="s">
        <v>13670</v>
      </c>
      <c r="G1224" s="14" t="s">
        <v>13671</v>
      </c>
      <c r="H1224" s="14" t="s">
        <v>13672</v>
      </c>
      <c r="I1224" s="14" t="s">
        <v>4269</v>
      </c>
      <c r="J1224" s="14" t="s">
        <v>344</v>
      </c>
      <c r="K1224" s="14" t="s">
        <v>52</v>
      </c>
      <c r="L1224" s="14" t="s">
        <v>13673</v>
      </c>
      <c r="M1224" s="14" t="s">
        <v>4271</v>
      </c>
      <c r="N1224" s="14" t="s">
        <v>13674</v>
      </c>
      <c r="O1224" s="14" t="s">
        <v>13675</v>
      </c>
      <c r="P1224" s="14" t="s">
        <v>38</v>
      </c>
      <c r="Q1224" s="14" t="s">
        <v>13676</v>
      </c>
      <c r="R1224" s="14" t="s">
        <v>40</v>
      </c>
      <c r="S1224" s="14" t="s">
        <v>13677</v>
      </c>
      <c r="T1224" s="14" t="s">
        <v>75</v>
      </c>
      <c r="U1224" s="14" t="s">
        <v>243</v>
      </c>
      <c r="V1224" s="14" t="s">
        <v>44</v>
      </c>
    </row>
    <row r="1225" spans="1:22" ht="9.75" customHeight="1">
      <c r="A1225" s="14" t="s">
        <v>13499</v>
      </c>
      <c r="B1225" s="14" t="s">
        <v>270</v>
      </c>
      <c r="C1225" s="13" t="str">
        <f t="shared" si="4"/>
        <v>11983B9</v>
      </c>
      <c r="D1225" s="14" t="s">
        <v>27</v>
      </c>
      <c r="E1225" s="14" t="s">
        <v>13678</v>
      </c>
      <c r="F1225" s="14" t="s">
        <v>13679</v>
      </c>
      <c r="G1225" s="14" t="s">
        <v>13680</v>
      </c>
      <c r="H1225" s="14" t="s">
        <v>13681</v>
      </c>
      <c r="I1225" s="14" t="s">
        <v>13682</v>
      </c>
      <c r="J1225" s="14" t="s">
        <v>13683</v>
      </c>
      <c r="K1225" s="14" t="s">
        <v>5067</v>
      </c>
      <c r="L1225" s="14" t="s">
        <v>13684</v>
      </c>
      <c r="M1225" s="14" t="s">
        <v>13685</v>
      </c>
      <c r="N1225" s="14" t="s">
        <v>13686</v>
      </c>
      <c r="O1225" s="14" t="s">
        <v>13687</v>
      </c>
      <c r="P1225" s="14" t="s">
        <v>38</v>
      </c>
      <c r="Q1225" s="14" t="s">
        <v>13688</v>
      </c>
      <c r="R1225" s="14" t="s">
        <v>40</v>
      </c>
      <c r="S1225" s="14" t="s">
        <v>13689</v>
      </c>
      <c r="T1225" s="14" t="s">
        <v>13690</v>
      </c>
      <c r="U1225" s="14" t="s">
        <v>429</v>
      </c>
      <c r="V1225" s="14" t="s">
        <v>44</v>
      </c>
    </row>
    <row r="1226" spans="1:22" ht="9.75" customHeight="1">
      <c r="A1226" s="14" t="s">
        <v>13499</v>
      </c>
      <c r="B1226" s="14" t="s">
        <v>284</v>
      </c>
      <c r="C1226" s="13" t="str">
        <f t="shared" si="4"/>
        <v>11983B10</v>
      </c>
      <c r="D1226" s="14" t="s">
        <v>27</v>
      </c>
      <c r="E1226" s="14" t="s">
        <v>13691</v>
      </c>
      <c r="F1226" s="14" t="s">
        <v>13692</v>
      </c>
      <c r="G1226" s="14" t="s">
        <v>13693</v>
      </c>
      <c r="H1226" s="14" t="s">
        <v>13694</v>
      </c>
      <c r="I1226" s="14" t="s">
        <v>13695</v>
      </c>
      <c r="J1226" s="14" t="s">
        <v>13696</v>
      </c>
      <c r="K1226" s="14" t="s">
        <v>52</v>
      </c>
      <c r="L1226" s="14" t="s">
        <v>13697</v>
      </c>
      <c r="M1226" s="14" t="s">
        <v>13698</v>
      </c>
      <c r="N1226" s="14" t="s">
        <v>13699</v>
      </c>
      <c r="O1226" s="14" t="s">
        <v>13700</v>
      </c>
      <c r="P1226" s="14" t="s">
        <v>38</v>
      </c>
      <c r="Q1226" s="14" t="s">
        <v>13701</v>
      </c>
      <c r="R1226" s="14" t="s">
        <v>40</v>
      </c>
      <c r="S1226" s="14" t="s">
        <v>13702</v>
      </c>
      <c r="T1226" s="14" t="s">
        <v>13703</v>
      </c>
      <c r="U1226" s="14" t="s">
        <v>13704</v>
      </c>
      <c r="V1226" s="14" t="s">
        <v>44</v>
      </c>
    </row>
    <row r="1227" spans="1:22" ht="9.75" customHeight="1">
      <c r="A1227" s="14" t="s">
        <v>13499</v>
      </c>
      <c r="B1227" s="14" t="s">
        <v>298</v>
      </c>
      <c r="C1227" s="13" t="str">
        <f t="shared" si="4"/>
        <v>11983B11</v>
      </c>
      <c r="D1227" s="14" t="s">
        <v>27</v>
      </c>
      <c r="E1227" s="14" t="s">
        <v>13705</v>
      </c>
      <c r="F1227" s="14" t="s">
        <v>13706</v>
      </c>
      <c r="G1227" s="14" t="s">
        <v>13707</v>
      </c>
      <c r="H1227" s="14" t="s">
        <v>13708</v>
      </c>
      <c r="I1227" s="14" t="s">
        <v>13709</v>
      </c>
      <c r="J1227" s="14" t="s">
        <v>276</v>
      </c>
      <c r="K1227" s="14" t="s">
        <v>83</v>
      </c>
      <c r="L1227" s="14" t="s">
        <v>13710</v>
      </c>
      <c r="M1227" s="14" t="s">
        <v>13711</v>
      </c>
      <c r="N1227" s="14" t="s">
        <v>13712</v>
      </c>
      <c r="O1227" s="14" t="s">
        <v>13713</v>
      </c>
      <c r="P1227" s="14" t="s">
        <v>38</v>
      </c>
      <c r="Q1227" s="14" t="s">
        <v>13714</v>
      </c>
      <c r="R1227" s="14" t="s">
        <v>40</v>
      </c>
      <c r="S1227" s="14" t="s">
        <v>13715</v>
      </c>
      <c r="T1227" s="14" t="s">
        <v>90</v>
      </c>
      <c r="U1227" s="14" t="s">
        <v>4868</v>
      </c>
      <c r="V1227" s="14" t="s">
        <v>44</v>
      </c>
    </row>
    <row r="1228" spans="1:22" ht="9.75" customHeight="1">
      <c r="A1228" s="14" t="s">
        <v>13499</v>
      </c>
      <c r="B1228" s="14" t="s">
        <v>311</v>
      </c>
      <c r="C1228" s="13" t="str">
        <f t="shared" si="4"/>
        <v>11983C2</v>
      </c>
      <c r="D1228" s="14" t="s">
        <v>27</v>
      </c>
      <c r="E1228" s="14" t="s">
        <v>13716</v>
      </c>
      <c r="F1228" s="14" t="s">
        <v>13717</v>
      </c>
      <c r="G1228" s="14" t="s">
        <v>13718</v>
      </c>
      <c r="H1228" s="14" t="s">
        <v>13719</v>
      </c>
      <c r="I1228" s="14" t="s">
        <v>13720</v>
      </c>
      <c r="J1228" s="14" t="s">
        <v>13721</v>
      </c>
      <c r="K1228" s="14" t="s">
        <v>33</v>
      </c>
      <c r="L1228" s="14" t="s">
        <v>13722</v>
      </c>
      <c r="M1228" s="14" t="s">
        <v>13723</v>
      </c>
      <c r="N1228" s="14" t="s">
        <v>13724</v>
      </c>
      <c r="O1228" s="14" t="s">
        <v>13725</v>
      </c>
      <c r="P1228" s="14" t="s">
        <v>38</v>
      </c>
      <c r="Q1228" s="14" t="s">
        <v>13726</v>
      </c>
      <c r="R1228" s="14" t="s">
        <v>40</v>
      </c>
      <c r="S1228" s="14" t="s">
        <v>13727</v>
      </c>
      <c r="T1228" s="14" t="s">
        <v>229</v>
      </c>
      <c r="U1228" s="14" t="s">
        <v>283</v>
      </c>
      <c r="V1228" s="14" t="s">
        <v>44</v>
      </c>
    </row>
    <row r="1229" spans="1:22" ht="9.75" customHeight="1">
      <c r="A1229" s="14" t="s">
        <v>13499</v>
      </c>
      <c r="B1229" s="14" t="s">
        <v>325</v>
      </c>
      <c r="C1229" s="13" t="str">
        <f t="shared" si="4"/>
        <v>11983C3</v>
      </c>
      <c r="D1229" s="14" t="s">
        <v>27</v>
      </c>
      <c r="E1229" s="14" t="s">
        <v>13728</v>
      </c>
      <c r="F1229" s="14" t="s">
        <v>13729</v>
      </c>
      <c r="G1229" s="14" t="s">
        <v>13730</v>
      </c>
      <c r="H1229" s="14" t="s">
        <v>13731</v>
      </c>
      <c r="I1229" s="14" t="s">
        <v>13732</v>
      </c>
      <c r="J1229" s="14" t="s">
        <v>5982</v>
      </c>
      <c r="K1229" s="14" t="s">
        <v>33</v>
      </c>
      <c r="L1229" s="14" t="s">
        <v>13733</v>
      </c>
      <c r="M1229" s="14" t="s">
        <v>13734</v>
      </c>
      <c r="N1229" s="14" t="s">
        <v>13735</v>
      </c>
      <c r="O1229" s="14" t="s">
        <v>13736</v>
      </c>
      <c r="P1229" s="14" t="s">
        <v>38</v>
      </c>
      <c r="Q1229" s="14" t="s">
        <v>13737</v>
      </c>
      <c r="R1229" s="14" t="s">
        <v>40</v>
      </c>
      <c r="S1229" s="14" t="s">
        <v>13738</v>
      </c>
      <c r="T1229" s="14" t="s">
        <v>5988</v>
      </c>
      <c r="U1229" s="14" t="s">
        <v>243</v>
      </c>
      <c r="V1229" s="14" t="s">
        <v>44</v>
      </c>
    </row>
    <row r="1230" spans="1:22" ht="9.75" customHeight="1">
      <c r="A1230" s="14" t="s">
        <v>13499</v>
      </c>
      <c r="B1230" s="14" t="s">
        <v>339</v>
      </c>
      <c r="C1230" s="13" t="str">
        <f t="shared" si="4"/>
        <v>11983C4</v>
      </c>
      <c r="D1230" s="14" t="s">
        <v>27</v>
      </c>
      <c r="E1230" s="14" t="s">
        <v>13739</v>
      </c>
      <c r="F1230" s="14" t="s">
        <v>13740</v>
      </c>
      <c r="G1230" s="14" t="s">
        <v>13741</v>
      </c>
      <c r="H1230" s="14" t="s">
        <v>13742</v>
      </c>
      <c r="I1230" s="14" t="s">
        <v>13743</v>
      </c>
      <c r="J1230" s="14" t="s">
        <v>9118</v>
      </c>
      <c r="K1230" s="14" t="s">
        <v>33</v>
      </c>
      <c r="L1230" s="14" t="s">
        <v>13744</v>
      </c>
      <c r="M1230" s="14" t="s">
        <v>13745</v>
      </c>
      <c r="N1230" s="14" t="s">
        <v>13746</v>
      </c>
      <c r="O1230" s="14" t="s">
        <v>13747</v>
      </c>
      <c r="P1230" s="14" t="s">
        <v>38</v>
      </c>
      <c r="Q1230" s="14" t="s">
        <v>13748</v>
      </c>
      <c r="R1230" s="14" t="s">
        <v>40</v>
      </c>
      <c r="S1230" s="14" t="s">
        <v>13749</v>
      </c>
      <c r="T1230" s="14" t="s">
        <v>1370</v>
      </c>
      <c r="U1230" s="14" t="s">
        <v>484</v>
      </c>
      <c r="V1230" s="14" t="s">
        <v>44</v>
      </c>
    </row>
    <row r="1231" spans="1:22" ht="9.75" customHeight="1">
      <c r="A1231" s="14" t="s">
        <v>13499</v>
      </c>
      <c r="B1231" s="14" t="s">
        <v>351</v>
      </c>
      <c r="C1231" s="13" t="str">
        <f t="shared" si="4"/>
        <v>11983C5</v>
      </c>
      <c r="D1231" s="14" t="s">
        <v>27</v>
      </c>
      <c r="E1231" s="14" t="s">
        <v>13750</v>
      </c>
      <c r="F1231" s="14" t="s">
        <v>13751</v>
      </c>
      <c r="G1231" s="13"/>
      <c r="H1231" s="14" t="s">
        <v>13752</v>
      </c>
      <c r="I1231" s="14" t="s">
        <v>13753</v>
      </c>
      <c r="J1231" s="14" t="s">
        <v>208</v>
      </c>
      <c r="K1231" s="14" t="s">
        <v>33</v>
      </c>
      <c r="L1231" s="14" t="s">
        <v>13754</v>
      </c>
      <c r="M1231" s="14" t="s">
        <v>13755</v>
      </c>
      <c r="N1231" s="14" t="s">
        <v>13756</v>
      </c>
      <c r="O1231" s="14" t="s">
        <v>13757</v>
      </c>
      <c r="P1231" s="14" t="s">
        <v>38</v>
      </c>
      <c r="Q1231" s="14" t="s">
        <v>13758</v>
      </c>
      <c r="R1231" s="14" t="s">
        <v>40</v>
      </c>
      <c r="S1231" s="14" t="s">
        <v>13759</v>
      </c>
      <c r="T1231" s="14" t="s">
        <v>90</v>
      </c>
      <c r="U1231" s="14" t="s">
        <v>202</v>
      </c>
      <c r="V1231" s="14" t="s">
        <v>44</v>
      </c>
    </row>
    <row r="1232" spans="1:22" ht="9.75" customHeight="1">
      <c r="A1232" s="14" t="s">
        <v>13499</v>
      </c>
      <c r="B1232" s="14" t="s">
        <v>365</v>
      </c>
      <c r="C1232" s="13" t="str">
        <f t="shared" si="4"/>
        <v>11983C6</v>
      </c>
      <c r="D1232" s="14" t="s">
        <v>27</v>
      </c>
      <c r="E1232" s="14" t="s">
        <v>13760</v>
      </c>
      <c r="F1232" s="14" t="s">
        <v>13761</v>
      </c>
      <c r="G1232" s="14" t="s">
        <v>13762</v>
      </c>
      <c r="H1232" s="14" t="s">
        <v>13763</v>
      </c>
      <c r="I1232" s="14" t="s">
        <v>12043</v>
      </c>
      <c r="J1232" s="14" t="s">
        <v>344</v>
      </c>
      <c r="K1232" s="14" t="s">
        <v>926</v>
      </c>
      <c r="L1232" s="14" t="s">
        <v>13764</v>
      </c>
      <c r="M1232" s="14" t="s">
        <v>13765</v>
      </c>
      <c r="N1232" s="14" t="s">
        <v>13766</v>
      </c>
      <c r="O1232" s="14" t="s">
        <v>13767</v>
      </c>
      <c r="P1232" s="14" t="s">
        <v>38</v>
      </c>
      <c r="Q1232" s="14" t="s">
        <v>13768</v>
      </c>
      <c r="R1232" s="14" t="s">
        <v>40</v>
      </c>
      <c r="S1232" s="14" t="s">
        <v>13769</v>
      </c>
      <c r="T1232" s="14" t="s">
        <v>75</v>
      </c>
      <c r="U1232" s="14" t="s">
        <v>243</v>
      </c>
      <c r="V1232" s="14" t="s">
        <v>44</v>
      </c>
    </row>
    <row r="1233" spans="1:22" ht="9.75" customHeight="1">
      <c r="A1233" s="14" t="s">
        <v>13499</v>
      </c>
      <c r="B1233" s="14" t="s">
        <v>378</v>
      </c>
      <c r="C1233" s="13" t="str">
        <f t="shared" si="4"/>
        <v>11983C7</v>
      </c>
      <c r="D1233" s="14" t="s">
        <v>27</v>
      </c>
      <c r="E1233" s="14" t="s">
        <v>13770</v>
      </c>
      <c r="F1233" s="14" t="s">
        <v>13771</v>
      </c>
      <c r="G1233" s="13"/>
      <c r="H1233" s="14" t="s">
        <v>13772</v>
      </c>
      <c r="I1233" s="14" t="s">
        <v>13773</v>
      </c>
      <c r="J1233" s="14" t="s">
        <v>230</v>
      </c>
      <c r="K1233" s="13"/>
      <c r="L1233" s="14" t="s">
        <v>13774</v>
      </c>
      <c r="M1233" s="14" t="s">
        <v>13775</v>
      </c>
      <c r="N1233" s="14" t="s">
        <v>13776</v>
      </c>
      <c r="O1233" s="14" t="s">
        <v>280</v>
      </c>
      <c r="P1233" s="14" t="s">
        <v>38</v>
      </c>
      <c r="Q1233" s="14" t="s">
        <v>13777</v>
      </c>
      <c r="R1233" s="14" t="s">
        <v>40</v>
      </c>
      <c r="S1233" s="14" t="s">
        <v>13778</v>
      </c>
      <c r="T1233" s="14" t="s">
        <v>230</v>
      </c>
      <c r="U1233" s="14" t="s">
        <v>230</v>
      </c>
      <c r="V1233" s="14" t="s">
        <v>44</v>
      </c>
    </row>
    <row r="1234" spans="1:22" ht="9.75" customHeight="1">
      <c r="A1234" s="14" t="s">
        <v>13499</v>
      </c>
      <c r="B1234" s="14" t="s">
        <v>392</v>
      </c>
      <c r="C1234" s="13" t="str">
        <f t="shared" si="4"/>
        <v>11983C8</v>
      </c>
      <c r="D1234" s="14" t="s">
        <v>27</v>
      </c>
      <c r="E1234" s="14" t="s">
        <v>13779</v>
      </c>
      <c r="F1234" s="14" t="s">
        <v>13780</v>
      </c>
      <c r="G1234" s="13"/>
      <c r="H1234" s="14" t="s">
        <v>13781</v>
      </c>
      <c r="I1234" s="14" t="s">
        <v>13782</v>
      </c>
      <c r="J1234" s="14" t="s">
        <v>13783</v>
      </c>
      <c r="K1234" s="14" t="s">
        <v>33</v>
      </c>
      <c r="L1234" s="14" t="s">
        <v>13784</v>
      </c>
      <c r="M1234" s="14" t="s">
        <v>13785</v>
      </c>
      <c r="N1234" s="14" t="s">
        <v>13786</v>
      </c>
      <c r="O1234" s="14" t="s">
        <v>13787</v>
      </c>
      <c r="P1234" s="14" t="s">
        <v>38</v>
      </c>
      <c r="Q1234" s="14" t="s">
        <v>13788</v>
      </c>
      <c r="R1234" s="14" t="s">
        <v>40</v>
      </c>
      <c r="S1234" s="14" t="s">
        <v>13789</v>
      </c>
      <c r="T1234" s="14" t="s">
        <v>10319</v>
      </c>
      <c r="U1234" s="14" t="s">
        <v>484</v>
      </c>
      <c r="V1234" s="14" t="s">
        <v>44</v>
      </c>
    </row>
    <row r="1235" spans="1:22" ht="9.75" customHeight="1">
      <c r="A1235" s="14" t="s">
        <v>13499</v>
      </c>
      <c r="B1235" s="14" t="s">
        <v>404</v>
      </c>
      <c r="C1235" s="13" t="str">
        <f t="shared" si="4"/>
        <v>11983C9</v>
      </c>
      <c r="D1235" s="14" t="s">
        <v>27</v>
      </c>
      <c r="E1235" s="14" t="s">
        <v>13790</v>
      </c>
      <c r="F1235" s="14" t="s">
        <v>13791</v>
      </c>
      <c r="G1235" s="13"/>
      <c r="H1235" s="14" t="s">
        <v>13792</v>
      </c>
      <c r="I1235" s="14" t="s">
        <v>13793</v>
      </c>
      <c r="J1235" s="14" t="s">
        <v>8483</v>
      </c>
      <c r="K1235" s="14" t="s">
        <v>52</v>
      </c>
      <c r="L1235" s="14" t="s">
        <v>13794</v>
      </c>
      <c r="M1235" s="14" t="s">
        <v>13795</v>
      </c>
      <c r="N1235" s="14" t="s">
        <v>13796</v>
      </c>
      <c r="O1235" s="14" t="s">
        <v>13797</v>
      </c>
      <c r="P1235" s="14" t="s">
        <v>38</v>
      </c>
      <c r="Q1235" s="14" t="s">
        <v>13798</v>
      </c>
      <c r="R1235" s="14" t="s">
        <v>40</v>
      </c>
      <c r="S1235" s="14" t="s">
        <v>13799</v>
      </c>
      <c r="T1235" s="14" t="s">
        <v>456</v>
      </c>
      <c r="U1235" s="14" t="s">
        <v>147</v>
      </c>
      <c r="V1235" s="14" t="s">
        <v>44</v>
      </c>
    </row>
    <row r="1236" spans="1:22" ht="9.75" customHeight="1">
      <c r="A1236" s="14" t="s">
        <v>13499</v>
      </c>
      <c r="B1236" s="14" t="s">
        <v>417</v>
      </c>
      <c r="C1236" s="13" t="str">
        <f t="shared" si="4"/>
        <v>11983C10</v>
      </c>
      <c r="D1236" s="14" t="s">
        <v>27</v>
      </c>
      <c r="E1236" s="14" t="s">
        <v>13800</v>
      </c>
      <c r="F1236" s="14" t="s">
        <v>13801</v>
      </c>
      <c r="G1236" s="13"/>
      <c r="H1236" s="14" t="s">
        <v>13802</v>
      </c>
      <c r="I1236" s="14" t="s">
        <v>13803</v>
      </c>
      <c r="J1236" s="14" t="s">
        <v>1859</v>
      </c>
      <c r="K1236" s="14" t="s">
        <v>33</v>
      </c>
      <c r="L1236" s="14" t="s">
        <v>13804</v>
      </c>
      <c r="M1236" s="14" t="s">
        <v>13805</v>
      </c>
      <c r="N1236" s="14" t="s">
        <v>13806</v>
      </c>
      <c r="O1236" s="14" t="s">
        <v>13807</v>
      </c>
      <c r="P1236" s="14" t="s">
        <v>38</v>
      </c>
      <c r="Q1236" s="14" t="s">
        <v>13808</v>
      </c>
      <c r="R1236" s="14" t="s">
        <v>40</v>
      </c>
      <c r="S1236" s="14" t="s">
        <v>13809</v>
      </c>
      <c r="T1236" s="14" t="s">
        <v>103</v>
      </c>
      <c r="U1236" s="14" t="s">
        <v>534</v>
      </c>
      <c r="V1236" s="14" t="s">
        <v>44</v>
      </c>
    </row>
    <row r="1237" spans="1:22" ht="9.75" customHeight="1">
      <c r="A1237" s="14" t="s">
        <v>13499</v>
      </c>
      <c r="B1237" s="14" t="s">
        <v>430</v>
      </c>
      <c r="C1237" s="13" t="str">
        <f t="shared" si="4"/>
        <v>11983C11</v>
      </c>
      <c r="D1237" s="14" t="s">
        <v>27</v>
      </c>
      <c r="E1237" s="14" t="s">
        <v>13810</v>
      </c>
      <c r="F1237" s="14" t="s">
        <v>13811</v>
      </c>
      <c r="G1237" s="14" t="s">
        <v>13812</v>
      </c>
      <c r="H1237" s="14" t="s">
        <v>13813</v>
      </c>
      <c r="I1237" s="14" t="s">
        <v>13814</v>
      </c>
      <c r="J1237" s="14" t="s">
        <v>13815</v>
      </c>
      <c r="K1237" s="14" t="s">
        <v>68</v>
      </c>
      <c r="L1237" s="14" t="s">
        <v>13816</v>
      </c>
      <c r="M1237" s="14" t="s">
        <v>13817</v>
      </c>
      <c r="N1237" s="14" t="s">
        <v>13818</v>
      </c>
      <c r="O1237" s="14" t="s">
        <v>13819</v>
      </c>
      <c r="P1237" s="14" t="s">
        <v>38</v>
      </c>
      <c r="Q1237" s="14" t="s">
        <v>13820</v>
      </c>
      <c r="R1237" s="14" t="s">
        <v>40</v>
      </c>
      <c r="S1237" s="14" t="s">
        <v>13821</v>
      </c>
      <c r="T1237" s="14" t="s">
        <v>13822</v>
      </c>
      <c r="U1237" s="14" t="s">
        <v>693</v>
      </c>
      <c r="V1237" s="14" t="s">
        <v>44</v>
      </c>
    </row>
    <row r="1238" spans="1:22" ht="9.75" customHeight="1">
      <c r="A1238" s="14" t="s">
        <v>13499</v>
      </c>
      <c r="B1238" s="14" t="s">
        <v>444</v>
      </c>
      <c r="C1238" s="13" t="str">
        <f t="shared" si="4"/>
        <v>11983D2</v>
      </c>
      <c r="D1238" s="14" t="s">
        <v>27</v>
      </c>
      <c r="E1238" s="14" t="s">
        <v>13823</v>
      </c>
      <c r="F1238" s="14" t="s">
        <v>13824</v>
      </c>
      <c r="G1238" s="14" t="s">
        <v>13825</v>
      </c>
      <c r="H1238" s="14" t="s">
        <v>13826</v>
      </c>
      <c r="I1238" s="14" t="s">
        <v>13827</v>
      </c>
      <c r="J1238" s="14" t="s">
        <v>1441</v>
      </c>
      <c r="K1238" s="14" t="s">
        <v>83</v>
      </c>
      <c r="L1238" s="14" t="s">
        <v>13828</v>
      </c>
      <c r="M1238" s="14" t="s">
        <v>13829</v>
      </c>
      <c r="N1238" s="14" t="s">
        <v>13830</v>
      </c>
      <c r="O1238" s="14" t="s">
        <v>13831</v>
      </c>
      <c r="P1238" s="14" t="s">
        <v>38</v>
      </c>
      <c r="Q1238" s="14" t="s">
        <v>25</v>
      </c>
      <c r="R1238" s="14" t="s">
        <v>40</v>
      </c>
      <c r="S1238" s="14" t="s">
        <v>13832</v>
      </c>
      <c r="T1238" s="14" t="s">
        <v>229</v>
      </c>
      <c r="U1238" s="14" t="s">
        <v>43</v>
      </c>
      <c r="V1238" s="14" t="s">
        <v>44</v>
      </c>
    </row>
    <row r="1239" spans="1:22" ht="9.75" customHeight="1">
      <c r="A1239" s="14" t="s">
        <v>13499</v>
      </c>
      <c r="B1239" s="14" t="s">
        <v>457</v>
      </c>
      <c r="C1239" s="13" t="str">
        <f t="shared" si="4"/>
        <v>11983D3</v>
      </c>
      <c r="D1239" s="14" t="s">
        <v>27</v>
      </c>
      <c r="E1239" s="14" t="s">
        <v>13833</v>
      </c>
      <c r="F1239" s="14" t="s">
        <v>13834</v>
      </c>
      <c r="G1239" s="14" t="s">
        <v>13835</v>
      </c>
      <c r="H1239" s="14" t="s">
        <v>13836</v>
      </c>
      <c r="I1239" s="14" t="s">
        <v>13837</v>
      </c>
      <c r="J1239" s="14" t="s">
        <v>737</v>
      </c>
      <c r="K1239" s="14" t="s">
        <v>33</v>
      </c>
      <c r="L1239" s="14" t="s">
        <v>13838</v>
      </c>
      <c r="M1239" s="14" t="s">
        <v>13839</v>
      </c>
      <c r="N1239" s="14" t="s">
        <v>13840</v>
      </c>
      <c r="O1239" s="14" t="s">
        <v>13841</v>
      </c>
      <c r="P1239" s="14" t="s">
        <v>38</v>
      </c>
      <c r="Q1239" s="14" t="s">
        <v>13842</v>
      </c>
      <c r="R1239" s="14" t="s">
        <v>40</v>
      </c>
      <c r="S1239" s="14" t="s">
        <v>13843</v>
      </c>
      <c r="T1239" s="14" t="s">
        <v>456</v>
      </c>
      <c r="U1239" s="14" t="s">
        <v>43</v>
      </c>
      <c r="V1239" s="14" t="s">
        <v>44</v>
      </c>
    </row>
    <row r="1240" spans="1:22" ht="9.75" customHeight="1">
      <c r="A1240" s="14" t="s">
        <v>13499</v>
      </c>
      <c r="B1240" s="14" t="s">
        <v>470</v>
      </c>
      <c r="C1240" s="13" t="str">
        <f t="shared" si="4"/>
        <v>11983D4</v>
      </c>
      <c r="D1240" s="14" t="s">
        <v>27</v>
      </c>
      <c r="E1240" s="14" t="s">
        <v>13844</v>
      </c>
      <c r="F1240" s="14" t="s">
        <v>13845</v>
      </c>
      <c r="G1240" s="13"/>
      <c r="H1240" s="14" t="s">
        <v>13846</v>
      </c>
      <c r="I1240" s="14" t="s">
        <v>6436</v>
      </c>
      <c r="J1240" s="14" t="s">
        <v>230</v>
      </c>
      <c r="K1240" s="14" t="s">
        <v>33</v>
      </c>
      <c r="L1240" s="14" t="s">
        <v>13847</v>
      </c>
      <c r="M1240" s="14" t="s">
        <v>13848</v>
      </c>
      <c r="N1240" s="14" t="s">
        <v>13849</v>
      </c>
      <c r="O1240" s="14" t="s">
        <v>13850</v>
      </c>
      <c r="P1240" s="14" t="s">
        <v>38</v>
      </c>
      <c r="Q1240" s="14" t="s">
        <v>13851</v>
      </c>
      <c r="R1240" s="14" t="s">
        <v>40</v>
      </c>
      <c r="S1240" s="14" t="s">
        <v>13852</v>
      </c>
      <c r="T1240" s="14" t="s">
        <v>230</v>
      </c>
      <c r="U1240" s="14" t="s">
        <v>230</v>
      </c>
      <c r="V1240" s="14" t="s">
        <v>44</v>
      </c>
    </row>
    <row r="1241" spans="1:22" ht="9.75" customHeight="1">
      <c r="A1241" s="14" t="s">
        <v>13499</v>
      </c>
      <c r="B1241" s="14" t="s">
        <v>485</v>
      </c>
      <c r="C1241" s="13" t="str">
        <f t="shared" si="4"/>
        <v>11983D5</v>
      </c>
      <c r="D1241" s="14" t="s">
        <v>27</v>
      </c>
      <c r="E1241" s="14" t="s">
        <v>13853</v>
      </c>
      <c r="F1241" s="14" t="s">
        <v>13854</v>
      </c>
      <c r="G1241" s="14" t="s">
        <v>13855</v>
      </c>
      <c r="H1241" s="14" t="s">
        <v>13856</v>
      </c>
      <c r="I1241" s="14" t="s">
        <v>10447</v>
      </c>
      <c r="J1241" s="14" t="s">
        <v>1549</v>
      </c>
      <c r="K1241" s="14" t="s">
        <v>33</v>
      </c>
      <c r="L1241" s="14" t="s">
        <v>13857</v>
      </c>
      <c r="M1241" s="14" t="s">
        <v>13858</v>
      </c>
      <c r="N1241" s="14" t="s">
        <v>13859</v>
      </c>
      <c r="O1241" s="14" t="s">
        <v>13860</v>
      </c>
      <c r="P1241" s="14" t="s">
        <v>38</v>
      </c>
      <c r="Q1241" s="14" t="s">
        <v>13861</v>
      </c>
      <c r="R1241" s="14" t="s">
        <v>40</v>
      </c>
      <c r="S1241" s="14" t="s">
        <v>13862</v>
      </c>
      <c r="T1241" s="14" t="s">
        <v>75</v>
      </c>
      <c r="U1241" s="14" t="s">
        <v>243</v>
      </c>
      <c r="V1241" s="14" t="s">
        <v>44</v>
      </c>
    </row>
    <row r="1242" spans="1:22" ht="9.75" customHeight="1">
      <c r="A1242" s="14" t="s">
        <v>13499</v>
      </c>
      <c r="B1242" s="14" t="s">
        <v>497</v>
      </c>
      <c r="C1242" s="13" t="str">
        <f t="shared" si="4"/>
        <v>11983D6</v>
      </c>
      <c r="D1242" s="14" t="s">
        <v>27</v>
      </c>
      <c r="E1242" s="14" t="s">
        <v>13863</v>
      </c>
      <c r="F1242" s="14" t="s">
        <v>13864</v>
      </c>
      <c r="G1242" s="14" t="s">
        <v>13865</v>
      </c>
      <c r="H1242" s="14" t="s">
        <v>13866</v>
      </c>
      <c r="I1242" s="14" t="s">
        <v>13867</v>
      </c>
      <c r="J1242" s="14" t="s">
        <v>6380</v>
      </c>
      <c r="K1242" s="14" t="s">
        <v>33</v>
      </c>
      <c r="L1242" s="14" t="s">
        <v>13868</v>
      </c>
      <c r="M1242" s="14" t="s">
        <v>13869</v>
      </c>
      <c r="N1242" s="14" t="s">
        <v>13870</v>
      </c>
      <c r="O1242" s="14" t="s">
        <v>13871</v>
      </c>
      <c r="P1242" s="14" t="s">
        <v>38</v>
      </c>
      <c r="Q1242" s="14" t="s">
        <v>13872</v>
      </c>
      <c r="R1242" s="14" t="s">
        <v>40</v>
      </c>
      <c r="S1242" s="14" t="s">
        <v>13873</v>
      </c>
      <c r="T1242" s="14" t="s">
        <v>103</v>
      </c>
      <c r="U1242" s="14" t="s">
        <v>2829</v>
      </c>
      <c r="V1242" s="14" t="s">
        <v>44</v>
      </c>
    </row>
    <row r="1243" spans="1:22" ht="9.75" customHeight="1">
      <c r="A1243" s="14" t="s">
        <v>13499</v>
      </c>
      <c r="B1243" s="14" t="s">
        <v>507</v>
      </c>
      <c r="C1243" s="13" t="str">
        <f t="shared" si="4"/>
        <v>11983D7</v>
      </c>
      <c r="D1243" s="14" t="s">
        <v>27</v>
      </c>
      <c r="E1243" s="14" t="s">
        <v>13874</v>
      </c>
      <c r="F1243" s="14" t="s">
        <v>13875</v>
      </c>
      <c r="G1243" s="14" t="s">
        <v>13876</v>
      </c>
      <c r="H1243" s="14" t="s">
        <v>13877</v>
      </c>
      <c r="I1243" s="14" t="s">
        <v>13878</v>
      </c>
      <c r="J1243" s="14" t="s">
        <v>1041</v>
      </c>
      <c r="K1243" s="14" t="s">
        <v>33</v>
      </c>
      <c r="L1243" s="14" t="s">
        <v>13879</v>
      </c>
      <c r="M1243" s="14" t="s">
        <v>13880</v>
      </c>
      <c r="N1243" s="14" t="s">
        <v>13881</v>
      </c>
      <c r="O1243" s="14" t="s">
        <v>13882</v>
      </c>
      <c r="P1243" s="14" t="s">
        <v>38</v>
      </c>
      <c r="Q1243" s="14" t="s">
        <v>13883</v>
      </c>
      <c r="R1243" s="14" t="s">
        <v>40</v>
      </c>
      <c r="S1243" s="14" t="s">
        <v>13884</v>
      </c>
      <c r="T1243" s="14" t="s">
        <v>456</v>
      </c>
      <c r="U1243" s="14" t="s">
        <v>60</v>
      </c>
      <c r="V1243" s="14" t="s">
        <v>44</v>
      </c>
    </row>
    <row r="1244" spans="1:22" ht="9.75" customHeight="1">
      <c r="A1244" s="14" t="s">
        <v>13499</v>
      </c>
      <c r="B1244" s="14" t="s">
        <v>521</v>
      </c>
      <c r="C1244" s="13" t="str">
        <f t="shared" si="4"/>
        <v>11983D8</v>
      </c>
      <c r="D1244" s="14" t="s">
        <v>27</v>
      </c>
      <c r="E1244" s="14" t="s">
        <v>13885</v>
      </c>
      <c r="F1244" s="14" t="s">
        <v>13886</v>
      </c>
      <c r="G1244" s="13"/>
      <c r="H1244" s="14" t="s">
        <v>13887</v>
      </c>
      <c r="I1244" s="14" t="s">
        <v>13888</v>
      </c>
      <c r="J1244" s="14" t="s">
        <v>208</v>
      </c>
      <c r="K1244" s="14" t="s">
        <v>83</v>
      </c>
      <c r="L1244" s="14" t="s">
        <v>13889</v>
      </c>
      <c r="M1244" s="14" t="s">
        <v>13890</v>
      </c>
      <c r="N1244" s="14" t="s">
        <v>13891</v>
      </c>
      <c r="O1244" s="14" t="s">
        <v>13892</v>
      </c>
      <c r="P1244" s="14" t="s">
        <v>38</v>
      </c>
      <c r="Q1244" s="14" t="s">
        <v>13893</v>
      </c>
      <c r="R1244" s="14" t="s">
        <v>40</v>
      </c>
      <c r="S1244" s="14" t="s">
        <v>13894</v>
      </c>
      <c r="T1244" s="14" t="s">
        <v>90</v>
      </c>
      <c r="U1244" s="14" t="s">
        <v>104</v>
      </c>
      <c r="V1244" s="14" t="s">
        <v>44</v>
      </c>
    </row>
    <row r="1245" spans="1:22" ht="9.75" customHeight="1">
      <c r="A1245" s="14" t="s">
        <v>13499</v>
      </c>
      <c r="B1245" s="14" t="s">
        <v>535</v>
      </c>
      <c r="C1245" s="13" t="str">
        <f t="shared" si="4"/>
        <v>11983D9</v>
      </c>
      <c r="D1245" s="14" t="s">
        <v>27</v>
      </c>
      <c r="E1245" s="14" t="s">
        <v>13895</v>
      </c>
      <c r="F1245" s="14" t="s">
        <v>13896</v>
      </c>
      <c r="G1245" s="13"/>
      <c r="H1245" s="14" t="s">
        <v>13897</v>
      </c>
      <c r="I1245" s="14" t="s">
        <v>13898</v>
      </c>
      <c r="J1245" s="14" t="s">
        <v>13899</v>
      </c>
      <c r="K1245" s="14" t="s">
        <v>33</v>
      </c>
      <c r="L1245" s="14" t="s">
        <v>13900</v>
      </c>
      <c r="M1245" s="14" t="s">
        <v>13901</v>
      </c>
      <c r="N1245" s="14" t="s">
        <v>13902</v>
      </c>
      <c r="O1245" s="14" t="s">
        <v>13903</v>
      </c>
      <c r="P1245" s="14" t="s">
        <v>38</v>
      </c>
      <c r="Q1245" s="14" t="s">
        <v>13904</v>
      </c>
      <c r="R1245" s="14" t="s">
        <v>40</v>
      </c>
      <c r="S1245" s="14" t="s">
        <v>13905</v>
      </c>
      <c r="T1245" s="14" t="s">
        <v>2119</v>
      </c>
      <c r="U1245" s="14" t="s">
        <v>1334</v>
      </c>
      <c r="V1245" s="14" t="s">
        <v>44</v>
      </c>
    </row>
    <row r="1246" spans="1:22" ht="9.75" customHeight="1">
      <c r="A1246" s="14" t="s">
        <v>13499</v>
      </c>
      <c r="B1246" s="14" t="s">
        <v>548</v>
      </c>
      <c r="C1246" s="13" t="str">
        <f t="shared" si="4"/>
        <v>11983D10</v>
      </c>
      <c r="D1246" s="14" t="s">
        <v>27</v>
      </c>
      <c r="E1246" s="14" t="s">
        <v>13906</v>
      </c>
      <c r="F1246" s="14" t="s">
        <v>13907</v>
      </c>
      <c r="G1246" s="14" t="s">
        <v>13908</v>
      </c>
      <c r="H1246" s="14" t="s">
        <v>13909</v>
      </c>
      <c r="I1246" s="14" t="s">
        <v>13910</v>
      </c>
      <c r="J1246" s="14" t="s">
        <v>384</v>
      </c>
      <c r="K1246" s="14" t="s">
        <v>33</v>
      </c>
      <c r="L1246" s="14" t="s">
        <v>13911</v>
      </c>
      <c r="M1246" s="14" t="s">
        <v>13912</v>
      </c>
      <c r="N1246" s="14" t="s">
        <v>13913</v>
      </c>
      <c r="O1246" s="14" t="s">
        <v>13914</v>
      </c>
      <c r="P1246" s="14" t="s">
        <v>38</v>
      </c>
      <c r="Q1246" s="14" t="s">
        <v>13915</v>
      </c>
      <c r="R1246" s="14" t="s">
        <v>40</v>
      </c>
      <c r="S1246" s="14" t="s">
        <v>13916</v>
      </c>
      <c r="T1246" s="14" t="s">
        <v>391</v>
      </c>
      <c r="U1246" s="14" t="s">
        <v>338</v>
      </c>
      <c r="V1246" s="14" t="s">
        <v>44</v>
      </c>
    </row>
    <row r="1247" spans="1:22" ht="9.75" customHeight="1">
      <c r="A1247" s="14" t="s">
        <v>13499</v>
      </c>
      <c r="B1247" s="14" t="s">
        <v>560</v>
      </c>
      <c r="C1247" s="13" t="str">
        <f t="shared" si="4"/>
        <v>11983D11</v>
      </c>
      <c r="D1247" s="14" t="s">
        <v>27</v>
      </c>
      <c r="E1247" s="14" t="s">
        <v>13917</v>
      </c>
      <c r="F1247" s="14" t="s">
        <v>13918</v>
      </c>
      <c r="G1247" s="14" t="s">
        <v>13919</v>
      </c>
      <c r="H1247" s="14" t="s">
        <v>13920</v>
      </c>
      <c r="I1247" s="14" t="s">
        <v>13921</v>
      </c>
      <c r="J1247" s="14" t="s">
        <v>1041</v>
      </c>
      <c r="K1247" s="14" t="s">
        <v>5067</v>
      </c>
      <c r="L1247" s="14" t="s">
        <v>13922</v>
      </c>
      <c r="M1247" s="14" t="s">
        <v>13923</v>
      </c>
      <c r="N1247" s="14" t="s">
        <v>13924</v>
      </c>
      <c r="O1247" s="14" t="s">
        <v>13925</v>
      </c>
      <c r="P1247" s="14" t="s">
        <v>38</v>
      </c>
      <c r="Q1247" s="14" t="s">
        <v>13926</v>
      </c>
      <c r="R1247" s="14" t="s">
        <v>40</v>
      </c>
      <c r="S1247" s="14" t="s">
        <v>13927</v>
      </c>
      <c r="T1247" s="14" t="s">
        <v>456</v>
      </c>
      <c r="U1247" s="14" t="s">
        <v>60</v>
      </c>
      <c r="V1247" s="14" t="s">
        <v>44</v>
      </c>
    </row>
    <row r="1248" spans="1:22" ht="9.75" customHeight="1">
      <c r="A1248" s="14" t="s">
        <v>13499</v>
      </c>
      <c r="B1248" s="14" t="s">
        <v>571</v>
      </c>
      <c r="C1248" s="13" t="str">
        <f t="shared" si="4"/>
        <v>11983E2</v>
      </c>
      <c r="D1248" s="14" t="s">
        <v>27</v>
      </c>
      <c r="E1248" s="14" t="s">
        <v>13928</v>
      </c>
      <c r="F1248" s="14" t="s">
        <v>13929</v>
      </c>
      <c r="G1248" s="14" t="s">
        <v>13930</v>
      </c>
      <c r="H1248" s="14" t="s">
        <v>13931</v>
      </c>
      <c r="I1248" s="14" t="s">
        <v>5754</v>
      </c>
      <c r="J1248" s="14" t="s">
        <v>1501</v>
      </c>
      <c r="K1248" s="14" t="s">
        <v>33</v>
      </c>
      <c r="L1248" s="14" t="s">
        <v>13932</v>
      </c>
      <c r="M1248" s="14" t="s">
        <v>5756</v>
      </c>
      <c r="N1248" s="14" t="s">
        <v>13933</v>
      </c>
      <c r="O1248" s="14" t="s">
        <v>13934</v>
      </c>
      <c r="P1248" s="14" t="s">
        <v>38</v>
      </c>
      <c r="Q1248" s="14" t="s">
        <v>13935</v>
      </c>
      <c r="R1248" s="14" t="s">
        <v>40</v>
      </c>
      <c r="S1248" s="14" t="s">
        <v>13936</v>
      </c>
      <c r="T1248" s="14" t="s">
        <v>230</v>
      </c>
      <c r="U1248" s="14" t="s">
        <v>215</v>
      </c>
      <c r="V1248" s="14" t="s">
        <v>44</v>
      </c>
    </row>
    <row r="1249" spans="1:22" ht="9.75" customHeight="1">
      <c r="A1249" s="14" t="s">
        <v>13499</v>
      </c>
      <c r="B1249" s="14" t="s">
        <v>583</v>
      </c>
      <c r="C1249" s="13" t="str">
        <f t="shared" si="4"/>
        <v>11983E3</v>
      </c>
      <c r="D1249" s="14" t="s">
        <v>27</v>
      </c>
      <c r="E1249" s="14" t="s">
        <v>13937</v>
      </c>
      <c r="F1249" s="14" t="s">
        <v>13938</v>
      </c>
      <c r="G1249" s="13"/>
      <c r="H1249" s="14" t="s">
        <v>13939</v>
      </c>
      <c r="I1249" s="14" t="s">
        <v>13940</v>
      </c>
      <c r="J1249" s="14" t="s">
        <v>13941</v>
      </c>
      <c r="K1249" s="14" t="s">
        <v>33</v>
      </c>
      <c r="L1249" s="14" t="s">
        <v>13942</v>
      </c>
      <c r="M1249" s="14" t="s">
        <v>13943</v>
      </c>
      <c r="N1249" s="14" t="s">
        <v>13944</v>
      </c>
      <c r="O1249" s="14" t="s">
        <v>13945</v>
      </c>
      <c r="P1249" s="14" t="s">
        <v>38</v>
      </c>
      <c r="Q1249" s="14" t="s">
        <v>13946</v>
      </c>
      <c r="R1249" s="14" t="s">
        <v>40</v>
      </c>
      <c r="S1249" s="14" t="s">
        <v>13947</v>
      </c>
      <c r="T1249" s="14" t="s">
        <v>103</v>
      </c>
      <c r="U1249" s="14" t="s">
        <v>215</v>
      </c>
      <c r="V1249" s="14" t="s">
        <v>44</v>
      </c>
    </row>
    <row r="1250" spans="1:22" ht="9.75" customHeight="1">
      <c r="A1250" s="14" t="s">
        <v>13499</v>
      </c>
      <c r="B1250" s="14" t="s">
        <v>595</v>
      </c>
      <c r="C1250" s="13" t="str">
        <f t="shared" si="4"/>
        <v>11983E4</v>
      </c>
      <c r="D1250" s="14" t="s">
        <v>27</v>
      </c>
      <c r="E1250" s="14" t="s">
        <v>13948</v>
      </c>
      <c r="F1250" s="14" t="s">
        <v>13949</v>
      </c>
      <c r="G1250" s="14" t="s">
        <v>13950</v>
      </c>
      <c r="H1250" s="14" t="s">
        <v>13951</v>
      </c>
      <c r="I1250" s="14" t="s">
        <v>13952</v>
      </c>
      <c r="J1250" s="14" t="s">
        <v>623</v>
      </c>
      <c r="K1250" s="14" t="s">
        <v>33</v>
      </c>
      <c r="L1250" s="14" t="s">
        <v>13953</v>
      </c>
      <c r="M1250" s="14" t="s">
        <v>13954</v>
      </c>
      <c r="N1250" s="14" t="s">
        <v>13955</v>
      </c>
      <c r="O1250" s="14" t="s">
        <v>13956</v>
      </c>
      <c r="P1250" s="14" t="s">
        <v>38</v>
      </c>
      <c r="Q1250" s="14" t="s">
        <v>13957</v>
      </c>
      <c r="R1250" s="14" t="s">
        <v>40</v>
      </c>
      <c r="S1250" s="14" t="s">
        <v>13958</v>
      </c>
      <c r="T1250" s="14" t="s">
        <v>75</v>
      </c>
      <c r="U1250" s="14" t="s">
        <v>243</v>
      </c>
      <c r="V1250" s="14" t="s">
        <v>44</v>
      </c>
    </row>
    <row r="1251" spans="1:22" ht="9.75" customHeight="1">
      <c r="A1251" s="14" t="s">
        <v>13499</v>
      </c>
      <c r="B1251" s="14" t="s">
        <v>606</v>
      </c>
      <c r="C1251" s="13" t="str">
        <f t="shared" si="4"/>
        <v>11983E5</v>
      </c>
      <c r="D1251" s="14" t="s">
        <v>27</v>
      </c>
      <c r="E1251" s="14" t="s">
        <v>13959</v>
      </c>
      <c r="F1251" s="14" t="s">
        <v>13960</v>
      </c>
      <c r="G1251" s="14" t="s">
        <v>13961</v>
      </c>
      <c r="H1251" s="14" t="s">
        <v>13962</v>
      </c>
      <c r="I1251" s="14" t="s">
        <v>13963</v>
      </c>
      <c r="J1251" s="14" t="s">
        <v>230</v>
      </c>
      <c r="K1251" s="14" t="s">
        <v>83</v>
      </c>
      <c r="L1251" s="14" t="s">
        <v>13964</v>
      </c>
      <c r="M1251" s="14" t="s">
        <v>13965</v>
      </c>
      <c r="N1251" s="14" t="s">
        <v>13966</v>
      </c>
      <c r="O1251" s="14" t="s">
        <v>13967</v>
      </c>
      <c r="P1251" s="14" t="s">
        <v>38</v>
      </c>
      <c r="Q1251" s="14" t="s">
        <v>13968</v>
      </c>
      <c r="R1251" s="14" t="s">
        <v>40</v>
      </c>
      <c r="S1251" s="14" t="s">
        <v>13969</v>
      </c>
      <c r="T1251" s="14" t="s">
        <v>230</v>
      </c>
      <c r="U1251" s="14" t="s">
        <v>283</v>
      </c>
      <c r="V1251" s="14" t="s">
        <v>44</v>
      </c>
    </row>
    <row r="1252" spans="1:22" ht="9.75" customHeight="1">
      <c r="A1252" s="14" t="s">
        <v>13499</v>
      </c>
      <c r="B1252" s="14" t="s">
        <v>617</v>
      </c>
      <c r="C1252" s="13" t="str">
        <f t="shared" si="4"/>
        <v>11983E6</v>
      </c>
      <c r="D1252" s="14" t="s">
        <v>27</v>
      </c>
      <c r="E1252" s="14" t="s">
        <v>13970</v>
      </c>
      <c r="F1252" s="14" t="s">
        <v>13971</v>
      </c>
      <c r="G1252" s="14" t="s">
        <v>13972</v>
      </c>
      <c r="H1252" s="14" t="s">
        <v>13973</v>
      </c>
      <c r="I1252" s="14" t="s">
        <v>10324</v>
      </c>
      <c r="J1252" s="14" t="s">
        <v>13974</v>
      </c>
      <c r="K1252" s="14" t="s">
        <v>33</v>
      </c>
      <c r="L1252" s="14" t="s">
        <v>13975</v>
      </c>
      <c r="M1252" s="14" t="s">
        <v>10327</v>
      </c>
      <c r="N1252" s="14" t="s">
        <v>13976</v>
      </c>
      <c r="O1252" s="14" t="s">
        <v>13977</v>
      </c>
      <c r="P1252" s="14" t="s">
        <v>38</v>
      </c>
      <c r="Q1252" s="14" t="s">
        <v>13978</v>
      </c>
      <c r="R1252" s="14" t="s">
        <v>40</v>
      </c>
      <c r="S1252" s="14" t="s">
        <v>13979</v>
      </c>
      <c r="T1252" s="14" t="s">
        <v>2119</v>
      </c>
      <c r="U1252" s="14" t="s">
        <v>243</v>
      </c>
      <c r="V1252" s="14" t="s">
        <v>44</v>
      </c>
    </row>
    <row r="1253" spans="1:22" ht="9.75" customHeight="1">
      <c r="A1253" s="14" t="s">
        <v>13499</v>
      </c>
      <c r="B1253" s="14" t="s">
        <v>631</v>
      </c>
      <c r="C1253" s="13" t="str">
        <f t="shared" si="4"/>
        <v>11983E7</v>
      </c>
      <c r="D1253" s="14" t="s">
        <v>27</v>
      </c>
      <c r="E1253" s="14" t="s">
        <v>13980</v>
      </c>
      <c r="F1253" s="14" t="s">
        <v>13981</v>
      </c>
      <c r="G1253" s="13"/>
      <c r="H1253" s="14" t="s">
        <v>13982</v>
      </c>
      <c r="I1253" s="14" t="s">
        <v>13983</v>
      </c>
      <c r="J1253" s="14" t="s">
        <v>2391</v>
      </c>
      <c r="K1253" s="14" t="s">
        <v>33</v>
      </c>
      <c r="L1253" s="14" t="s">
        <v>13984</v>
      </c>
      <c r="M1253" s="14" t="s">
        <v>13985</v>
      </c>
      <c r="N1253" s="14" t="s">
        <v>13986</v>
      </c>
      <c r="O1253" s="14" t="s">
        <v>13987</v>
      </c>
      <c r="P1253" s="14" t="s">
        <v>38</v>
      </c>
      <c r="Q1253" s="14" t="s">
        <v>13988</v>
      </c>
      <c r="R1253" s="14" t="s">
        <v>40</v>
      </c>
      <c r="S1253" s="14" t="s">
        <v>13989</v>
      </c>
      <c r="T1253" s="14" t="s">
        <v>2399</v>
      </c>
      <c r="U1253" s="14" t="s">
        <v>1414</v>
      </c>
      <c r="V1253" s="14" t="s">
        <v>44</v>
      </c>
    </row>
    <row r="1254" spans="1:22" ht="9.75" customHeight="1">
      <c r="A1254" s="14" t="s">
        <v>13499</v>
      </c>
      <c r="B1254" s="14" t="s">
        <v>644</v>
      </c>
      <c r="C1254" s="13" t="str">
        <f t="shared" si="4"/>
        <v>11983E8</v>
      </c>
      <c r="D1254" s="14" t="s">
        <v>27</v>
      </c>
      <c r="E1254" s="14" t="s">
        <v>13990</v>
      </c>
      <c r="F1254" s="14" t="s">
        <v>13991</v>
      </c>
      <c r="G1254" s="13"/>
      <c r="H1254" s="14" t="s">
        <v>13992</v>
      </c>
      <c r="I1254" s="14" t="s">
        <v>3201</v>
      </c>
      <c r="J1254" s="14" t="s">
        <v>230</v>
      </c>
      <c r="K1254" s="14" t="s">
        <v>33</v>
      </c>
      <c r="L1254" s="14" t="s">
        <v>13993</v>
      </c>
      <c r="M1254" s="14" t="s">
        <v>3203</v>
      </c>
      <c r="N1254" s="14" t="s">
        <v>13994</v>
      </c>
      <c r="O1254" s="14" t="s">
        <v>13995</v>
      </c>
      <c r="P1254" s="14" t="s">
        <v>38</v>
      </c>
      <c r="Q1254" s="14" t="s">
        <v>13996</v>
      </c>
      <c r="R1254" s="14" t="s">
        <v>40</v>
      </c>
      <c r="S1254" s="14" t="s">
        <v>13997</v>
      </c>
      <c r="T1254" s="14" t="s">
        <v>230</v>
      </c>
      <c r="U1254" s="14" t="s">
        <v>338</v>
      </c>
      <c r="V1254" s="14" t="s">
        <v>44</v>
      </c>
    </row>
    <row r="1255" spans="1:22" ht="9.75" customHeight="1">
      <c r="A1255" s="14" t="s">
        <v>13499</v>
      </c>
      <c r="B1255" s="14" t="s">
        <v>656</v>
      </c>
      <c r="C1255" s="13" t="str">
        <f t="shared" si="4"/>
        <v>11983E9</v>
      </c>
      <c r="D1255" s="14" t="s">
        <v>27</v>
      </c>
      <c r="E1255" s="14" t="s">
        <v>13998</v>
      </c>
      <c r="F1255" s="14" t="s">
        <v>13999</v>
      </c>
      <c r="G1255" s="14" t="s">
        <v>14000</v>
      </c>
      <c r="H1255" s="14" t="s">
        <v>14001</v>
      </c>
      <c r="I1255" s="14" t="s">
        <v>14002</v>
      </c>
      <c r="J1255" s="14" t="s">
        <v>208</v>
      </c>
      <c r="K1255" s="14" t="s">
        <v>83</v>
      </c>
      <c r="L1255" s="14" t="s">
        <v>14003</v>
      </c>
      <c r="M1255" s="14" t="s">
        <v>14004</v>
      </c>
      <c r="N1255" s="14" t="s">
        <v>14005</v>
      </c>
      <c r="O1255" s="14" t="s">
        <v>14006</v>
      </c>
      <c r="P1255" s="14" t="s">
        <v>38</v>
      </c>
      <c r="Q1255" s="14" t="s">
        <v>14007</v>
      </c>
      <c r="R1255" s="14" t="s">
        <v>40</v>
      </c>
      <c r="S1255" s="14" t="s">
        <v>14008</v>
      </c>
      <c r="T1255" s="14" t="s">
        <v>90</v>
      </c>
      <c r="U1255" s="14" t="s">
        <v>202</v>
      </c>
      <c r="V1255" s="14" t="s">
        <v>44</v>
      </c>
    </row>
    <row r="1256" spans="1:22" ht="9.75" customHeight="1">
      <c r="A1256" s="14" t="s">
        <v>13499</v>
      </c>
      <c r="B1256" s="14" t="s">
        <v>668</v>
      </c>
      <c r="C1256" s="13" t="str">
        <f t="shared" si="4"/>
        <v>11983E10</v>
      </c>
      <c r="D1256" s="14" t="s">
        <v>27</v>
      </c>
      <c r="E1256" s="14" t="s">
        <v>14009</v>
      </c>
      <c r="F1256" s="14" t="s">
        <v>14010</v>
      </c>
      <c r="G1256" s="13"/>
      <c r="H1256" s="14" t="s">
        <v>14011</v>
      </c>
      <c r="I1256" s="14" t="s">
        <v>14012</v>
      </c>
      <c r="J1256" s="14" t="s">
        <v>6269</v>
      </c>
      <c r="K1256" s="14" t="s">
        <v>1326</v>
      </c>
      <c r="L1256" s="14" t="s">
        <v>14013</v>
      </c>
      <c r="M1256" s="14" t="s">
        <v>14014</v>
      </c>
      <c r="N1256" s="14" t="s">
        <v>14015</v>
      </c>
      <c r="O1256" s="14" t="s">
        <v>14016</v>
      </c>
      <c r="P1256" s="14" t="s">
        <v>38</v>
      </c>
      <c r="Q1256" s="14" t="s">
        <v>14017</v>
      </c>
      <c r="R1256" s="14" t="s">
        <v>40</v>
      </c>
      <c r="S1256" s="14" t="s">
        <v>14018</v>
      </c>
      <c r="T1256" s="14" t="s">
        <v>2119</v>
      </c>
      <c r="U1256" s="14" t="s">
        <v>134</v>
      </c>
      <c r="V1256" s="14" t="s">
        <v>44</v>
      </c>
    </row>
    <row r="1257" spans="1:22" ht="9.75" customHeight="1">
      <c r="A1257" s="14" t="s">
        <v>13499</v>
      </c>
      <c r="B1257" s="14" t="s">
        <v>679</v>
      </c>
      <c r="C1257" s="13" t="str">
        <f t="shared" si="4"/>
        <v>11983E11</v>
      </c>
      <c r="D1257" s="14" t="s">
        <v>27</v>
      </c>
      <c r="E1257" s="14" t="s">
        <v>14019</v>
      </c>
      <c r="F1257" s="14" t="s">
        <v>14020</v>
      </c>
      <c r="G1257" s="14" t="s">
        <v>14021</v>
      </c>
      <c r="H1257" s="14" t="s">
        <v>14022</v>
      </c>
      <c r="I1257" s="14" t="s">
        <v>14023</v>
      </c>
      <c r="J1257" s="14" t="s">
        <v>4144</v>
      </c>
      <c r="K1257" s="14" t="s">
        <v>33</v>
      </c>
      <c r="L1257" s="14" t="s">
        <v>14024</v>
      </c>
      <c r="M1257" s="14" t="s">
        <v>14025</v>
      </c>
      <c r="N1257" s="14" t="s">
        <v>14026</v>
      </c>
      <c r="O1257" s="14" t="s">
        <v>14027</v>
      </c>
      <c r="P1257" s="14" t="s">
        <v>38</v>
      </c>
      <c r="Q1257" s="14" t="s">
        <v>14028</v>
      </c>
      <c r="R1257" s="14" t="s">
        <v>40</v>
      </c>
      <c r="S1257" s="14" t="s">
        <v>14029</v>
      </c>
      <c r="T1257" s="14" t="s">
        <v>4144</v>
      </c>
      <c r="U1257" s="14" t="s">
        <v>119</v>
      </c>
      <c r="V1257" s="14" t="s">
        <v>44</v>
      </c>
    </row>
    <row r="1258" spans="1:22" ht="9.75" customHeight="1">
      <c r="A1258" s="14" t="s">
        <v>13499</v>
      </c>
      <c r="B1258" s="14" t="s">
        <v>694</v>
      </c>
      <c r="C1258" s="13" t="str">
        <f t="shared" si="4"/>
        <v>11983F2</v>
      </c>
      <c r="D1258" s="14" t="s">
        <v>27</v>
      </c>
      <c r="E1258" s="14" t="s">
        <v>14030</v>
      </c>
      <c r="F1258" s="14" t="s">
        <v>14031</v>
      </c>
      <c r="G1258" s="14" t="s">
        <v>14032</v>
      </c>
      <c r="H1258" s="14" t="s">
        <v>14033</v>
      </c>
      <c r="I1258" s="14" t="s">
        <v>1813</v>
      </c>
      <c r="J1258" s="14" t="s">
        <v>8292</v>
      </c>
      <c r="K1258" s="14" t="s">
        <v>33</v>
      </c>
      <c r="L1258" s="14" t="s">
        <v>14034</v>
      </c>
      <c r="M1258" s="14" t="s">
        <v>7504</v>
      </c>
      <c r="N1258" s="14" t="s">
        <v>14035</v>
      </c>
      <c r="O1258" s="14" t="s">
        <v>14036</v>
      </c>
      <c r="P1258" s="14" t="s">
        <v>38</v>
      </c>
      <c r="Q1258" s="14" t="s">
        <v>14037</v>
      </c>
      <c r="R1258" s="14" t="s">
        <v>40</v>
      </c>
      <c r="S1258" s="14" t="s">
        <v>14038</v>
      </c>
      <c r="T1258" s="14" t="s">
        <v>3105</v>
      </c>
      <c r="U1258" s="14" t="s">
        <v>134</v>
      </c>
      <c r="V1258" s="14" t="s">
        <v>44</v>
      </c>
    </row>
    <row r="1259" spans="1:22" ht="9.75" customHeight="1">
      <c r="A1259" s="14" t="s">
        <v>13499</v>
      </c>
      <c r="B1259" s="14" t="s">
        <v>707</v>
      </c>
      <c r="C1259" s="13" t="str">
        <f t="shared" si="4"/>
        <v>11983F3</v>
      </c>
      <c r="D1259" s="14" t="s">
        <v>27</v>
      </c>
      <c r="E1259" s="14" t="s">
        <v>14039</v>
      </c>
      <c r="F1259" s="14" t="s">
        <v>14040</v>
      </c>
      <c r="G1259" s="14" t="s">
        <v>14041</v>
      </c>
      <c r="H1259" s="14" t="s">
        <v>14042</v>
      </c>
      <c r="I1259" s="14" t="s">
        <v>14043</v>
      </c>
      <c r="J1259" s="14" t="s">
        <v>344</v>
      </c>
      <c r="K1259" s="14" t="s">
        <v>52</v>
      </c>
      <c r="L1259" s="14" t="s">
        <v>14044</v>
      </c>
      <c r="M1259" s="14" t="s">
        <v>14045</v>
      </c>
      <c r="N1259" s="14" t="s">
        <v>14046</v>
      </c>
      <c r="O1259" s="14" t="s">
        <v>14047</v>
      </c>
      <c r="P1259" s="14" t="s">
        <v>38</v>
      </c>
      <c r="Q1259" s="14" t="s">
        <v>14048</v>
      </c>
      <c r="R1259" s="14" t="s">
        <v>40</v>
      </c>
      <c r="S1259" s="14" t="s">
        <v>14049</v>
      </c>
      <c r="T1259" s="14" t="s">
        <v>75</v>
      </c>
      <c r="U1259" s="14" t="s">
        <v>243</v>
      </c>
      <c r="V1259" s="14" t="s">
        <v>44</v>
      </c>
    </row>
    <row r="1260" spans="1:22" ht="9.75" customHeight="1">
      <c r="A1260" s="14" t="s">
        <v>13499</v>
      </c>
      <c r="B1260" s="14" t="s">
        <v>721</v>
      </c>
      <c r="C1260" s="13" t="str">
        <f t="shared" si="4"/>
        <v>11983F4</v>
      </c>
      <c r="D1260" s="14" t="s">
        <v>27</v>
      </c>
      <c r="E1260" s="14" t="s">
        <v>14050</v>
      </c>
      <c r="F1260" s="14" t="s">
        <v>14051</v>
      </c>
      <c r="G1260" s="14" t="s">
        <v>14052</v>
      </c>
      <c r="H1260" s="14" t="s">
        <v>14053</v>
      </c>
      <c r="I1260" s="14" t="s">
        <v>14054</v>
      </c>
      <c r="J1260" s="14" t="s">
        <v>6986</v>
      </c>
      <c r="K1260" s="14" t="s">
        <v>68</v>
      </c>
      <c r="L1260" s="14" t="s">
        <v>14055</v>
      </c>
      <c r="M1260" s="14" t="s">
        <v>14056</v>
      </c>
      <c r="N1260" s="14" t="s">
        <v>14057</v>
      </c>
      <c r="O1260" s="14" t="s">
        <v>14058</v>
      </c>
      <c r="P1260" s="14" t="s">
        <v>38</v>
      </c>
      <c r="Q1260" s="14" t="s">
        <v>14059</v>
      </c>
      <c r="R1260" s="14" t="s">
        <v>40</v>
      </c>
      <c r="S1260" s="14" t="s">
        <v>14060</v>
      </c>
      <c r="T1260" s="14" t="s">
        <v>1370</v>
      </c>
      <c r="U1260" s="14" t="s">
        <v>134</v>
      </c>
      <c r="V1260" s="14" t="s">
        <v>44</v>
      </c>
    </row>
    <row r="1261" spans="1:22" ht="9.75" customHeight="1">
      <c r="A1261" s="14" t="s">
        <v>13499</v>
      </c>
      <c r="B1261" s="14" t="s">
        <v>731</v>
      </c>
      <c r="C1261" s="13" t="str">
        <f t="shared" si="4"/>
        <v>11983F5</v>
      </c>
      <c r="D1261" s="14" t="s">
        <v>27</v>
      </c>
      <c r="E1261" s="14" t="s">
        <v>14061</v>
      </c>
      <c r="F1261" s="14" t="s">
        <v>14062</v>
      </c>
      <c r="G1261" s="14" t="s">
        <v>14063</v>
      </c>
      <c r="H1261" s="14" t="s">
        <v>14064</v>
      </c>
      <c r="I1261" s="14" t="s">
        <v>14065</v>
      </c>
      <c r="J1261" s="14" t="s">
        <v>8292</v>
      </c>
      <c r="K1261" s="14" t="s">
        <v>33</v>
      </c>
      <c r="L1261" s="14" t="s">
        <v>14066</v>
      </c>
      <c r="M1261" s="14" t="s">
        <v>14067</v>
      </c>
      <c r="N1261" s="14" t="s">
        <v>14068</v>
      </c>
      <c r="O1261" s="14" t="s">
        <v>14069</v>
      </c>
      <c r="P1261" s="14" t="s">
        <v>38</v>
      </c>
      <c r="Q1261" s="14" t="s">
        <v>14070</v>
      </c>
      <c r="R1261" s="14" t="s">
        <v>40</v>
      </c>
      <c r="S1261" s="14" t="s">
        <v>14071</v>
      </c>
      <c r="T1261" s="14" t="s">
        <v>3105</v>
      </c>
      <c r="U1261" s="14" t="s">
        <v>134</v>
      </c>
      <c r="V1261" s="14" t="s">
        <v>44</v>
      </c>
    </row>
    <row r="1262" spans="1:22" ht="9.75" customHeight="1">
      <c r="A1262" s="14" t="s">
        <v>13499</v>
      </c>
      <c r="B1262" s="14" t="s">
        <v>744</v>
      </c>
      <c r="C1262" s="13" t="str">
        <f t="shared" si="4"/>
        <v>11983F6</v>
      </c>
      <c r="D1262" s="14" t="s">
        <v>27</v>
      </c>
      <c r="E1262" s="14" t="s">
        <v>14072</v>
      </c>
      <c r="F1262" s="14" t="s">
        <v>14073</v>
      </c>
      <c r="G1262" s="14" t="s">
        <v>14074</v>
      </c>
      <c r="H1262" s="14" t="s">
        <v>14075</v>
      </c>
      <c r="I1262" s="14" t="s">
        <v>14076</v>
      </c>
      <c r="J1262" s="14" t="s">
        <v>6745</v>
      </c>
      <c r="K1262" s="14" t="s">
        <v>33</v>
      </c>
      <c r="L1262" s="14" t="s">
        <v>14077</v>
      </c>
      <c r="M1262" s="14" t="s">
        <v>14078</v>
      </c>
      <c r="N1262" s="14" t="s">
        <v>14079</v>
      </c>
      <c r="O1262" s="14" t="s">
        <v>14080</v>
      </c>
      <c r="P1262" s="14" t="s">
        <v>38</v>
      </c>
      <c r="Q1262" s="14" t="s">
        <v>14081</v>
      </c>
      <c r="R1262" s="14" t="s">
        <v>40</v>
      </c>
      <c r="S1262" s="14" t="s">
        <v>14082</v>
      </c>
      <c r="T1262" s="14" t="s">
        <v>75</v>
      </c>
      <c r="U1262" s="14" t="s">
        <v>243</v>
      </c>
      <c r="V1262" s="14" t="s">
        <v>44</v>
      </c>
    </row>
    <row r="1263" spans="1:22" ht="9.75" customHeight="1">
      <c r="A1263" s="14" t="s">
        <v>13499</v>
      </c>
      <c r="B1263" s="14" t="s">
        <v>757</v>
      </c>
      <c r="C1263" s="13" t="str">
        <f t="shared" si="4"/>
        <v>11983F7</v>
      </c>
      <c r="D1263" s="14" t="s">
        <v>27</v>
      </c>
      <c r="E1263" s="14" t="s">
        <v>14083</v>
      </c>
      <c r="F1263" s="14" t="s">
        <v>14084</v>
      </c>
      <c r="G1263" s="14" t="s">
        <v>14085</v>
      </c>
      <c r="H1263" s="14" t="s">
        <v>14086</v>
      </c>
      <c r="I1263" s="14" t="s">
        <v>14087</v>
      </c>
      <c r="J1263" s="14" t="s">
        <v>344</v>
      </c>
      <c r="K1263" s="14" t="s">
        <v>33</v>
      </c>
      <c r="L1263" s="14" t="s">
        <v>14088</v>
      </c>
      <c r="M1263" s="14" t="s">
        <v>14089</v>
      </c>
      <c r="N1263" s="14" t="s">
        <v>14090</v>
      </c>
      <c r="O1263" s="14" t="s">
        <v>14091</v>
      </c>
      <c r="P1263" s="14" t="s">
        <v>38</v>
      </c>
      <c r="Q1263" s="14" t="s">
        <v>14092</v>
      </c>
      <c r="R1263" s="14" t="s">
        <v>40</v>
      </c>
      <c r="S1263" s="14" t="s">
        <v>14093</v>
      </c>
      <c r="T1263" s="14" t="s">
        <v>75</v>
      </c>
      <c r="U1263" s="14" t="s">
        <v>243</v>
      </c>
      <c r="V1263" s="14" t="s">
        <v>44</v>
      </c>
    </row>
    <row r="1264" spans="1:22" ht="9.75" customHeight="1">
      <c r="A1264" s="14" t="s">
        <v>13499</v>
      </c>
      <c r="B1264" s="14" t="s">
        <v>768</v>
      </c>
      <c r="C1264" s="13" t="str">
        <f t="shared" si="4"/>
        <v>11983F8</v>
      </c>
      <c r="D1264" s="14" t="s">
        <v>27</v>
      </c>
      <c r="E1264" s="14" t="s">
        <v>14094</v>
      </c>
      <c r="F1264" s="14" t="s">
        <v>14095</v>
      </c>
      <c r="G1264" s="14" t="s">
        <v>14096</v>
      </c>
      <c r="H1264" s="14" t="s">
        <v>14097</v>
      </c>
      <c r="I1264" s="14" t="s">
        <v>8946</v>
      </c>
      <c r="J1264" s="14" t="s">
        <v>8947</v>
      </c>
      <c r="K1264" s="14" t="s">
        <v>33</v>
      </c>
      <c r="L1264" s="14" t="s">
        <v>14098</v>
      </c>
      <c r="M1264" s="14" t="s">
        <v>8949</v>
      </c>
      <c r="N1264" s="14" t="s">
        <v>14099</v>
      </c>
      <c r="O1264" s="14" t="s">
        <v>14100</v>
      </c>
      <c r="P1264" s="14" t="s">
        <v>38</v>
      </c>
      <c r="Q1264" s="14" t="s">
        <v>14101</v>
      </c>
      <c r="R1264" s="14" t="s">
        <v>40</v>
      </c>
      <c r="S1264" s="14" t="s">
        <v>14102</v>
      </c>
      <c r="T1264" s="14" t="s">
        <v>1599</v>
      </c>
      <c r="U1264" s="14" t="s">
        <v>1414</v>
      </c>
      <c r="V1264" s="14" t="s">
        <v>44</v>
      </c>
    </row>
    <row r="1265" spans="1:22" ht="9.75" customHeight="1">
      <c r="A1265" s="14" t="s">
        <v>13499</v>
      </c>
      <c r="B1265" s="14" t="s">
        <v>782</v>
      </c>
      <c r="C1265" s="13" t="str">
        <f t="shared" si="4"/>
        <v>11983F9</v>
      </c>
      <c r="D1265" s="14" t="s">
        <v>27</v>
      </c>
      <c r="E1265" s="14" t="s">
        <v>14103</v>
      </c>
      <c r="F1265" s="14" t="s">
        <v>14104</v>
      </c>
      <c r="G1265" s="13"/>
      <c r="H1265" s="14" t="s">
        <v>14105</v>
      </c>
      <c r="I1265" s="14" t="s">
        <v>14106</v>
      </c>
      <c r="J1265" s="14" t="s">
        <v>263</v>
      </c>
      <c r="K1265" s="14" t="s">
        <v>83</v>
      </c>
      <c r="L1265" s="14" t="s">
        <v>14107</v>
      </c>
      <c r="M1265" s="14" t="s">
        <v>14108</v>
      </c>
      <c r="N1265" s="14" t="s">
        <v>14109</v>
      </c>
      <c r="O1265" s="14" t="s">
        <v>14110</v>
      </c>
      <c r="P1265" s="14" t="s">
        <v>38</v>
      </c>
      <c r="Q1265" s="14" t="s">
        <v>14111</v>
      </c>
      <c r="R1265" s="14" t="s">
        <v>40</v>
      </c>
      <c r="S1265" s="14" t="s">
        <v>14112</v>
      </c>
      <c r="T1265" s="14" t="s">
        <v>75</v>
      </c>
      <c r="U1265" s="14" t="s">
        <v>1334</v>
      </c>
      <c r="V1265" s="14" t="s">
        <v>44</v>
      </c>
    </row>
    <row r="1266" spans="1:22" ht="9.75" customHeight="1">
      <c r="A1266" s="14" t="s">
        <v>13499</v>
      </c>
      <c r="B1266" s="14" t="s">
        <v>796</v>
      </c>
      <c r="C1266" s="13" t="str">
        <f t="shared" si="4"/>
        <v>11983F10</v>
      </c>
      <c r="D1266" s="14" t="s">
        <v>27</v>
      </c>
      <c r="E1266" s="14" t="s">
        <v>14113</v>
      </c>
      <c r="F1266" s="14" t="s">
        <v>14114</v>
      </c>
      <c r="G1266" s="14" t="s">
        <v>14115</v>
      </c>
      <c r="H1266" s="14" t="s">
        <v>14116</v>
      </c>
      <c r="I1266" s="14" t="s">
        <v>14117</v>
      </c>
      <c r="J1266" s="14" t="s">
        <v>5708</v>
      </c>
      <c r="K1266" s="14" t="s">
        <v>68</v>
      </c>
      <c r="L1266" s="14" t="s">
        <v>14118</v>
      </c>
      <c r="M1266" s="14" t="s">
        <v>14119</v>
      </c>
      <c r="N1266" s="14" t="s">
        <v>14120</v>
      </c>
      <c r="O1266" s="14" t="s">
        <v>14121</v>
      </c>
      <c r="P1266" s="14" t="s">
        <v>38</v>
      </c>
      <c r="Q1266" s="14" t="s">
        <v>14122</v>
      </c>
      <c r="R1266" s="14" t="s">
        <v>40</v>
      </c>
      <c r="S1266" s="14" t="s">
        <v>14123</v>
      </c>
      <c r="T1266" s="14" t="s">
        <v>5074</v>
      </c>
      <c r="U1266" s="14" t="s">
        <v>1084</v>
      </c>
      <c r="V1266" s="14" t="s">
        <v>44</v>
      </c>
    </row>
    <row r="1267" spans="1:22" ht="9.75" customHeight="1">
      <c r="A1267" s="14" t="s">
        <v>13499</v>
      </c>
      <c r="B1267" s="14" t="s">
        <v>810</v>
      </c>
      <c r="C1267" s="13" t="str">
        <f t="shared" si="4"/>
        <v>11983F11</v>
      </c>
      <c r="D1267" s="14" t="s">
        <v>27</v>
      </c>
      <c r="E1267" s="14" t="s">
        <v>14124</v>
      </c>
      <c r="F1267" s="14" t="s">
        <v>14125</v>
      </c>
      <c r="G1267" s="13"/>
      <c r="H1267" s="14" t="s">
        <v>14126</v>
      </c>
      <c r="I1267" s="14" t="s">
        <v>14127</v>
      </c>
      <c r="J1267" s="14" t="s">
        <v>230</v>
      </c>
      <c r="K1267" s="14" t="s">
        <v>33</v>
      </c>
      <c r="L1267" s="14" t="s">
        <v>14128</v>
      </c>
      <c r="M1267" s="14" t="s">
        <v>14129</v>
      </c>
      <c r="N1267" s="14" t="s">
        <v>14130</v>
      </c>
      <c r="O1267" s="14" t="s">
        <v>14131</v>
      </c>
      <c r="P1267" s="14" t="s">
        <v>38</v>
      </c>
      <c r="Q1267" s="14" t="s">
        <v>14132</v>
      </c>
      <c r="R1267" s="14" t="s">
        <v>40</v>
      </c>
      <c r="S1267" s="14" t="s">
        <v>14133</v>
      </c>
      <c r="T1267" s="14" t="s">
        <v>230</v>
      </c>
      <c r="U1267" s="14" t="s">
        <v>338</v>
      </c>
      <c r="V1267" s="14" t="s">
        <v>44</v>
      </c>
    </row>
    <row r="1268" spans="1:22" ht="9.75" customHeight="1">
      <c r="A1268" s="14" t="s">
        <v>13499</v>
      </c>
      <c r="B1268" s="14" t="s">
        <v>819</v>
      </c>
      <c r="C1268" s="13" t="str">
        <f t="shared" si="4"/>
        <v>11983G2</v>
      </c>
      <c r="D1268" s="14" t="s">
        <v>27</v>
      </c>
      <c r="E1268" s="14" t="s">
        <v>14134</v>
      </c>
      <c r="F1268" s="14" t="s">
        <v>14135</v>
      </c>
      <c r="G1268" s="14" t="s">
        <v>14136</v>
      </c>
      <c r="H1268" s="14" t="s">
        <v>14137</v>
      </c>
      <c r="I1268" s="14" t="s">
        <v>14138</v>
      </c>
      <c r="J1268" s="14" t="s">
        <v>9196</v>
      </c>
      <c r="K1268" s="14" t="s">
        <v>83</v>
      </c>
      <c r="L1268" s="14" t="s">
        <v>14139</v>
      </c>
      <c r="M1268" s="14" t="s">
        <v>14140</v>
      </c>
      <c r="N1268" s="14" t="s">
        <v>14141</v>
      </c>
      <c r="O1268" s="14" t="s">
        <v>14142</v>
      </c>
      <c r="P1268" s="14" t="s">
        <v>38</v>
      </c>
      <c r="Q1268" s="14" t="s">
        <v>14143</v>
      </c>
      <c r="R1268" s="14" t="s">
        <v>40</v>
      </c>
      <c r="S1268" s="14" t="s">
        <v>14144</v>
      </c>
      <c r="T1268" s="14" t="s">
        <v>1692</v>
      </c>
      <c r="U1268" s="14" t="s">
        <v>134</v>
      </c>
      <c r="V1268" s="14" t="s">
        <v>44</v>
      </c>
    </row>
    <row r="1269" spans="1:22" ht="9.75" customHeight="1">
      <c r="A1269" s="14" t="s">
        <v>13499</v>
      </c>
      <c r="B1269" s="14" t="s">
        <v>831</v>
      </c>
      <c r="C1269" s="13" t="str">
        <f t="shared" si="4"/>
        <v>11983G3</v>
      </c>
      <c r="D1269" s="14" t="s">
        <v>27</v>
      </c>
      <c r="E1269" s="14" t="s">
        <v>14145</v>
      </c>
      <c r="F1269" s="14" t="s">
        <v>14146</v>
      </c>
      <c r="G1269" s="13"/>
      <c r="H1269" s="14" t="s">
        <v>14147</v>
      </c>
      <c r="I1269" s="14" t="s">
        <v>14148</v>
      </c>
      <c r="J1269" s="14" t="s">
        <v>208</v>
      </c>
      <c r="K1269" s="14" t="s">
        <v>83</v>
      </c>
      <c r="L1269" s="14" t="s">
        <v>14149</v>
      </c>
      <c r="M1269" s="14" t="s">
        <v>14150</v>
      </c>
      <c r="N1269" s="14" t="s">
        <v>14151</v>
      </c>
      <c r="O1269" s="14" t="s">
        <v>14152</v>
      </c>
      <c r="P1269" s="14" t="s">
        <v>38</v>
      </c>
      <c r="Q1269" s="14" t="s">
        <v>14153</v>
      </c>
      <c r="R1269" s="14" t="s">
        <v>40</v>
      </c>
      <c r="S1269" s="14" t="s">
        <v>14154</v>
      </c>
      <c r="T1269" s="14" t="s">
        <v>90</v>
      </c>
      <c r="U1269" s="14" t="s">
        <v>215</v>
      </c>
      <c r="V1269" s="14" t="s">
        <v>44</v>
      </c>
    </row>
    <row r="1270" spans="1:22" ht="9.75" customHeight="1">
      <c r="A1270" s="14" t="s">
        <v>13499</v>
      </c>
      <c r="B1270" s="14" t="s">
        <v>844</v>
      </c>
      <c r="C1270" s="13" t="str">
        <f t="shared" si="4"/>
        <v>11983G4</v>
      </c>
      <c r="D1270" s="14" t="s">
        <v>27</v>
      </c>
      <c r="E1270" s="14" t="s">
        <v>14155</v>
      </c>
      <c r="F1270" s="14" t="s">
        <v>14156</v>
      </c>
      <c r="G1270" s="14" t="s">
        <v>14157</v>
      </c>
      <c r="H1270" s="14" t="s">
        <v>14158</v>
      </c>
      <c r="I1270" s="14" t="s">
        <v>14159</v>
      </c>
      <c r="J1270" s="14" t="s">
        <v>14160</v>
      </c>
      <c r="K1270" s="14" t="s">
        <v>83</v>
      </c>
      <c r="L1270" s="14" t="s">
        <v>14161</v>
      </c>
      <c r="M1270" s="14" t="s">
        <v>14162</v>
      </c>
      <c r="N1270" s="14" t="s">
        <v>14163</v>
      </c>
      <c r="O1270" s="14" t="s">
        <v>14164</v>
      </c>
      <c r="P1270" s="14" t="s">
        <v>38</v>
      </c>
      <c r="Q1270" s="14" t="s">
        <v>14165</v>
      </c>
      <c r="R1270" s="14" t="s">
        <v>40</v>
      </c>
      <c r="S1270" s="14" t="s">
        <v>14166</v>
      </c>
      <c r="T1270" s="14" t="s">
        <v>483</v>
      </c>
      <c r="U1270" s="14" t="s">
        <v>243</v>
      </c>
      <c r="V1270" s="14" t="s">
        <v>44</v>
      </c>
    </row>
    <row r="1271" spans="1:22" ht="9.75" customHeight="1">
      <c r="A1271" s="14" t="s">
        <v>13499</v>
      </c>
      <c r="B1271" s="14" t="s">
        <v>856</v>
      </c>
      <c r="C1271" s="13" t="str">
        <f t="shared" si="4"/>
        <v>11983G5</v>
      </c>
      <c r="D1271" s="14" t="s">
        <v>27</v>
      </c>
      <c r="E1271" s="14" t="s">
        <v>14167</v>
      </c>
      <c r="F1271" s="14" t="s">
        <v>14168</v>
      </c>
      <c r="G1271" s="14" t="s">
        <v>14169</v>
      </c>
      <c r="H1271" s="14" t="s">
        <v>14170</v>
      </c>
      <c r="I1271" s="14" t="s">
        <v>14171</v>
      </c>
      <c r="J1271" s="14" t="s">
        <v>5371</v>
      </c>
      <c r="K1271" s="14" t="s">
        <v>33</v>
      </c>
      <c r="L1271" s="14" t="s">
        <v>14172</v>
      </c>
      <c r="M1271" s="14" t="s">
        <v>14173</v>
      </c>
      <c r="N1271" s="14" t="s">
        <v>14174</v>
      </c>
      <c r="O1271" s="14" t="s">
        <v>14175</v>
      </c>
      <c r="P1271" s="14" t="s">
        <v>38</v>
      </c>
      <c r="Q1271" s="14" t="s">
        <v>14176</v>
      </c>
      <c r="R1271" s="14" t="s">
        <v>40</v>
      </c>
      <c r="S1271" s="14" t="s">
        <v>14177</v>
      </c>
      <c r="T1271" s="14" t="s">
        <v>456</v>
      </c>
      <c r="U1271" s="14" t="s">
        <v>60</v>
      </c>
      <c r="V1271" s="14" t="s">
        <v>44</v>
      </c>
    </row>
    <row r="1272" spans="1:22" ht="9.75" customHeight="1">
      <c r="A1272" s="14" t="s">
        <v>13499</v>
      </c>
      <c r="B1272" s="14" t="s">
        <v>868</v>
      </c>
      <c r="C1272" s="13" t="str">
        <f t="shared" si="4"/>
        <v>11983G6</v>
      </c>
      <c r="D1272" s="14" t="s">
        <v>27</v>
      </c>
      <c r="E1272" s="14" t="s">
        <v>14178</v>
      </c>
      <c r="F1272" s="14" t="s">
        <v>14179</v>
      </c>
      <c r="G1272" s="14" t="s">
        <v>14180</v>
      </c>
      <c r="H1272" s="14" t="s">
        <v>14181</v>
      </c>
      <c r="I1272" s="14" t="s">
        <v>14182</v>
      </c>
      <c r="J1272" s="14" t="s">
        <v>1882</v>
      </c>
      <c r="K1272" s="14" t="s">
        <v>1768</v>
      </c>
      <c r="L1272" s="14" t="s">
        <v>14183</v>
      </c>
      <c r="M1272" s="14" t="s">
        <v>14184</v>
      </c>
      <c r="N1272" s="14" t="s">
        <v>14185</v>
      </c>
      <c r="O1272" s="14" t="s">
        <v>14186</v>
      </c>
      <c r="P1272" s="14" t="s">
        <v>38</v>
      </c>
      <c r="Q1272" s="14" t="s">
        <v>14187</v>
      </c>
      <c r="R1272" s="14" t="s">
        <v>40</v>
      </c>
      <c r="S1272" s="14" t="s">
        <v>14188</v>
      </c>
      <c r="T1272" s="14" t="s">
        <v>103</v>
      </c>
      <c r="U1272" s="14" t="s">
        <v>104</v>
      </c>
      <c r="V1272" s="14" t="s">
        <v>44</v>
      </c>
    </row>
    <row r="1273" spans="1:22" ht="9.75" customHeight="1">
      <c r="A1273" s="14" t="s">
        <v>13499</v>
      </c>
      <c r="B1273" s="14" t="s">
        <v>879</v>
      </c>
      <c r="C1273" s="13" t="str">
        <f t="shared" si="4"/>
        <v>11983G7</v>
      </c>
      <c r="D1273" s="14" t="s">
        <v>27</v>
      </c>
      <c r="E1273" s="14" t="s">
        <v>14189</v>
      </c>
      <c r="F1273" s="14" t="s">
        <v>14190</v>
      </c>
      <c r="G1273" s="14" t="s">
        <v>14191</v>
      </c>
      <c r="H1273" s="14" t="s">
        <v>14192</v>
      </c>
      <c r="I1273" s="14" t="s">
        <v>14193</v>
      </c>
      <c r="J1273" s="14" t="s">
        <v>14194</v>
      </c>
      <c r="K1273" s="14" t="s">
        <v>1302</v>
      </c>
      <c r="L1273" s="14" t="s">
        <v>14195</v>
      </c>
      <c r="M1273" s="14" t="s">
        <v>14196</v>
      </c>
      <c r="N1273" s="14" t="s">
        <v>14197</v>
      </c>
      <c r="O1273" s="14" t="s">
        <v>14198</v>
      </c>
      <c r="P1273" s="14" t="s">
        <v>38</v>
      </c>
      <c r="Q1273" s="14" t="s">
        <v>14199</v>
      </c>
      <c r="R1273" s="14" t="s">
        <v>40</v>
      </c>
      <c r="S1273" s="14" t="s">
        <v>14200</v>
      </c>
      <c r="T1273" s="14" t="s">
        <v>14201</v>
      </c>
      <c r="U1273" s="14" t="s">
        <v>520</v>
      </c>
      <c r="V1273" s="14" t="s">
        <v>44</v>
      </c>
    </row>
    <row r="1274" spans="1:22" ht="9.75" customHeight="1">
      <c r="A1274" s="14" t="s">
        <v>13499</v>
      </c>
      <c r="B1274" s="14" t="s">
        <v>892</v>
      </c>
      <c r="C1274" s="13" t="str">
        <f t="shared" si="4"/>
        <v>11983G8</v>
      </c>
      <c r="D1274" s="14" t="s">
        <v>27</v>
      </c>
      <c r="E1274" s="14" t="s">
        <v>14202</v>
      </c>
      <c r="F1274" s="14" t="s">
        <v>14203</v>
      </c>
      <c r="G1274" s="14" t="s">
        <v>14204</v>
      </c>
      <c r="H1274" s="14" t="s">
        <v>14205</v>
      </c>
      <c r="I1274" s="14" t="s">
        <v>14206</v>
      </c>
      <c r="J1274" s="14" t="s">
        <v>1580</v>
      </c>
      <c r="K1274" s="14" t="s">
        <v>33</v>
      </c>
      <c r="L1274" s="14" t="s">
        <v>14207</v>
      </c>
      <c r="M1274" s="14" t="s">
        <v>14208</v>
      </c>
      <c r="N1274" s="14" t="s">
        <v>14209</v>
      </c>
      <c r="O1274" s="14" t="s">
        <v>14210</v>
      </c>
      <c r="P1274" s="14" t="s">
        <v>38</v>
      </c>
      <c r="Q1274" s="14" t="s">
        <v>14211</v>
      </c>
      <c r="R1274" s="14" t="s">
        <v>40</v>
      </c>
      <c r="S1274" s="14" t="s">
        <v>14212</v>
      </c>
      <c r="T1274" s="14" t="s">
        <v>483</v>
      </c>
      <c r="U1274" s="14" t="s">
        <v>484</v>
      </c>
      <c r="V1274" s="14" t="s">
        <v>44</v>
      </c>
    </row>
    <row r="1275" spans="1:22" ht="9.75" customHeight="1">
      <c r="A1275" s="14" t="s">
        <v>13499</v>
      </c>
      <c r="B1275" s="14" t="s">
        <v>905</v>
      </c>
      <c r="C1275" s="13" t="str">
        <f t="shared" si="4"/>
        <v>11983G9</v>
      </c>
      <c r="D1275" s="14" t="s">
        <v>27</v>
      </c>
      <c r="E1275" s="14" t="s">
        <v>14213</v>
      </c>
      <c r="F1275" s="14" t="s">
        <v>14214</v>
      </c>
      <c r="G1275" s="14" t="s">
        <v>14215</v>
      </c>
      <c r="H1275" s="14" t="s">
        <v>14216</v>
      </c>
      <c r="I1275" s="14" t="s">
        <v>1500</v>
      </c>
      <c r="J1275" s="14" t="s">
        <v>1501</v>
      </c>
      <c r="K1275" s="14" t="s">
        <v>33</v>
      </c>
      <c r="L1275" s="14" t="s">
        <v>14217</v>
      </c>
      <c r="M1275" s="14" t="s">
        <v>1503</v>
      </c>
      <c r="N1275" s="14" t="s">
        <v>14218</v>
      </c>
      <c r="O1275" s="14" t="s">
        <v>14219</v>
      </c>
      <c r="P1275" s="14" t="s">
        <v>38</v>
      </c>
      <c r="Q1275" s="14" t="s">
        <v>14220</v>
      </c>
      <c r="R1275" s="14" t="s">
        <v>40</v>
      </c>
      <c r="S1275" s="14" t="s">
        <v>14221</v>
      </c>
      <c r="T1275" s="14" t="s">
        <v>230</v>
      </c>
      <c r="U1275" s="14" t="s">
        <v>215</v>
      </c>
      <c r="V1275" s="14" t="s">
        <v>44</v>
      </c>
    </row>
    <row r="1276" spans="1:22" ht="9.75" customHeight="1">
      <c r="A1276" s="14" t="s">
        <v>13499</v>
      </c>
      <c r="B1276" s="14" t="s">
        <v>919</v>
      </c>
      <c r="C1276" s="13" t="str">
        <f t="shared" si="4"/>
        <v>11983G10</v>
      </c>
      <c r="D1276" s="14" t="s">
        <v>27</v>
      </c>
      <c r="E1276" s="14" t="s">
        <v>14222</v>
      </c>
      <c r="F1276" s="14" t="s">
        <v>14223</v>
      </c>
      <c r="G1276" s="13"/>
      <c r="H1276" s="14" t="s">
        <v>14224</v>
      </c>
      <c r="I1276" s="14" t="s">
        <v>14225</v>
      </c>
      <c r="J1276" s="14" t="s">
        <v>6380</v>
      </c>
      <c r="K1276" s="14" t="s">
        <v>33</v>
      </c>
      <c r="L1276" s="14" t="s">
        <v>14226</v>
      </c>
      <c r="M1276" s="14" t="s">
        <v>14227</v>
      </c>
      <c r="N1276" s="14" t="s">
        <v>14228</v>
      </c>
      <c r="O1276" s="14" t="s">
        <v>14229</v>
      </c>
      <c r="P1276" s="14" t="s">
        <v>38</v>
      </c>
      <c r="Q1276" s="14" t="s">
        <v>14230</v>
      </c>
      <c r="R1276" s="14" t="s">
        <v>40</v>
      </c>
      <c r="S1276" s="14" t="s">
        <v>14231</v>
      </c>
      <c r="T1276" s="14" t="s">
        <v>103</v>
      </c>
      <c r="U1276" s="14" t="s">
        <v>2829</v>
      </c>
      <c r="V1276" s="14" t="s">
        <v>44</v>
      </c>
    </row>
    <row r="1277" spans="1:22" ht="9.75" customHeight="1">
      <c r="A1277" s="14" t="s">
        <v>13499</v>
      </c>
      <c r="B1277" s="14" t="s">
        <v>934</v>
      </c>
      <c r="C1277" s="13" t="str">
        <f t="shared" si="4"/>
        <v>11983G11</v>
      </c>
      <c r="D1277" s="14" t="s">
        <v>27</v>
      </c>
      <c r="E1277" s="14" t="s">
        <v>14232</v>
      </c>
      <c r="F1277" s="14" t="s">
        <v>14233</v>
      </c>
      <c r="G1277" s="14" t="s">
        <v>14234</v>
      </c>
      <c r="H1277" s="14" t="s">
        <v>14235</v>
      </c>
      <c r="I1277" s="14" t="s">
        <v>14236</v>
      </c>
      <c r="J1277" s="14" t="s">
        <v>1489</v>
      </c>
      <c r="K1277" s="14" t="s">
        <v>33</v>
      </c>
      <c r="L1277" s="14" t="s">
        <v>14237</v>
      </c>
      <c r="M1277" s="14" t="s">
        <v>14238</v>
      </c>
      <c r="N1277" s="14" t="s">
        <v>14239</v>
      </c>
      <c r="O1277" s="14" t="s">
        <v>14240</v>
      </c>
      <c r="P1277" s="14" t="s">
        <v>38</v>
      </c>
      <c r="Q1277" s="14" t="s">
        <v>14241</v>
      </c>
      <c r="R1277" s="14" t="s">
        <v>40</v>
      </c>
      <c r="S1277" s="14" t="s">
        <v>14242</v>
      </c>
      <c r="T1277" s="14" t="s">
        <v>1496</v>
      </c>
      <c r="U1277" s="14" t="s">
        <v>134</v>
      </c>
      <c r="V1277" s="14" t="s">
        <v>44</v>
      </c>
    </row>
    <row r="1278" spans="1:22" ht="9.75" customHeight="1">
      <c r="A1278" s="14" t="s">
        <v>13499</v>
      </c>
      <c r="B1278" s="14" t="s">
        <v>945</v>
      </c>
      <c r="C1278" s="13" t="str">
        <f t="shared" si="4"/>
        <v>11983H2</v>
      </c>
      <c r="D1278" s="14" t="s">
        <v>27</v>
      </c>
      <c r="E1278" s="14" t="s">
        <v>14243</v>
      </c>
      <c r="F1278" s="14" t="s">
        <v>14244</v>
      </c>
      <c r="G1278" s="14" t="s">
        <v>14245</v>
      </c>
      <c r="H1278" s="14" t="s">
        <v>14246</v>
      </c>
      <c r="I1278" s="14" t="s">
        <v>14247</v>
      </c>
      <c r="J1278" s="14" t="s">
        <v>14248</v>
      </c>
      <c r="K1278" s="14" t="s">
        <v>33</v>
      </c>
      <c r="L1278" s="14" t="s">
        <v>14249</v>
      </c>
      <c r="M1278" s="14" t="s">
        <v>14250</v>
      </c>
      <c r="N1278" s="14" t="s">
        <v>14251</v>
      </c>
      <c r="O1278" s="14" t="s">
        <v>14252</v>
      </c>
      <c r="P1278" s="14" t="s">
        <v>38</v>
      </c>
      <c r="Q1278" s="14" t="s">
        <v>14253</v>
      </c>
      <c r="R1278" s="14" t="s">
        <v>40</v>
      </c>
      <c r="S1278" s="14" t="s">
        <v>14254</v>
      </c>
      <c r="T1278" s="14" t="s">
        <v>90</v>
      </c>
      <c r="U1278" s="14" t="s">
        <v>283</v>
      </c>
      <c r="V1278" s="14" t="s">
        <v>44</v>
      </c>
    </row>
    <row r="1279" spans="1:22" ht="9.75" customHeight="1">
      <c r="A1279" s="14" t="s">
        <v>13499</v>
      </c>
      <c r="B1279" s="14" t="s">
        <v>956</v>
      </c>
      <c r="C1279" s="13" t="str">
        <f t="shared" si="4"/>
        <v>11983H3</v>
      </c>
      <c r="D1279" s="14" t="s">
        <v>27</v>
      </c>
      <c r="E1279" s="14" t="s">
        <v>14255</v>
      </c>
      <c r="F1279" s="14" t="s">
        <v>14256</v>
      </c>
      <c r="G1279" s="14" t="s">
        <v>14257</v>
      </c>
      <c r="H1279" s="14" t="s">
        <v>14258</v>
      </c>
      <c r="I1279" s="14" t="s">
        <v>14259</v>
      </c>
      <c r="J1279" s="14" t="s">
        <v>2043</v>
      </c>
      <c r="K1279" s="14" t="s">
        <v>33</v>
      </c>
      <c r="L1279" s="14" t="s">
        <v>14260</v>
      </c>
      <c r="M1279" s="14" t="s">
        <v>14261</v>
      </c>
      <c r="N1279" s="14" t="s">
        <v>14262</v>
      </c>
      <c r="O1279" s="14" t="s">
        <v>14263</v>
      </c>
      <c r="P1279" s="14" t="s">
        <v>38</v>
      </c>
      <c r="Q1279" s="14" t="s">
        <v>14264</v>
      </c>
      <c r="R1279" s="14" t="s">
        <v>40</v>
      </c>
      <c r="S1279" s="14" t="s">
        <v>14265</v>
      </c>
      <c r="T1279" s="14" t="s">
        <v>337</v>
      </c>
      <c r="U1279" s="14" t="s">
        <v>338</v>
      </c>
      <c r="V1279" s="14" t="s">
        <v>44</v>
      </c>
    </row>
    <row r="1280" spans="1:22" ht="9.75" customHeight="1">
      <c r="A1280" s="14" t="s">
        <v>13499</v>
      </c>
      <c r="B1280" s="14" t="s">
        <v>971</v>
      </c>
      <c r="C1280" s="13" t="str">
        <f t="shared" si="4"/>
        <v>11983H4</v>
      </c>
      <c r="D1280" s="14" t="s">
        <v>27</v>
      </c>
      <c r="E1280" s="14" t="s">
        <v>14266</v>
      </c>
      <c r="F1280" s="14" t="s">
        <v>14267</v>
      </c>
      <c r="G1280" s="14" t="s">
        <v>14268</v>
      </c>
      <c r="H1280" s="14" t="s">
        <v>14269</v>
      </c>
      <c r="I1280" s="14" t="s">
        <v>14270</v>
      </c>
      <c r="J1280" s="14" t="s">
        <v>991</v>
      </c>
      <c r="K1280" s="14" t="s">
        <v>33</v>
      </c>
      <c r="L1280" s="14" t="s">
        <v>14271</v>
      </c>
      <c r="M1280" s="14" t="s">
        <v>14272</v>
      </c>
      <c r="N1280" s="14" t="s">
        <v>14273</v>
      </c>
      <c r="O1280" s="14" t="s">
        <v>14274</v>
      </c>
      <c r="P1280" s="14" t="s">
        <v>38</v>
      </c>
      <c r="Q1280" s="14" t="s">
        <v>14275</v>
      </c>
      <c r="R1280" s="14" t="s">
        <v>40</v>
      </c>
      <c r="S1280" s="14" t="s">
        <v>14276</v>
      </c>
      <c r="T1280" s="14" t="s">
        <v>998</v>
      </c>
      <c r="U1280" s="14" t="s">
        <v>104</v>
      </c>
      <c r="V1280" s="14" t="s">
        <v>44</v>
      </c>
    </row>
    <row r="1281" spans="1:22" ht="9.75" customHeight="1">
      <c r="A1281" s="14" t="s">
        <v>13499</v>
      </c>
      <c r="B1281" s="14" t="s">
        <v>985</v>
      </c>
      <c r="C1281" s="13" t="str">
        <f t="shared" si="4"/>
        <v>11983H5</v>
      </c>
      <c r="D1281" s="14" t="s">
        <v>27</v>
      </c>
      <c r="E1281" s="14" t="s">
        <v>14277</v>
      </c>
      <c r="F1281" s="14" t="s">
        <v>14278</v>
      </c>
      <c r="G1281" s="14" t="s">
        <v>14279</v>
      </c>
      <c r="H1281" s="14" t="s">
        <v>14280</v>
      </c>
      <c r="I1281" s="14" t="s">
        <v>14281</v>
      </c>
      <c r="J1281" s="14" t="s">
        <v>263</v>
      </c>
      <c r="K1281" s="14" t="s">
        <v>33</v>
      </c>
      <c r="L1281" s="14" t="s">
        <v>14282</v>
      </c>
      <c r="M1281" s="14" t="s">
        <v>14283</v>
      </c>
      <c r="N1281" s="14" t="s">
        <v>14284</v>
      </c>
      <c r="O1281" s="14" t="s">
        <v>14285</v>
      </c>
      <c r="P1281" s="14" t="s">
        <v>38</v>
      </c>
      <c r="Q1281" s="14" t="s">
        <v>14286</v>
      </c>
      <c r="R1281" s="14" t="s">
        <v>40</v>
      </c>
      <c r="S1281" s="14" t="s">
        <v>14287</v>
      </c>
      <c r="T1281" s="14" t="s">
        <v>75</v>
      </c>
      <c r="U1281" s="14" t="s">
        <v>243</v>
      </c>
      <c r="V1281" s="14" t="s">
        <v>44</v>
      </c>
    </row>
    <row r="1282" spans="1:22" ht="9.75" customHeight="1">
      <c r="A1282" s="14" t="s">
        <v>13499</v>
      </c>
      <c r="B1282" s="14" t="s">
        <v>999</v>
      </c>
      <c r="C1282" s="13" t="str">
        <f t="shared" si="4"/>
        <v>11983H6</v>
      </c>
      <c r="D1282" s="14" t="s">
        <v>27</v>
      </c>
      <c r="E1282" s="14" t="s">
        <v>14288</v>
      </c>
      <c r="F1282" s="14" t="s">
        <v>14289</v>
      </c>
      <c r="G1282" s="14" t="s">
        <v>14290</v>
      </c>
      <c r="H1282" s="14" t="s">
        <v>14291</v>
      </c>
      <c r="I1282" s="14" t="s">
        <v>14292</v>
      </c>
      <c r="J1282" s="14" t="s">
        <v>2391</v>
      </c>
      <c r="K1282" s="14" t="s">
        <v>33</v>
      </c>
      <c r="L1282" s="14" t="s">
        <v>14293</v>
      </c>
      <c r="M1282" s="14" t="s">
        <v>14294</v>
      </c>
      <c r="N1282" s="14" t="s">
        <v>14295</v>
      </c>
      <c r="O1282" s="14" t="s">
        <v>14296</v>
      </c>
      <c r="P1282" s="14" t="s">
        <v>38</v>
      </c>
      <c r="Q1282" s="14" t="s">
        <v>14297</v>
      </c>
      <c r="R1282" s="14" t="s">
        <v>40</v>
      </c>
      <c r="S1282" s="14" t="s">
        <v>14298</v>
      </c>
      <c r="T1282" s="14" t="s">
        <v>2399</v>
      </c>
      <c r="U1282" s="14" t="s">
        <v>1414</v>
      </c>
      <c r="V1282" s="14" t="s">
        <v>44</v>
      </c>
    </row>
    <row r="1283" spans="1:22" ht="9.75" customHeight="1">
      <c r="A1283" s="14" t="s">
        <v>13499</v>
      </c>
      <c r="B1283" s="14" t="s">
        <v>1010</v>
      </c>
      <c r="C1283" s="13" t="str">
        <f t="shared" ref="C1283:C1537" si="5">A1283&amp;B1283</f>
        <v>11983H7</v>
      </c>
      <c r="D1283" s="14" t="s">
        <v>27</v>
      </c>
      <c r="E1283" s="14" t="s">
        <v>14299</v>
      </c>
      <c r="F1283" s="14" t="s">
        <v>14300</v>
      </c>
      <c r="G1283" s="14" t="s">
        <v>14301</v>
      </c>
      <c r="H1283" s="14" t="s">
        <v>14302</v>
      </c>
      <c r="I1283" s="14" t="s">
        <v>14303</v>
      </c>
      <c r="J1283" s="14" t="s">
        <v>13815</v>
      </c>
      <c r="K1283" s="14" t="s">
        <v>68</v>
      </c>
      <c r="L1283" s="14" t="s">
        <v>14304</v>
      </c>
      <c r="M1283" s="14" t="s">
        <v>14305</v>
      </c>
      <c r="N1283" s="14" t="s">
        <v>14306</v>
      </c>
      <c r="O1283" s="14" t="s">
        <v>4938</v>
      </c>
      <c r="P1283" s="14" t="s">
        <v>38</v>
      </c>
      <c r="Q1283" s="14" t="s">
        <v>14307</v>
      </c>
      <c r="R1283" s="14" t="s">
        <v>40</v>
      </c>
      <c r="S1283" s="14" t="s">
        <v>14308</v>
      </c>
      <c r="T1283" s="14" t="s">
        <v>13822</v>
      </c>
      <c r="U1283" s="14" t="s">
        <v>693</v>
      </c>
      <c r="V1283" s="14" t="s">
        <v>44</v>
      </c>
    </row>
    <row r="1284" spans="1:22" ht="9.75" customHeight="1">
      <c r="A1284" s="14" t="s">
        <v>13499</v>
      </c>
      <c r="B1284" s="14" t="s">
        <v>1022</v>
      </c>
      <c r="C1284" s="13" t="str">
        <f t="shared" si="5"/>
        <v>11983H8</v>
      </c>
      <c r="D1284" s="14" t="s">
        <v>27</v>
      </c>
      <c r="E1284" s="14" t="s">
        <v>14309</v>
      </c>
      <c r="F1284" s="14" t="s">
        <v>14310</v>
      </c>
      <c r="G1284" s="14" t="s">
        <v>14311</v>
      </c>
      <c r="H1284" s="14" t="s">
        <v>14312</v>
      </c>
      <c r="I1284" s="14" t="s">
        <v>14313</v>
      </c>
      <c r="J1284" s="14" t="s">
        <v>1882</v>
      </c>
      <c r="K1284" s="14" t="s">
        <v>33</v>
      </c>
      <c r="L1284" s="14" t="s">
        <v>14314</v>
      </c>
      <c r="M1284" s="14" t="s">
        <v>14315</v>
      </c>
      <c r="N1284" s="14" t="s">
        <v>14316</v>
      </c>
      <c r="O1284" s="14" t="s">
        <v>14317</v>
      </c>
      <c r="P1284" s="14" t="s">
        <v>38</v>
      </c>
      <c r="Q1284" s="14" t="s">
        <v>14318</v>
      </c>
      <c r="R1284" s="14" t="s">
        <v>40</v>
      </c>
      <c r="S1284" s="14" t="s">
        <v>14319</v>
      </c>
      <c r="T1284" s="14" t="s">
        <v>103</v>
      </c>
      <c r="U1284" s="14" t="s">
        <v>9022</v>
      </c>
      <c r="V1284" s="14" t="s">
        <v>44</v>
      </c>
    </row>
    <row r="1285" spans="1:22" ht="9.75" customHeight="1">
      <c r="A1285" s="14" t="s">
        <v>13499</v>
      </c>
      <c r="B1285" s="14" t="s">
        <v>1035</v>
      </c>
      <c r="C1285" s="13" t="str">
        <f t="shared" si="5"/>
        <v>11983H9</v>
      </c>
      <c r="D1285" s="14" t="s">
        <v>27</v>
      </c>
      <c r="E1285" s="14" t="s">
        <v>14320</v>
      </c>
      <c r="F1285" s="14" t="s">
        <v>14321</v>
      </c>
      <c r="G1285" s="14" t="s">
        <v>14322</v>
      </c>
      <c r="H1285" s="14" t="s">
        <v>14323</v>
      </c>
      <c r="I1285" s="14" t="s">
        <v>14324</v>
      </c>
      <c r="J1285" s="14" t="s">
        <v>14325</v>
      </c>
      <c r="K1285" s="14" t="s">
        <v>33</v>
      </c>
      <c r="L1285" s="14" t="s">
        <v>14326</v>
      </c>
      <c r="M1285" s="14" t="s">
        <v>14327</v>
      </c>
      <c r="N1285" s="14" t="s">
        <v>14328</v>
      </c>
      <c r="O1285" s="14" t="s">
        <v>14329</v>
      </c>
      <c r="P1285" s="14" t="s">
        <v>38</v>
      </c>
      <c r="Q1285" s="14" t="s">
        <v>14330</v>
      </c>
      <c r="R1285" s="14" t="s">
        <v>40</v>
      </c>
      <c r="S1285" s="14" t="s">
        <v>14331</v>
      </c>
      <c r="T1285" s="14" t="s">
        <v>14332</v>
      </c>
      <c r="U1285" s="14" t="s">
        <v>5439</v>
      </c>
      <c r="V1285" s="14" t="s">
        <v>44</v>
      </c>
    </row>
    <row r="1286" spans="1:22" ht="9.75" customHeight="1">
      <c r="A1286" s="14" t="s">
        <v>13499</v>
      </c>
      <c r="B1286" s="14" t="s">
        <v>1048</v>
      </c>
      <c r="C1286" s="13" t="str">
        <f t="shared" si="5"/>
        <v>11983H10</v>
      </c>
      <c r="D1286" s="14" t="s">
        <v>27</v>
      </c>
      <c r="E1286" s="14" t="s">
        <v>14333</v>
      </c>
      <c r="F1286" s="14" t="s">
        <v>14334</v>
      </c>
      <c r="G1286" s="13"/>
      <c r="H1286" s="14" t="s">
        <v>14335</v>
      </c>
      <c r="I1286" s="14" t="s">
        <v>14336</v>
      </c>
      <c r="J1286" s="14" t="s">
        <v>230</v>
      </c>
      <c r="K1286" s="14" t="s">
        <v>33</v>
      </c>
      <c r="L1286" s="14" t="s">
        <v>14337</v>
      </c>
      <c r="M1286" s="14" t="s">
        <v>14338</v>
      </c>
      <c r="N1286" s="14" t="s">
        <v>14339</v>
      </c>
      <c r="O1286" s="14" t="s">
        <v>14340</v>
      </c>
      <c r="P1286" s="14" t="s">
        <v>38</v>
      </c>
      <c r="Q1286" s="14" t="s">
        <v>14341</v>
      </c>
      <c r="R1286" s="14" t="s">
        <v>40</v>
      </c>
      <c r="S1286" s="14" t="s">
        <v>14342</v>
      </c>
      <c r="T1286" s="14" t="s">
        <v>230</v>
      </c>
      <c r="U1286" s="14" t="s">
        <v>134</v>
      </c>
      <c r="V1286" s="14" t="s">
        <v>148</v>
      </c>
    </row>
    <row r="1287" spans="1:22" ht="9.75" customHeight="1">
      <c r="A1287" s="14" t="s">
        <v>13499</v>
      </c>
      <c r="B1287" s="14" t="s">
        <v>1061</v>
      </c>
      <c r="C1287" s="13" t="str">
        <f t="shared" si="5"/>
        <v>11983H11</v>
      </c>
      <c r="D1287" s="14" t="s">
        <v>27</v>
      </c>
      <c r="E1287" s="14" t="s">
        <v>14343</v>
      </c>
      <c r="F1287" s="14" t="s">
        <v>14344</v>
      </c>
      <c r="G1287" s="14" t="s">
        <v>14345</v>
      </c>
      <c r="H1287" s="14" t="s">
        <v>14346</v>
      </c>
      <c r="I1287" s="14" t="s">
        <v>14347</v>
      </c>
      <c r="J1287" s="14" t="s">
        <v>1053</v>
      </c>
      <c r="K1287" s="14" t="s">
        <v>1253</v>
      </c>
      <c r="L1287" s="14" t="s">
        <v>14348</v>
      </c>
      <c r="M1287" s="14" t="s">
        <v>14349</v>
      </c>
      <c r="N1287" s="14" t="s">
        <v>14350</v>
      </c>
      <c r="O1287" s="14" t="s">
        <v>14351</v>
      </c>
      <c r="P1287" s="14" t="s">
        <v>38</v>
      </c>
      <c r="Q1287" s="14" t="s">
        <v>14352</v>
      </c>
      <c r="R1287" s="14" t="s">
        <v>40</v>
      </c>
      <c r="S1287" s="14" t="s">
        <v>14353</v>
      </c>
      <c r="T1287" s="14" t="s">
        <v>1060</v>
      </c>
      <c r="U1287" s="14" t="s">
        <v>283</v>
      </c>
      <c r="V1287" s="14" t="s">
        <v>44</v>
      </c>
    </row>
    <row r="1288" spans="1:22" ht="9.75" customHeight="1">
      <c r="A1288" s="14" t="s">
        <v>14354</v>
      </c>
      <c r="B1288" s="14" t="s">
        <v>26</v>
      </c>
      <c r="C1288" s="13" t="str">
        <f t="shared" si="5"/>
        <v>11984A2</v>
      </c>
      <c r="D1288" s="14" t="s">
        <v>27</v>
      </c>
      <c r="E1288" s="14" t="s">
        <v>14355</v>
      </c>
      <c r="F1288" s="14" t="s">
        <v>14356</v>
      </c>
      <c r="G1288" s="13"/>
      <c r="H1288" s="14" t="s">
        <v>14357</v>
      </c>
      <c r="I1288" s="14" t="s">
        <v>14358</v>
      </c>
      <c r="J1288" s="14" t="s">
        <v>10657</v>
      </c>
      <c r="K1288" s="14" t="s">
        <v>14359</v>
      </c>
      <c r="L1288" s="14" t="s">
        <v>14360</v>
      </c>
      <c r="M1288" s="14" t="s">
        <v>14361</v>
      </c>
      <c r="N1288" s="14" t="s">
        <v>14362</v>
      </c>
      <c r="O1288" s="14" t="s">
        <v>14363</v>
      </c>
      <c r="P1288" s="14" t="s">
        <v>38</v>
      </c>
      <c r="Q1288" s="14" t="s">
        <v>14364</v>
      </c>
      <c r="R1288" s="14" t="s">
        <v>40</v>
      </c>
      <c r="S1288" s="14" t="s">
        <v>14365</v>
      </c>
      <c r="T1288" s="14" t="s">
        <v>10664</v>
      </c>
      <c r="U1288" s="14" t="s">
        <v>134</v>
      </c>
      <c r="V1288" s="14" t="s">
        <v>44</v>
      </c>
    </row>
    <row r="1289" spans="1:22" ht="9.75" customHeight="1">
      <c r="A1289" s="14" t="s">
        <v>14354</v>
      </c>
      <c r="B1289" s="14" t="s">
        <v>45</v>
      </c>
      <c r="C1289" s="13" t="str">
        <f t="shared" si="5"/>
        <v>11984A3</v>
      </c>
      <c r="D1289" s="14" t="s">
        <v>27</v>
      </c>
      <c r="E1289" s="14" t="s">
        <v>14366</v>
      </c>
      <c r="F1289" s="14" t="s">
        <v>14367</v>
      </c>
      <c r="G1289" s="14" t="s">
        <v>14368</v>
      </c>
      <c r="H1289" s="14" t="s">
        <v>14369</v>
      </c>
      <c r="I1289" s="14" t="s">
        <v>14370</v>
      </c>
      <c r="J1289" s="14" t="s">
        <v>344</v>
      </c>
      <c r="K1289" s="14" t="s">
        <v>68</v>
      </c>
      <c r="L1289" s="14" t="s">
        <v>14371</v>
      </c>
      <c r="M1289" s="14" t="s">
        <v>14372</v>
      </c>
      <c r="N1289" s="14" t="s">
        <v>14373</v>
      </c>
      <c r="O1289" s="14" t="s">
        <v>14374</v>
      </c>
      <c r="P1289" s="14" t="s">
        <v>38</v>
      </c>
      <c r="Q1289" s="14" t="s">
        <v>14375</v>
      </c>
      <c r="R1289" s="14" t="s">
        <v>40</v>
      </c>
      <c r="S1289" s="14" t="s">
        <v>14376</v>
      </c>
      <c r="T1289" s="14" t="s">
        <v>75</v>
      </c>
      <c r="U1289" s="14" t="s">
        <v>243</v>
      </c>
      <c r="V1289" s="14" t="s">
        <v>44</v>
      </c>
    </row>
    <row r="1290" spans="1:22" ht="9.75" customHeight="1">
      <c r="A1290" s="14" t="s">
        <v>14354</v>
      </c>
      <c r="B1290" s="14" t="s">
        <v>61</v>
      </c>
      <c r="C1290" s="13" t="str">
        <f t="shared" si="5"/>
        <v>11984A4</v>
      </c>
      <c r="D1290" s="14" t="s">
        <v>27</v>
      </c>
      <c r="E1290" s="14" t="s">
        <v>14377</v>
      </c>
      <c r="F1290" s="14" t="s">
        <v>14378</v>
      </c>
      <c r="G1290" s="14" t="s">
        <v>14379</v>
      </c>
      <c r="H1290" s="14" t="s">
        <v>14380</v>
      </c>
      <c r="I1290" s="14" t="s">
        <v>14381</v>
      </c>
      <c r="J1290" s="14" t="s">
        <v>344</v>
      </c>
      <c r="K1290" s="14" t="s">
        <v>68</v>
      </c>
      <c r="L1290" s="14" t="s">
        <v>14382</v>
      </c>
      <c r="M1290" s="14" t="s">
        <v>14383</v>
      </c>
      <c r="N1290" s="14" t="s">
        <v>14384</v>
      </c>
      <c r="O1290" s="14" t="s">
        <v>280</v>
      </c>
      <c r="P1290" s="14" t="s">
        <v>38</v>
      </c>
      <c r="Q1290" s="14" t="s">
        <v>14385</v>
      </c>
      <c r="R1290" s="14" t="s">
        <v>40</v>
      </c>
      <c r="S1290" s="14" t="s">
        <v>14386</v>
      </c>
      <c r="T1290" s="14" t="s">
        <v>75</v>
      </c>
      <c r="U1290" s="14" t="s">
        <v>243</v>
      </c>
      <c r="V1290" s="14" t="s">
        <v>44</v>
      </c>
    </row>
    <row r="1291" spans="1:22" ht="9.75" customHeight="1">
      <c r="A1291" s="14" t="s">
        <v>14354</v>
      </c>
      <c r="B1291" s="14" t="s">
        <v>77</v>
      </c>
      <c r="C1291" s="13" t="str">
        <f t="shared" si="5"/>
        <v>11984A5</v>
      </c>
      <c r="D1291" s="14" t="s">
        <v>27</v>
      </c>
      <c r="E1291" s="14" t="s">
        <v>14387</v>
      </c>
      <c r="F1291" s="14" t="s">
        <v>14388</v>
      </c>
      <c r="G1291" s="13"/>
      <c r="H1291" s="14" t="s">
        <v>14389</v>
      </c>
      <c r="I1291" s="14" t="s">
        <v>14390</v>
      </c>
      <c r="J1291" s="14" t="s">
        <v>168</v>
      </c>
      <c r="K1291" s="14" t="s">
        <v>83</v>
      </c>
      <c r="L1291" s="14" t="s">
        <v>14391</v>
      </c>
      <c r="M1291" s="14" t="s">
        <v>14392</v>
      </c>
      <c r="N1291" s="14" t="s">
        <v>14393</v>
      </c>
      <c r="O1291" s="14" t="s">
        <v>14394</v>
      </c>
      <c r="P1291" s="14" t="s">
        <v>38</v>
      </c>
      <c r="Q1291" s="14" t="s">
        <v>14395</v>
      </c>
      <c r="R1291" s="14" t="s">
        <v>40</v>
      </c>
      <c r="S1291" s="14" t="s">
        <v>14396</v>
      </c>
      <c r="T1291" s="14" t="s">
        <v>90</v>
      </c>
      <c r="U1291" s="14" t="s">
        <v>2614</v>
      </c>
      <c r="V1291" s="14" t="s">
        <v>44</v>
      </c>
    </row>
    <row r="1292" spans="1:22" ht="9.75" customHeight="1">
      <c r="A1292" s="14" t="s">
        <v>14354</v>
      </c>
      <c r="B1292" s="14" t="s">
        <v>91</v>
      </c>
      <c r="C1292" s="13" t="str">
        <f t="shared" si="5"/>
        <v>11984A6</v>
      </c>
      <c r="D1292" s="14" t="s">
        <v>27</v>
      </c>
      <c r="E1292" s="14" t="s">
        <v>14397</v>
      </c>
      <c r="F1292" s="14" t="s">
        <v>14398</v>
      </c>
      <c r="G1292" s="14" t="s">
        <v>14399</v>
      </c>
      <c r="H1292" s="14" t="s">
        <v>14400</v>
      </c>
      <c r="I1292" s="14" t="s">
        <v>14401</v>
      </c>
      <c r="J1292" s="14" t="s">
        <v>1441</v>
      </c>
      <c r="K1292" s="14" t="s">
        <v>83</v>
      </c>
      <c r="L1292" s="14" t="s">
        <v>14402</v>
      </c>
      <c r="M1292" s="14" t="s">
        <v>14403</v>
      </c>
      <c r="N1292" s="14" t="s">
        <v>14404</v>
      </c>
      <c r="O1292" s="14" t="s">
        <v>14405</v>
      </c>
      <c r="P1292" s="14" t="s">
        <v>38</v>
      </c>
      <c r="Q1292" s="14" t="s">
        <v>14406</v>
      </c>
      <c r="R1292" s="14" t="s">
        <v>40</v>
      </c>
      <c r="S1292" s="14" t="s">
        <v>14407</v>
      </c>
      <c r="T1292" s="14" t="s">
        <v>229</v>
      </c>
      <c r="U1292" s="14" t="s">
        <v>43</v>
      </c>
      <c r="V1292" s="14" t="s">
        <v>44</v>
      </c>
    </row>
    <row r="1293" spans="1:22" ht="9.75" customHeight="1">
      <c r="A1293" s="14" t="s">
        <v>14354</v>
      </c>
      <c r="B1293" s="14" t="s">
        <v>105</v>
      </c>
      <c r="C1293" s="13" t="str">
        <f t="shared" si="5"/>
        <v>11984A7</v>
      </c>
      <c r="D1293" s="14" t="s">
        <v>27</v>
      </c>
      <c r="E1293" s="14" t="s">
        <v>14408</v>
      </c>
      <c r="F1293" s="14" t="s">
        <v>14409</v>
      </c>
      <c r="G1293" s="13"/>
      <c r="H1293" s="14" t="s">
        <v>14410</v>
      </c>
      <c r="I1293" s="14" t="s">
        <v>14411</v>
      </c>
      <c r="J1293" s="14" t="s">
        <v>1928</v>
      </c>
      <c r="K1293" s="14" t="s">
        <v>33</v>
      </c>
      <c r="L1293" s="14" t="s">
        <v>14412</v>
      </c>
      <c r="M1293" s="14" t="s">
        <v>13031</v>
      </c>
      <c r="N1293" s="14" t="s">
        <v>14413</v>
      </c>
      <c r="O1293" s="14" t="s">
        <v>14414</v>
      </c>
      <c r="P1293" s="14" t="s">
        <v>38</v>
      </c>
      <c r="Q1293" s="14" t="s">
        <v>14415</v>
      </c>
      <c r="R1293" s="14" t="s">
        <v>40</v>
      </c>
      <c r="S1293" s="14" t="s">
        <v>14416</v>
      </c>
      <c r="T1293" s="14" t="s">
        <v>229</v>
      </c>
      <c r="U1293" s="14" t="s">
        <v>283</v>
      </c>
      <c r="V1293" s="14" t="s">
        <v>148</v>
      </c>
    </row>
    <row r="1294" spans="1:22" ht="9.75" customHeight="1">
      <c r="A1294" s="14" t="s">
        <v>14354</v>
      </c>
      <c r="B1294" s="14" t="s">
        <v>120</v>
      </c>
      <c r="C1294" s="13" t="str">
        <f t="shared" si="5"/>
        <v>11984A8</v>
      </c>
      <c r="D1294" s="14" t="s">
        <v>27</v>
      </c>
      <c r="E1294" s="14" t="s">
        <v>14417</v>
      </c>
      <c r="F1294" s="14" t="s">
        <v>14418</v>
      </c>
      <c r="G1294" s="14" t="s">
        <v>14419</v>
      </c>
      <c r="H1294" s="14" t="s">
        <v>14420</v>
      </c>
      <c r="I1294" s="14" t="s">
        <v>14421</v>
      </c>
      <c r="J1294" s="14" t="s">
        <v>14422</v>
      </c>
      <c r="K1294" s="14" t="s">
        <v>33</v>
      </c>
      <c r="L1294" s="14" t="s">
        <v>14423</v>
      </c>
      <c r="M1294" s="14" t="s">
        <v>14424</v>
      </c>
      <c r="N1294" s="14" t="s">
        <v>14425</v>
      </c>
      <c r="O1294" s="14" t="s">
        <v>14426</v>
      </c>
      <c r="P1294" s="14" t="s">
        <v>38</v>
      </c>
      <c r="Q1294" s="14" t="s">
        <v>14427</v>
      </c>
      <c r="R1294" s="14" t="s">
        <v>40</v>
      </c>
      <c r="S1294" s="14" t="s">
        <v>14428</v>
      </c>
      <c r="T1294" s="14" t="s">
        <v>10319</v>
      </c>
      <c r="U1294" s="14" t="s">
        <v>1084</v>
      </c>
      <c r="V1294" s="14" t="s">
        <v>44</v>
      </c>
    </row>
    <row r="1295" spans="1:22" ht="9.75" customHeight="1">
      <c r="A1295" s="14" t="s">
        <v>14354</v>
      </c>
      <c r="B1295" s="14" t="s">
        <v>136</v>
      </c>
      <c r="C1295" s="13" t="str">
        <f t="shared" si="5"/>
        <v>11984A9</v>
      </c>
      <c r="D1295" s="14" t="s">
        <v>27</v>
      </c>
      <c r="E1295" s="14" t="s">
        <v>14429</v>
      </c>
      <c r="F1295" s="14" t="s">
        <v>14430</v>
      </c>
      <c r="G1295" s="13"/>
      <c r="H1295" s="14" t="s">
        <v>14431</v>
      </c>
      <c r="I1295" s="14" t="s">
        <v>14432</v>
      </c>
      <c r="J1295" s="14" t="s">
        <v>623</v>
      </c>
      <c r="K1295" s="14" t="s">
        <v>83</v>
      </c>
      <c r="L1295" s="14" t="s">
        <v>14433</v>
      </c>
      <c r="M1295" s="14" t="s">
        <v>14434</v>
      </c>
      <c r="N1295" s="14" t="s">
        <v>14435</v>
      </c>
      <c r="O1295" s="14" t="s">
        <v>14436</v>
      </c>
      <c r="P1295" s="14" t="s">
        <v>38</v>
      </c>
      <c r="Q1295" s="14" t="s">
        <v>14437</v>
      </c>
      <c r="R1295" s="14" t="s">
        <v>40</v>
      </c>
      <c r="S1295" s="14" t="s">
        <v>14438</v>
      </c>
      <c r="T1295" s="14" t="s">
        <v>75</v>
      </c>
      <c r="U1295" s="14" t="s">
        <v>243</v>
      </c>
      <c r="V1295" s="14" t="s">
        <v>44</v>
      </c>
    </row>
    <row r="1296" spans="1:22" ht="9.75" customHeight="1">
      <c r="A1296" s="14" t="s">
        <v>14354</v>
      </c>
      <c r="B1296" s="14" t="s">
        <v>149</v>
      </c>
      <c r="C1296" s="13" t="str">
        <f t="shared" si="5"/>
        <v>11984A10</v>
      </c>
      <c r="D1296" s="14" t="s">
        <v>27</v>
      </c>
      <c r="E1296" s="14" t="s">
        <v>14439</v>
      </c>
      <c r="F1296" s="14" t="s">
        <v>14440</v>
      </c>
      <c r="G1296" s="14" t="s">
        <v>14441</v>
      </c>
      <c r="H1296" s="14" t="s">
        <v>14442</v>
      </c>
      <c r="I1296" s="14" t="s">
        <v>14443</v>
      </c>
      <c r="J1296" s="14" t="s">
        <v>230</v>
      </c>
      <c r="K1296" s="14" t="s">
        <v>83</v>
      </c>
      <c r="L1296" s="14" t="s">
        <v>14444</v>
      </c>
      <c r="M1296" s="14" t="s">
        <v>14445</v>
      </c>
      <c r="N1296" s="14" t="s">
        <v>14446</v>
      </c>
      <c r="O1296" s="14" t="s">
        <v>14447</v>
      </c>
      <c r="P1296" s="14" t="s">
        <v>38</v>
      </c>
      <c r="Q1296" s="14" t="s">
        <v>14448</v>
      </c>
      <c r="R1296" s="14" t="s">
        <v>40</v>
      </c>
      <c r="S1296" s="14" t="s">
        <v>14449</v>
      </c>
      <c r="T1296" s="14" t="s">
        <v>230</v>
      </c>
      <c r="U1296" s="14" t="s">
        <v>43</v>
      </c>
      <c r="V1296" s="14" t="s">
        <v>44</v>
      </c>
    </row>
    <row r="1297" spans="1:22" ht="9.75" customHeight="1">
      <c r="A1297" s="14" t="s">
        <v>14354</v>
      </c>
      <c r="B1297" s="14" t="s">
        <v>162</v>
      </c>
      <c r="C1297" s="13" t="str">
        <f t="shared" si="5"/>
        <v>11984A11</v>
      </c>
      <c r="D1297" s="14" t="s">
        <v>27</v>
      </c>
      <c r="E1297" s="14" t="s">
        <v>14450</v>
      </c>
      <c r="F1297" s="14" t="s">
        <v>14451</v>
      </c>
      <c r="G1297" s="13"/>
      <c r="H1297" s="14" t="s">
        <v>14452</v>
      </c>
      <c r="I1297" s="14" t="s">
        <v>14453</v>
      </c>
      <c r="J1297" s="14" t="s">
        <v>588</v>
      </c>
      <c r="K1297" s="14" t="s">
        <v>52</v>
      </c>
      <c r="L1297" s="14" t="s">
        <v>14454</v>
      </c>
      <c r="M1297" s="14" t="s">
        <v>14455</v>
      </c>
      <c r="N1297" s="14" t="s">
        <v>14456</v>
      </c>
      <c r="O1297" s="14" t="s">
        <v>14457</v>
      </c>
      <c r="P1297" s="14" t="s">
        <v>38</v>
      </c>
      <c r="Q1297" s="14" t="s">
        <v>14458</v>
      </c>
      <c r="R1297" s="14" t="s">
        <v>40</v>
      </c>
      <c r="S1297" s="14" t="s">
        <v>14459</v>
      </c>
      <c r="T1297" s="14" t="s">
        <v>75</v>
      </c>
      <c r="U1297" s="14" t="s">
        <v>14460</v>
      </c>
      <c r="V1297" s="14" t="s">
        <v>44</v>
      </c>
    </row>
    <row r="1298" spans="1:22" ht="9.75" customHeight="1">
      <c r="A1298" s="14" t="s">
        <v>14354</v>
      </c>
      <c r="B1298" s="14" t="s">
        <v>176</v>
      </c>
      <c r="C1298" s="13" t="str">
        <f t="shared" si="5"/>
        <v>11984B2</v>
      </c>
      <c r="D1298" s="14" t="s">
        <v>27</v>
      </c>
      <c r="E1298" s="14" t="s">
        <v>14461</v>
      </c>
      <c r="F1298" s="14" t="s">
        <v>14462</v>
      </c>
      <c r="G1298" s="13"/>
      <c r="H1298" s="14" t="s">
        <v>14463</v>
      </c>
      <c r="I1298" s="14" t="s">
        <v>14464</v>
      </c>
      <c r="J1298" s="14" t="s">
        <v>67</v>
      </c>
      <c r="K1298" s="14" t="s">
        <v>1768</v>
      </c>
      <c r="L1298" s="14" t="s">
        <v>14465</v>
      </c>
      <c r="M1298" s="14" t="s">
        <v>14466</v>
      </c>
      <c r="N1298" s="14" t="s">
        <v>14467</v>
      </c>
      <c r="O1298" s="14" t="s">
        <v>14468</v>
      </c>
      <c r="P1298" s="14" t="s">
        <v>38</v>
      </c>
      <c r="Q1298" s="14" t="s">
        <v>14469</v>
      </c>
      <c r="R1298" s="14" t="s">
        <v>40</v>
      </c>
      <c r="S1298" s="14" t="s">
        <v>14470</v>
      </c>
      <c r="T1298" s="14" t="s">
        <v>75</v>
      </c>
      <c r="U1298" s="14" t="s">
        <v>338</v>
      </c>
      <c r="V1298" s="14" t="s">
        <v>44</v>
      </c>
    </row>
    <row r="1299" spans="1:22" ht="9.75" customHeight="1">
      <c r="A1299" s="14" t="s">
        <v>14354</v>
      </c>
      <c r="B1299" s="14" t="s">
        <v>190</v>
      </c>
      <c r="C1299" s="13" t="str">
        <f t="shared" si="5"/>
        <v>11984B3</v>
      </c>
      <c r="D1299" s="14" t="s">
        <v>27</v>
      </c>
      <c r="E1299" s="14" t="s">
        <v>14471</v>
      </c>
      <c r="F1299" s="14" t="s">
        <v>14472</v>
      </c>
      <c r="G1299" s="14" t="s">
        <v>14473</v>
      </c>
      <c r="H1299" s="14" t="s">
        <v>14474</v>
      </c>
      <c r="I1299" s="14" t="s">
        <v>14475</v>
      </c>
      <c r="J1299" s="14" t="s">
        <v>788</v>
      </c>
      <c r="K1299" s="14" t="s">
        <v>33</v>
      </c>
      <c r="L1299" s="14" t="s">
        <v>14476</v>
      </c>
      <c r="M1299" s="14" t="s">
        <v>14477</v>
      </c>
      <c r="N1299" s="14" t="s">
        <v>14478</v>
      </c>
      <c r="O1299" s="14" t="s">
        <v>14479</v>
      </c>
      <c r="P1299" s="14" t="s">
        <v>38</v>
      </c>
      <c r="Q1299" s="14" t="s">
        <v>14480</v>
      </c>
      <c r="R1299" s="14" t="s">
        <v>40</v>
      </c>
      <c r="S1299" s="14" t="s">
        <v>14481</v>
      </c>
      <c r="T1299" s="14" t="s">
        <v>103</v>
      </c>
      <c r="U1299" s="14" t="s">
        <v>215</v>
      </c>
      <c r="V1299" s="14" t="s">
        <v>44</v>
      </c>
    </row>
    <row r="1300" spans="1:22" ht="9.75" customHeight="1">
      <c r="A1300" s="14" t="s">
        <v>14354</v>
      </c>
      <c r="B1300" s="14" t="s">
        <v>203</v>
      </c>
      <c r="C1300" s="13" t="str">
        <f t="shared" si="5"/>
        <v>11984B4</v>
      </c>
      <c r="D1300" s="14" t="s">
        <v>27</v>
      </c>
      <c r="E1300" s="14" t="s">
        <v>14482</v>
      </c>
      <c r="F1300" s="14" t="s">
        <v>14483</v>
      </c>
      <c r="G1300" s="13"/>
      <c r="H1300" s="14" t="s">
        <v>14484</v>
      </c>
      <c r="I1300" s="14" t="s">
        <v>14485</v>
      </c>
      <c r="J1300" s="14" t="s">
        <v>2391</v>
      </c>
      <c r="K1300" s="14" t="s">
        <v>33</v>
      </c>
      <c r="L1300" s="14" t="s">
        <v>14486</v>
      </c>
      <c r="M1300" s="14" t="s">
        <v>14487</v>
      </c>
      <c r="N1300" s="14" t="s">
        <v>14488</v>
      </c>
      <c r="O1300" s="14" t="s">
        <v>14489</v>
      </c>
      <c r="P1300" s="14" t="s">
        <v>38</v>
      </c>
      <c r="Q1300" s="14" t="s">
        <v>14490</v>
      </c>
      <c r="R1300" s="14" t="s">
        <v>40</v>
      </c>
      <c r="S1300" s="14" t="s">
        <v>14491</v>
      </c>
      <c r="T1300" s="14" t="s">
        <v>2399</v>
      </c>
      <c r="U1300" s="14" t="s">
        <v>338</v>
      </c>
      <c r="V1300" s="14" t="s">
        <v>44</v>
      </c>
    </row>
    <row r="1301" spans="1:22" ht="9.75" customHeight="1">
      <c r="A1301" s="14" t="s">
        <v>14354</v>
      </c>
      <c r="B1301" s="14" t="s">
        <v>216</v>
      </c>
      <c r="C1301" s="13" t="str">
        <f t="shared" si="5"/>
        <v>11984B5</v>
      </c>
      <c r="D1301" s="14" t="s">
        <v>27</v>
      </c>
      <c r="E1301" s="14" t="s">
        <v>14492</v>
      </c>
      <c r="F1301" s="14" t="s">
        <v>14493</v>
      </c>
      <c r="G1301" s="13"/>
      <c r="H1301" s="14" t="s">
        <v>14494</v>
      </c>
      <c r="I1301" s="14" t="s">
        <v>14495</v>
      </c>
      <c r="J1301" s="14" t="s">
        <v>111</v>
      </c>
      <c r="K1301" s="14" t="s">
        <v>33</v>
      </c>
      <c r="L1301" s="14" t="s">
        <v>14496</v>
      </c>
      <c r="M1301" s="14" t="s">
        <v>14497</v>
      </c>
      <c r="N1301" s="14" t="s">
        <v>14498</v>
      </c>
      <c r="O1301" s="14" t="s">
        <v>14499</v>
      </c>
      <c r="P1301" s="14" t="s">
        <v>38</v>
      </c>
      <c r="Q1301" s="14" t="s">
        <v>14500</v>
      </c>
      <c r="R1301" s="14" t="s">
        <v>40</v>
      </c>
      <c r="S1301" s="14" t="s">
        <v>14501</v>
      </c>
      <c r="T1301" s="14" t="s">
        <v>118</v>
      </c>
      <c r="U1301" s="14" t="s">
        <v>230</v>
      </c>
      <c r="V1301" s="14" t="s">
        <v>148</v>
      </c>
    </row>
    <row r="1302" spans="1:22" ht="9.75" customHeight="1">
      <c r="A1302" s="14" t="s">
        <v>14354</v>
      </c>
      <c r="B1302" s="14" t="s">
        <v>231</v>
      </c>
      <c r="C1302" s="13" t="str">
        <f t="shared" si="5"/>
        <v>11984B6</v>
      </c>
      <c r="D1302" s="14" t="s">
        <v>27</v>
      </c>
      <c r="E1302" s="14" t="s">
        <v>14502</v>
      </c>
      <c r="F1302" s="14" t="s">
        <v>14503</v>
      </c>
      <c r="G1302" s="13"/>
      <c r="H1302" s="14" t="s">
        <v>14504</v>
      </c>
      <c r="I1302" s="14" t="s">
        <v>14505</v>
      </c>
      <c r="J1302" s="14" t="s">
        <v>4144</v>
      </c>
      <c r="K1302" s="14" t="s">
        <v>5067</v>
      </c>
      <c r="L1302" s="14" t="s">
        <v>14506</v>
      </c>
      <c r="M1302" s="14" t="s">
        <v>14507</v>
      </c>
      <c r="N1302" s="14" t="s">
        <v>14508</v>
      </c>
      <c r="O1302" s="14" t="s">
        <v>14509</v>
      </c>
      <c r="P1302" s="14" t="s">
        <v>38</v>
      </c>
      <c r="Q1302" s="14" t="s">
        <v>14510</v>
      </c>
      <c r="R1302" s="14" t="s">
        <v>40</v>
      </c>
      <c r="S1302" s="14" t="s">
        <v>14511</v>
      </c>
      <c r="T1302" s="14" t="s">
        <v>4144</v>
      </c>
      <c r="U1302" s="14" t="s">
        <v>230</v>
      </c>
      <c r="V1302" s="14" t="s">
        <v>44</v>
      </c>
    </row>
    <row r="1303" spans="1:22" ht="9.75" customHeight="1">
      <c r="A1303" s="14" t="s">
        <v>14354</v>
      </c>
      <c r="B1303" s="14" t="s">
        <v>244</v>
      </c>
      <c r="C1303" s="13" t="str">
        <f t="shared" si="5"/>
        <v>11984B7</v>
      </c>
      <c r="D1303" s="14" t="s">
        <v>27</v>
      </c>
      <c r="E1303" s="14" t="s">
        <v>14512</v>
      </c>
      <c r="F1303" s="14" t="s">
        <v>14513</v>
      </c>
      <c r="G1303" s="13"/>
      <c r="H1303" s="14" t="s">
        <v>14514</v>
      </c>
      <c r="I1303" s="14" t="s">
        <v>14515</v>
      </c>
      <c r="J1303" s="14" t="s">
        <v>230</v>
      </c>
      <c r="K1303" s="13"/>
      <c r="L1303" s="14" t="s">
        <v>14516</v>
      </c>
      <c r="M1303" s="14" t="s">
        <v>14517</v>
      </c>
      <c r="N1303" s="14" t="s">
        <v>14518</v>
      </c>
      <c r="O1303" s="14" t="s">
        <v>280</v>
      </c>
      <c r="P1303" s="14" t="s">
        <v>38</v>
      </c>
      <c r="Q1303" s="14" t="s">
        <v>14519</v>
      </c>
      <c r="R1303" s="14" t="s">
        <v>40</v>
      </c>
      <c r="S1303" s="14" t="s">
        <v>14520</v>
      </c>
      <c r="T1303" s="14" t="s">
        <v>230</v>
      </c>
      <c r="U1303" s="14" t="s">
        <v>230</v>
      </c>
      <c r="V1303" s="14" t="s">
        <v>148</v>
      </c>
    </row>
    <row r="1304" spans="1:22" ht="9.75" customHeight="1">
      <c r="A1304" s="14" t="s">
        <v>14354</v>
      </c>
      <c r="B1304" s="14" t="s">
        <v>257</v>
      </c>
      <c r="C1304" s="13" t="str">
        <f t="shared" si="5"/>
        <v>11984B8</v>
      </c>
      <c r="D1304" s="14" t="s">
        <v>27</v>
      </c>
      <c r="E1304" s="14" t="s">
        <v>14521</v>
      </c>
      <c r="F1304" s="14" t="s">
        <v>14522</v>
      </c>
      <c r="G1304" s="13"/>
      <c r="H1304" s="14" t="s">
        <v>14523</v>
      </c>
      <c r="I1304" s="14" t="s">
        <v>14524</v>
      </c>
      <c r="J1304" s="14" t="s">
        <v>344</v>
      </c>
      <c r="K1304" s="14" t="s">
        <v>68</v>
      </c>
      <c r="L1304" s="14" t="s">
        <v>14525</v>
      </c>
      <c r="M1304" s="14" t="s">
        <v>14526</v>
      </c>
      <c r="N1304" s="14" t="s">
        <v>14527</v>
      </c>
      <c r="O1304" s="14" t="s">
        <v>14528</v>
      </c>
      <c r="P1304" s="14" t="s">
        <v>38</v>
      </c>
      <c r="Q1304" s="14" t="s">
        <v>14529</v>
      </c>
      <c r="R1304" s="14" t="s">
        <v>40</v>
      </c>
      <c r="S1304" s="14" t="s">
        <v>14530</v>
      </c>
      <c r="T1304" s="14" t="s">
        <v>75</v>
      </c>
      <c r="U1304" s="14" t="s">
        <v>243</v>
      </c>
      <c r="V1304" s="14" t="s">
        <v>44</v>
      </c>
    </row>
    <row r="1305" spans="1:22" ht="9.75" customHeight="1">
      <c r="A1305" s="14" t="s">
        <v>14354</v>
      </c>
      <c r="B1305" s="14" t="s">
        <v>270</v>
      </c>
      <c r="C1305" s="13" t="str">
        <f t="shared" si="5"/>
        <v>11984B9</v>
      </c>
      <c r="D1305" s="14" t="s">
        <v>27</v>
      </c>
      <c r="E1305" s="14" t="s">
        <v>14531</v>
      </c>
      <c r="F1305" s="14" t="s">
        <v>14532</v>
      </c>
      <c r="G1305" s="14" t="s">
        <v>14533</v>
      </c>
      <c r="H1305" s="14" t="s">
        <v>14534</v>
      </c>
      <c r="I1305" s="14" t="s">
        <v>14535</v>
      </c>
      <c r="J1305" s="14" t="s">
        <v>14536</v>
      </c>
      <c r="K1305" s="14" t="s">
        <v>33</v>
      </c>
      <c r="L1305" s="14" t="s">
        <v>14537</v>
      </c>
      <c r="M1305" s="14" t="s">
        <v>14538</v>
      </c>
      <c r="N1305" s="14" t="s">
        <v>14539</v>
      </c>
      <c r="O1305" s="14" t="s">
        <v>14540</v>
      </c>
      <c r="P1305" s="14" t="s">
        <v>38</v>
      </c>
      <c r="Q1305" s="14" t="s">
        <v>14541</v>
      </c>
      <c r="R1305" s="14" t="s">
        <v>40</v>
      </c>
      <c r="S1305" s="14" t="s">
        <v>14542</v>
      </c>
      <c r="T1305" s="14" t="s">
        <v>706</v>
      </c>
      <c r="U1305" s="14" t="s">
        <v>1034</v>
      </c>
      <c r="V1305" s="14" t="s">
        <v>44</v>
      </c>
    </row>
    <row r="1306" spans="1:22" ht="9.75" customHeight="1">
      <c r="A1306" s="14" t="s">
        <v>14354</v>
      </c>
      <c r="B1306" s="14" t="s">
        <v>284</v>
      </c>
      <c r="C1306" s="13" t="str">
        <f t="shared" si="5"/>
        <v>11984B10</v>
      </c>
      <c r="D1306" s="14" t="s">
        <v>27</v>
      </c>
      <c r="E1306" s="14" t="s">
        <v>14543</v>
      </c>
      <c r="F1306" s="14" t="s">
        <v>14544</v>
      </c>
      <c r="G1306" s="14" t="s">
        <v>14545</v>
      </c>
      <c r="H1306" s="14" t="s">
        <v>14546</v>
      </c>
      <c r="I1306" s="14" t="s">
        <v>14547</v>
      </c>
      <c r="J1306" s="14" t="s">
        <v>14548</v>
      </c>
      <c r="K1306" s="14" t="s">
        <v>83</v>
      </c>
      <c r="L1306" s="14" t="s">
        <v>14549</v>
      </c>
      <c r="M1306" s="14" t="s">
        <v>14550</v>
      </c>
      <c r="N1306" s="14" t="s">
        <v>14551</v>
      </c>
      <c r="O1306" s="14" t="s">
        <v>14552</v>
      </c>
      <c r="P1306" s="14" t="s">
        <v>38</v>
      </c>
      <c r="Q1306" s="14" t="s">
        <v>14553</v>
      </c>
      <c r="R1306" s="14" t="s">
        <v>40</v>
      </c>
      <c r="S1306" s="14" t="s">
        <v>14554</v>
      </c>
      <c r="T1306" s="14" t="s">
        <v>229</v>
      </c>
      <c r="U1306" s="14" t="s">
        <v>283</v>
      </c>
      <c r="V1306" s="14" t="s">
        <v>44</v>
      </c>
    </row>
    <row r="1307" spans="1:22" ht="9.75" customHeight="1">
      <c r="A1307" s="14" t="s">
        <v>14354</v>
      </c>
      <c r="B1307" s="14" t="s">
        <v>298</v>
      </c>
      <c r="C1307" s="13" t="str">
        <f t="shared" si="5"/>
        <v>11984B11</v>
      </c>
      <c r="D1307" s="14" t="s">
        <v>27</v>
      </c>
      <c r="E1307" s="14" t="s">
        <v>14555</v>
      </c>
      <c r="F1307" s="14" t="s">
        <v>14556</v>
      </c>
      <c r="G1307" s="13"/>
      <c r="H1307" s="14" t="s">
        <v>14557</v>
      </c>
      <c r="I1307" s="14" t="s">
        <v>14558</v>
      </c>
      <c r="J1307" s="14" t="s">
        <v>230</v>
      </c>
      <c r="K1307" s="14" t="s">
        <v>83</v>
      </c>
      <c r="L1307" s="14" t="s">
        <v>14559</v>
      </c>
      <c r="M1307" s="14" t="s">
        <v>14560</v>
      </c>
      <c r="N1307" s="14" t="s">
        <v>14561</v>
      </c>
      <c r="O1307" s="14" t="s">
        <v>280</v>
      </c>
      <c r="P1307" s="14" t="s">
        <v>38</v>
      </c>
      <c r="Q1307" s="14" t="s">
        <v>14562</v>
      </c>
      <c r="R1307" s="14" t="s">
        <v>40</v>
      </c>
      <c r="S1307" s="14" t="s">
        <v>14563</v>
      </c>
      <c r="T1307" s="14" t="s">
        <v>230</v>
      </c>
      <c r="U1307" s="14" t="s">
        <v>693</v>
      </c>
      <c r="V1307" s="14" t="s">
        <v>44</v>
      </c>
    </row>
    <row r="1308" spans="1:22" ht="9.75" customHeight="1">
      <c r="A1308" s="14" t="s">
        <v>14354</v>
      </c>
      <c r="B1308" s="14" t="s">
        <v>311</v>
      </c>
      <c r="C1308" s="13" t="str">
        <f t="shared" si="5"/>
        <v>11984C2</v>
      </c>
      <c r="D1308" s="14" t="s">
        <v>27</v>
      </c>
      <c r="E1308" s="14" t="s">
        <v>14564</v>
      </c>
      <c r="F1308" s="14" t="s">
        <v>14565</v>
      </c>
      <c r="G1308" s="14" t="s">
        <v>14566</v>
      </c>
      <c r="H1308" s="14" t="s">
        <v>14567</v>
      </c>
      <c r="I1308" s="14" t="s">
        <v>14568</v>
      </c>
      <c r="J1308" s="14" t="s">
        <v>371</v>
      </c>
      <c r="K1308" s="14" t="s">
        <v>83</v>
      </c>
      <c r="L1308" s="14" t="s">
        <v>14569</v>
      </c>
      <c r="M1308" s="14" t="s">
        <v>14570</v>
      </c>
      <c r="N1308" s="14" t="s">
        <v>14571</v>
      </c>
      <c r="O1308" s="14" t="s">
        <v>14572</v>
      </c>
      <c r="P1308" s="14" t="s">
        <v>38</v>
      </c>
      <c r="Q1308" s="14" t="s">
        <v>14573</v>
      </c>
      <c r="R1308" s="14" t="s">
        <v>40</v>
      </c>
      <c r="S1308" s="14" t="s">
        <v>14574</v>
      </c>
      <c r="T1308" s="14" t="s">
        <v>118</v>
      </c>
      <c r="U1308" s="14" t="s">
        <v>230</v>
      </c>
      <c r="V1308" s="14" t="s">
        <v>44</v>
      </c>
    </row>
    <row r="1309" spans="1:22" ht="9.75" customHeight="1">
      <c r="A1309" s="14" t="s">
        <v>14354</v>
      </c>
      <c r="B1309" s="14" t="s">
        <v>325</v>
      </c>
      <c r="C1309" s="13" t="str">
        <f t="shared" si="5"/>
        <v>11984C3</v>
      </c>
      <c r="D1309" s="14" t="s">
        <v>27</v>
      </c>
      <c r="E1309" s="14" t="s">
        <v>14575</v>
      </c>
      <c r="F1309" s="14" t="s">
        <v>14576</v>
      </c>
      <c r="G1309" s="14" t="s">
        <v>14577</v>
      </c>
      <c r="H1309" s="14" t="s">
        <v>14578</v>
      </c>
      <c r="I1309" s="14" t="s">
        <v>14579</v>
      </c>
      <c r="J1309" s="14" t="s">
        <v>230</v>
      </c>
      <c r="K1309" s="13"/>
      <c r="L1309" s="14" t="s">
        <v>14580</v>
      </c>
      <c r="M1309" s="14" t="s">
        <v>14581</v>
      </c>
      <c r="N1309" s="14" t="s">
        <v>14582</v>
      </c>
      <c r="O1309" s="14" t="s">
        <v>14583</v>
      </c>
      <c r="P1309" s="14" t="s">
        <v>38</v>
      </c>
      <c r="Q1309" s="14" t="s">
        <v>14584</v>
      </c>
      <c r="R1309" s="14" t="s">
        <v>40</v>
      </c>
      <c r="S1309" s="14" t="s">
        <v>14585</v>
      </c>
      <c r="T1309" s="14" t="s">
        <v>230</v>
      </c>
      <c r="U1309" s="14" t="s">
        <v>230</v>
      </c>
      <c r="V1309" s="14" t="s">
        <v>148</v>
      </c>
    </row>
    <row r="1310" spans="1:22" ht="9.75" customHeight="1">
      <c r="A1310" s="14" t="s">
        <v>14354</v>
      </c>
      <c r="B1310" s="14" t="s">
        <v>339</v>
      </c>
      <c r="C1310" s="13" t="str">
        <f t="shared" si="5"/>
        <v>11984C4</v>
      </c>
      <c r="D1310" s="14" t="s">
        <v>27</v>
      </c>
      <c r="E1310" s="14" t="s">
        <v>14586</v>
      </c>
      <c r="F1310" s="14" t="s">
        <v>14587</v>
      </c>
      <c r="G1310" s="13"/>
      <c r="H1310" s="14" t="s">
        <v>14588</v>
      </c>
      <c r="I1310" s="14" t="s">
        <v>14589</v>
      </c>
      <c r="J1310" s="14" t="s">
        <v>230</v>
      </c>
      <c r="K1310" s="14" t="s">
        <v>14590</v>
      </c>
      <c r="L1310" s="14" t="s">
        <v>14591</v>
      </c>
      <c r="M1310" s="14" t="s">
        <v>14592</v>
      </c>
      <c r="N1310" s="14" t="s">
        <v>14593</v>
      </c>
      <c r="O1310" s="14" t="s">
        <v>14594</v>
      </c>
      <c r="P1310" s="14" t="s">
        <v>38</v>
      </c>
      <c r="Q1310" s="14" t="s">
        <v>14595</v>
      </c>
      <c r="R1310" s="14" t="s">
        <v>40</v>
      </c>
      <c r="S1310" s="14" t="s">
        <v>14596</v>
      </c>
      <c r="T1310" s="14" t="s">
        <v>230</v>
      </c>
      <c r="U1310" s="14" t="s">
        <v>338</v>
      </c>
      <c r="V1310" s="14" t="s">
        <v>148</v>
      </c>
    </row>
    <row r="1311" spans="1:22" ht="9.75" customHeight="1">
      <c r="A1311" s="14" t="s">
        <v>14354</v>
      </c>
      <c r="B1311" s="14" t="s">
        <v>351</v>
      </c>
      <c r="C1311" s="13" t="str">
        <f t="shared" si="5"/>
        <v>11984C5</v>
      </c>
      <c r="D1311" s="14" t="s">
        <v>27</v>
      </c>
      <c r="E1311" s="14" t="s">
        <v>14597</v>
      </c>
      <c r="F1311" s="14" t="s">
        <v>14598</v>
      </c>
      <c r="G1311" s="14" t="s">
        <v>14599</v>
      </c>
      <c r="H1311" s="14" t="s">
        <v>14600</v>
      </c>
      <c r="I1311" s="14" t="s">
        <v>14601</v>
      </c>
      <c r="J1311" s="14" t="s">
        <v>344</v>
      </c>
      <c r="K1311" s="14" t="s">
        <v>83</v>
      </c>
      <c r="L1311" s="14" t="s">
        <v>14602</v>
      </c>
      <c r="M1311" s="14" t="s">
        <v>14603</v>
      </c>
      <c r="N1311" s="14" t="s">
        <v>14604</v>
      </c>
      <c r="O1311" s="14" t="s">
        <v>14605</v>
      </c>
      <c r="P1311" s="14" t="s">
        <v>38</v>
      </c>
      <c r="Q1311" s="14" t="s">
        <v>14606</v>
      </c>
      <c r="R1311" s="14" t="s">
        <v>40</v>
      </c>
      <c r="S1311" s="14" t="s">
        <v>14607</v>
      </c>
      <c r="T1311" s="14" t="s">
        <v>75</v>
      </c>
      <c r="U1311" s="14" t="s">
        <v>243</v>
      </c>
      <c r="V1311" s="14" t="s">
        <v>44</v>
      </c>
    </row>
    <row r="1312" spans="1:22" ht="9.75" customHeight="1">
      <c r="A1312" s="14" t="s">
        <v>14354</v>
      </c>
      <c r="B1312" s="14" t="s">
        <v>365</v>
      </c>
      <c r="C1312" s="13" t="str">
        <f t="shared" si="5"/>
        <v>11984C6</v>
      </c>
      <c r="D1312" s="14" t="s">
        <v>27</v>
      </c>
      <c r="E1312" s="14" t="s">
        <v>14608</v>
      </c>
      <c r="F1312" s="14" t="s">
        <v>14609</v>
      </c>
      <c r="G1312" s="13"/>
      <c r="H1312" s="14" t="s">
        <v>14610</v>
      </c>
      <c r="I1312" s="14" t="s">
        <v>14611</v>
      </c>
      <c r="J1312" s="14" t="s">
        <v>1441</v>
      </c>
      <c r="K1312" s="14" t="s">
        <v>52</v>
      </c>
      <c r="L1312" s="14" t="s">
        <v>14612</v>
      </c>
      <c r="M1312" s="14" t="s">
        <v>14613</v>
      </c>
      <c r="N1312" s="14" t="s">
        <v>14614</v>
      </c>
      <c r="O1312" s="14" t="s">
        <v>14615</v>
      </c>
      <c r="P1312" s="14" t="s">
        <v>38</v>
      </c>
      <c r="Q1312" s="14" t="s">
        <v>14616</v>
      </c>
      <c r="R1312" s="14" t="s">
        <v>40</v>
      </c>
      <c r="S1312" s="14" t="s">
        <v>14617</v>
      </c>
      <c r="T1312" s="14" t="s">
        <v>229</v>
      </c>
      <c r="U1312" s="14" t="s">
        <v>283</v>
      </c>
      <c r="V1312" s="14" t="s">
        <v>44</v>
      </c>
    </row>
    <row r="1313" spans="1:22" ht="9.75" customHeight="1">
      <c r="A1313" s="14" t="s">
        <v>14354</v>
      </c>
      <c r="B1313" s="14" t="s">
        <v>378</v>
      </c>
      <c r="C1313" s="13" t="str">
        <f t="shared" si="5"/>
        <v>11984C7</v>
      </c>
      <c r="D1313" s="14" t="s">
        <v>27</v>
      </c>
      <c r="E1313" s="14" t="s">
        <v>14618</v>
      </c>
      <c r="F1313" s="14" t="s">
        <v>14619</v>
      </c>
      <c r="G1313" s="14" t="s">
        <v>14620</v>
      </c>
      <c r="H1313" s="14" t="s">
        <v>14621</v>
      </c>
      <c r="I1313" s="14" t="s">
        <v>14622</v>
      </c>
      <c r="J1313" s="14" t="s">
        <v>2391</v>
      </c>
      <c r="K1313" s="14" t="s">
        <v>2392</v>
      </c>
      <c r="L1313" s="14" t="s">
        <v>14623</v>
      </c>
      <c r="M1313" s="14" t="s">
        <v>14624</v>
      </c>
      <c r="N1313" s="14" t="s">
        <v>14625</v>
      </c>
      <c r="O1313" s="14" t="s">
        <v>14626</v>
      </c>
      <c r="P1313" s="14" t="s">
        <v>38</v>
      </c>
      <c r="Q1313" s="14" t="s">
        <v>14627</v>
      </c>
      <c r="R1313" s="14" t="s">
        <v>40</v>
      </c>
      <c r="S1313" s="14" t="s">
        <v>14628</v>
      </c>
      <c r="T1313" s="14" t="s">
        <v>2399</v>
      </c>
      <c r="U1313" s="14" t="s">
        <v>1414</v>
      </c>
      <c r="V1313" s="14" t="s">
        <v>44</v>
      </c>
    </row>
    <row r="1314" spans="1:22" ht="9.75" customHeight="1">
      <c r="A1314" s="14" t="s">
        <v>14354</v>
      </c>
      <c r="B1314" s="14" t="s">
        <v>392</v>
      </c>
      <c r="C1314" s="13" t="str">
        <f t="shared" si="5"/>
        <v>11984C8</v>
      </c>
      <c r="D1314" s="14" t="s">
        <v>27</v>
      </c>
      <c r="E1314" s="14" t="s">
        <v>14629</v>
      </c>
      <c r="F1314" s="14" t="s">
        <v>14630</v>
      </c>
      <c r="G1314" s="13"/>
      <c r="H1314" s="14" t="s">
        <v>14631</v>
      </c>
      <c r="I1314" s="14" t="s">
        <v>14632</v>
      </c>
      <c r="J1314" s="14" t="s">
        <v>8483</v>
      </c>
      <c r="K1314" s="14" t="s">
        <v>68</v>
      </c>
      <c r="L1314" s="14" t="s">
        <v>14633</v>
      </c>
      <c r="M1314" s="14" t="s">
        <v>14634</v>
      </c>
      <c r="N1314" s="14" t="s">
        <v>14635</v>
      </c>
      <c r="O1314" s="14" t="s">
        <v>14636</v>
      </c>
      <c r="P1314" s="14" t="s">
        <v>38</v>
      </c>
      <c r="Q1314" s="14" t="s">
        <v>14637</v>
      </c>
      <c r="R1314" s="14" t="s">
        <v>40</v>
      </c>
      <c r="S1314" s="14" t="s">
        <v>14638</v>
      </c>
      <c r="T1314" s="14" t="s">
        <v>456</v>
      </c>
      <c r="U1314" s="14" t="s">
        <v>3785</v>
      </c>
      <c r="V1314" s="14" t="s">
        <v>44</v>
      </c>
    </row>
    <row r="1315" spans="1:22" ht="9.75" customHeight="1">
      <c r="A1315" s="14" t="s">
        <v>14354</v>
      </c>
      <c r="B1315" s="14" t="s">
        <v>404</v>
      </c>
      <c r="C1315" s="13" t="str">
        <f t="shared" si="5"/>
        <v>11984C9</v>
      </c>
      <c r="D1315" s="14" t="s">
        <v>27</v>
      </c>
      <c r="E1315" s="14" t="s">
        <v>14639</v>
      </c>
      <c r="F1315" s="14" t="s">
        <v>14640</v>
      </c>
      <c r="G1315" s="13"/>
      <c r="H1315" s="14" t="s">
        <v>14641</v>
      </c>
      <c r="I1315" s="14" t="s">
        <v>14642</v>
      </c>
      <c r="J1315" s="14" t="s">
        <v>5466</v>
      </c>
      <c r="K1315" s="14" t="s">
        <v>83</v>
      </c>
      <c r="L1315" s="14" t="s">
        <v>14643</v>
      </c>
      <c r="M1315" s="14" t="s">
        <v>14644</v>
      </c>
      <c r="N1315" s="14" t="s">
        <v>14645</v>
      </c>
      <c r="O1315" s="14" t="s">
        <v>14646</v>
      </c>
      <c r="P1315" s="14" t="s">
        <v>38</v>
      </c>
      <c r="Q1315" s="14" t="s">
        <v>14647</v>
      </c>
      <c r="R1315" s="14" t="s">
        <v>40</v>
      </c>
      <c r="S1315" s="14" t="s">
        <v>14648</v>
      </c>
      <c r="T1315" s="14" t="s">
        <v>1531</v>
      </c>
      <c r="U1315" s="14" t="s">
        <v>283</v>
      </c>
      <c r="V1315" s="14" t="s">
        <v>44</v>
      </c>
    </row>
    <row r="1316" spans="1:22" ht="9.75" customHeight="1">
      <c r="A1316" s="14" t="s">
        <v>14354</v>
      </c>
      <c r="B1316" s="14" t="s">
        <v>417</v>
      </c>
      <c r="C1316" s="13" t="str">
        <f t="shared" si="5"/>
        <v>11984C10</v>
      </c>
      <c r="D1316" s="14" t="s">
        <v>27</v>
      </c>
      <c r="E1316" s="14" t="s">
        <v>14649</v>
      </c>
      <c r="F1316" s="14" t="s">
        <v>14650</v>
      </c>
      <c r="G1316" s="13"/>
      <c r="H1316" s="14" t="s">
        <v>14651</v>
      </c>
      <c r="I1316" s="14" t="s">
        <v>14652</v>
      </c>
      <c r="J1316" s="14" t="s">
        <v>67</v>
      </c>
      <c r="K1316" s="14" t="s">
        <v>52</v>
      </c>
      <c r="L1316" s="14" t="s">
        <v>14653</v>
      </c>
      <c r="M1316" s="14" t="s">
        <v>14654</v>
      </c>
      <c r="N1316" s="14" t="s">
        <v>14655</v>
      </c>
      <c r="O1316" s="14" t="s">
        <v>14656</v>
      </c>
      <c r="P1316" s="14" t="s">
        <v>38</v>
      </c>
      <c r="Q1316" s="14" t="s">
        <v>14657</v>
      </c>
      <c r="R1316" s="14" t="s">
        <v>40</v>
      </c>
      <c r="S1316" s="14" t="s">
        <v>14658</v>
      </c>
      <c r="T1316" s="14" t="s">
        <v>75</v>
      </c>
      <c r="U1316" s="14" t="s">
        <v>338</v>
      </c>
      <c r="V1316" s="14" t="s">
        <v>44</v>
      </c>
    </row>
    <row r="1317" spans="1:22" ht="9.75" customHeight="1">
      <c r="A1317" s="14" t="s">
        <v>14354</v>
      </c>
      <c r="B1317" s="14" t="s">
        <v>430</v>
      </c>
      <c r="C1317" s="13" t="str">
        <f t="shared" si="5"/>
        <v>11984C11</v>
      </c>
      <c r="D1317" s="14" t="s">
        <v>27</v>
      </c>
      <c r="E1317" s="14" t="s">
        <v>14659</v>
      </c>
      <c r="F1317" s="14" t="s">
        <v>14660</v>
      </c>
      <c r="G1317" s="14" t="s">
        <v>14661</v>
      </c>
      <c r="H1317" s="14" t="s">
        <v>14662</v>
      </c>
      <c r="I1317" s="14" t="s">
        <v>14663</v>
      </c>
      <c r="J1317" s="14" t="s">
        <v>230</v>
      </c>
      <c r="K1317" s="14" t="s">
        <v>33</v>
      </c>
      <c r="L1317" s="14" t="s">
        <v>14664</v>
      </c>
      <c r="M1317" s="14" t="s">
        <v>14665</v>
      </c>
      <c r="N1317" s="14" t="s">
        <v>14666</v>
      </c>
      <c r="O1317" s="14" t="s">
        <v>14667</v>
      </c>
      <c r="P1317" s="14" t="s">
        <v>38</v>
      </c>
      <c r="Q1317" s="14" t="s">
        <v>14668</v>
      </c>
      <c r="R1317" s="14" t="s">
        <v>40</v>
      </c>
      <c r="S1317" s="14" t="s">
        <v>14669</v>
      </c>
      <c r="T1317" s="14" t="s">
        <v>230</v>
      </c>
      <c r="U1317" s="14" t="s">
        <v>230</v>
      </c>
      <c r="V1317" s="14" t="s">
        <v>148</v>
      </c>
    </row>
    <row r="1318" spans="1:22" ht="9.75" customHeight="1">
      <c r="A1318" s="14" t="s">
        <v>14354</v>
      </c>
      <c r="B1318" s="14" t="s">
        <v>444</v>
      </c>
      <c r="C1318" s="13" t="str">
        <f t="shared" si="5"/>
        <v>11984D2</v>
      </c>
      <c r="D1318" s="14" t="s">
        <v>27</v>
      </c>
      <c r="E1318" s="14" t="s">
        <v>14670</v>
      </c>
      <c r="F1318" s="14" t="s">
        <v>14671</v>
      </c>
      <c r="G1318" s="14" t="s">
        <v>14672</v>
      </c>
      <c r="H1318" s="14" t="s">
        <v>14673</v>
      </c>
      <c r="I1318" s="14" t="s">
        <v>14674</v>
      </c>
      <c r="J1318" s="14" t="s">
        <v>230</v>
      </c>
      <c r="K1318" s="14" t="s">
        <v>1253</v>
      </c>
      <c r="L1318" s="14" t="s">
        <v>14675</v>
      </c>
      <c r="M1318" s="14" t="s">
        <v>14676</v>
      </c>
      <c r="N1318" s="14" t="s">
        <v>14677</v>
      </c>
      <c r="O1318" s="14" t="s">
        <v>14678</v>
      </c>
      <c r="P1318" s="14" t="s">
        <v>38</v>
      </c>
      <c r="Q1318" s="14" t="s">
        <v>14679</v>
      </c>
      <c r="R1318" s="14" t="s">
        <v>40</v>
      </c>
      <c r="S1318" s="14" t="s">
        <v>14680</v>
      </c>
      <c r="T1318" s="14" t="s">
        <v>230</v>
      </c>
      <c r="U1318" s="14" t="s">
        <v>60</v>
      </c>
      <c r="V1318" s="14" t="s">
        <v>44</v>
      </c>
    </row>
    <row r="1319" spans="1:22" ht="9.75" customHeight="1">
      <c r="A1319" s="14" t="s">
        <v>14354</v>
      </c>
      <c r="B1319" s="14" t="s">
        <v>457</v>
      </c>
      <c r="C1319" s="13" t="str">
        <f t="shared" si="5"/>
        <v>11984D3</v>
      </c>
      <c r="D1319" s="14" t="s">
        <v>27</v>
      </c>
      <c r="E1319" s="14" t="s">
        <v>14681</v>
      </c>
      <c r="F1319" s="14" t="s">
        <v>14682</v>
      </c>
      <c r="G1319" s="14" t="s">
        <v>14683</v>
      </c>
      <c r="H1319" s="14" t="s">
        <v>14684</v>
      </c>
      <c r="I1319" s="14" t="s">
        <v>14685</v>
      </c>
      <c r="J1319" s="14" t="s">
        <v>67</v>
      </c>
      <c r="K1319" s="14" t="s">
        <v>5603</v>
      </c>
      <c r="L1319" s="14" t="s">
        <v>14686</v>
      </c>
      <c r="M1319" s="14" t="s">
        <v>14687</v>
      </c>
      <c r="N1319" s="14" t="s">
        <v>14688</v>
      </c>
      <c r="O1319" s="14" t="s">
        <v>14689</v>
      </c>
      <c r="P1319" s="14" t="s">
        <v>38</v>
      </c>
      <c r="Q1319" s="14" t="s">
        <v>14690</v>
      </c>
      <c r="R1319" s="14" t="s">
        <v>40</v>
      </c>
      <c r="S1319" s="14" t="s">
        <v>14691</v>
      </c>
      <c r="T1319" s="14" t="s">
        <v>75</v>
      </c>
      <c r="U1319" s="14" t="s">
        <v>243</v>
      </c>
      <c r="V1319" s="14" t="s">
        <v>44</v>
      </c>
    </row>
    <row r="1320" spans="1:22" ht="9.75" customHeight="1">
      <c r="A1320" s="14" t="s">
        <v>14354</v>
      </c>
      <c r="B1320" s="14" t="s">
        <v>470</v>
      </c>
      <c r="C1320" s="13" t="str">
        <f t="shared" si="5"/>
        <v>11984D4</v>
      </c>
      <c r="D1320" s="14" t="s">
        <v>27</v>
      </c>
      <c r="E1320" s="14" t="s">
        <v>14692</v>
      </c>
      <c r="F1320" s="14" t="s">
        <v>14693</v>
      </c>
      <c r="G1320" s="14" t="s">
        <v>14694</v>
      </c>
      <c r="H1320" s="14" t="s">
        <v>14695</v>
      </c>
      <c r="I1320" s="14" t="s">
        <v>14696</v>
      </c>
      <c r="J1320" s="14" t="s">
        <v>14697</v>
      </c>
      <c r="K1320" s="14" t="s">
        <v>33</v>
      </c>
      <c r="L1320" s="14" t="s">
        <v>14698</v>
      </c>
      <c r="M1320" s="14" t="s">
        <v>14699</v>
      </c>
      <c r="N1320" s="14" t="s">
        <v>14700</v>
      </c>
      <c r="O1320" s="14" t="s">
        <v>14701</v>
      </c>
      <c r="P1320" s="14" t="s">
        <v>38</v>
      </c>
      <c r="Q1320" s="14" t="s">
        <v>14702</v>
      </c>
      <c r="R1320" s="14" t="s">
        <v>40</v>
      </c>
      <c r="S1320" s="14" t="s">
        <v>14703</v>
      </c>
      <c r="T1320" s="14" t="s">
        <v>1624</v>
      </c>
      <c r="U1320" s="14" t="s">
        <v>283</v>
      </c>
      <c r="V1320" s="14" t="s">
        <v>44</v>
      </c>
    </row>
    <row r="1321" spans="1:22" ht="9.75" customHeight="1">
      <c r="A1321" s="14" t="s">
        <v>14354</v>
      </c>
      <c r="B1321" s="14" t="s">
        <v>485</v>
      </c>
      <c r="C1321" s="13" t="str">
        <f t="shared" si="5"/>
        <v>11984D5</v>
      </c>
      <c r="D1321" s="14" t="s">
        <v>27</v>
      </c>
      <c r="E1321" s="14" t="s">
        <v>14704</v>
      </c>
      <c r="F1321" s="14" t="s">
        <v>14705</v>
      </c>
      <c r="G1321" s="13"/>
      <c r="H1321" s="14" t="s">
        <v>14706</v>
      </c>
      <c r="I1321" s="14" t="s">
        <v>14707</v>
      </c>
      <c r="J1321" s="14" t="s">
        <v>14708</v>
      </c>
      <c r="K1321" s="14" t="s">
        <v>33</v>
      </c>
      <c r="L1321" s="14" t="s">
        <v>14709</v>
      </c>
      <c r="M1321" s="14" t="s">
        <v>14710</v>
      </c>
      <c r="N1321" s="14" t="s">
        <v>14711</v>
      </c>
      <c r="O1321" s="14" t="s">
        <v>14712</v>
      </c>
      <c r="P1321" s="14" t="s">
        <v>38</v>
      </c>
      <c r="Q1321" s="14" t="s">
        <v>14713</v>
      </c>
      <c r="R1321" s="14" t="s">
        <v>40</v>
      </c>
      <c r="S1321" s="14" t="s">
        <v>14714</v>
      </c>
      <c r="T1321" s="14" t="s">
        <v>1624</v>
      </c>
      <c r="U1321" s="14" t="s">
        <v>60</v>
      </c>
      <c r="V1321" s="14" t="s">
        <v>44</v>
      </c>
    </row>
    <row r="1322" spans="1:22" ht="9.75" customHeight="1">
      <c r="A1322" s="14" t="s">
        <v>14354</v>
      </c>
      <c r="B1322" s="14" t="s">
        <v>497</v>
      </c>
      <c r="C1322" s="13" t="str">
        <f t="shared" si="5"/>
        <v>11984D6</v>
      </c>
      <c r="D1322" s="14" t="s">
        <v>27</v>
      </c>
      <c r="E1322" s="14" t="s">
        <v>14715</v>
      </c>
      <c r="F1322" s="14" t="s">
        <v>14716</v>
      </c>
      <c r="G1322" s="13"/>
      <c r="H1322" s="14" t="s">
        <v>14717</v>
      </c>
      <c r="I1322" s="14" t="s">
        <v>14718</v>
      </c>
      <c r="J1322" s="14" t="s">
        <v>14719</v>
      </c>
      <c r="K1322" s="14" t="s">
        <v>33</v>
      </c>
      <c r="L1322" s="14" t="s">
        <v>14720</v>
      </c>
      <c r="M1322" s="14" t="s">
        <v>14721</v>
      </c>
      <c r="N1322" s="14" t="s">
        <v>14722</v>
      </c>
      <c r="O1322" s="14" t="s">
        <v>14723</v>
      </c>
      <c r="P1322" s="14" t="s">
        <v>38</v>
      </c>
      <c r="Q1322" s="14" t="s">
        <v>14724</v>
      </c>
      <c r="R1322" s="14" t="s">
        <v>40</v>
      </c>
      <c r="S1322" s="14" t="s">
        <v>14725</v>
      </c>
      <c r="T1322" s="14" t="s">
        <v>6030</v>
      </c>
      <c r="U1322" s="14" t="s">
        <v>243</v>
      </c>
      <c r="V1322" s="14" t="s">
        <v>44</v>
      </c>
    </row>
    <row r="1323" spans="1:22" ht="9.75" customHeight="1">
      <c r="A1323" s="14" t="s">
        <v>14354</v>
      </c>
      <c r="B1323" s="14" t="s">
        <v>507</v>
      </c>
      <c r="C1323" s="13" t="str">
        <f t="shared" si="5"/>
        <v>11984D7</v>
      </c>
      <c r="D1323" s="14" t="s">
        <v>27</v>
      </c>
      <c r="E1323" s="14" t="s">
        <v>14726</v>
      </c>
      <c r="F1323" s="14" t="s">
        <v>14727</v>
      </c>
      <c r="G1323" s="14" t="s">
        <v>14728</v>
      </c>
      <c r="H1323" s="14" t="s">
        <v>14729</v>
      </c>
      <c r="I1323" s="14" t="s">
        <v>14730</v>
      </c>
      <c r="J1323" s="14" t="s">
        <v>384</v>
      </c>
      <c r="K1323" s="14" t="s">
        <v>52</v>
      </c>
      <c r="L1323" s="14" t="s">
        <v>14731</v>
      </c>
      <c r="M1323" s="14" t="s">
        <v>14732</v>
      </c>
      <c r="N1323" s="14" t="s">
        <v>14733</v>
      </c>
      <c r="O1323" s="14" t="s">
        <v>14734</v>
      </c>
      <c r="P1323" s="14" t="s">
        <v>38</v>
      </c>
      <c r="Q1323" s="14" t="s">
        <v>14735</v>
      </c>
      <c r="R1323" s="14" t="s">
        <v>40</v>
      </c>
      <c r="S1323" s="14" t="s">
        <v>14736</v>
      </c>
      <c r="T1323" s="14" t="s">
        <v>391</v>
      </c>
      <c r="U1323" s="14" t="s">
        <v>119</v>
      </c>
      <c r="V1323" s="14" t="s">
        <v>44</v>
      </c>
    </row>
    <row r="1324" spans="1:22" ht="9.75" customHeight="1">
      <c r="A1324" s="14" t="s">
        <v>14354</v>
      </c>
      <c r="B1324" s="14" t="s">
        <v>521</v>
      </c>
      <c r="C1324" s="13" t="str">
        <f t="shared" si="5"/>
        <v>11984D8</v>
      </c>
      <c r="D1324" s="14" t="s">
        <v>27</v>
      </c>
      <c r="E1324" s="14" t="s">
        <v>14737</v>
      </c>
      <c r="F1324" s="14" t="s">
        <v>14738</v>
      </c>
      <c r="G1324" s="13"/>
      <c r="H1324" s="14" t="s">
        <v>14739</v>
      </c>
      <c r="I1324" s="14" t="s">
        <v>14740</v>
      </c>
      <c r="J1324" s="14" t="s">
        <v>1441</v>
      </c>
      <c r="K1324" s="14" t="s">
        <v>2392</v>
      </c>
      <c r="L1324" s="14" t="s">
        <v>14741</v>
      </c>
      <c r="M1324" s="14" t="s">
        <v>14742</v>
      </c>
      <c r="N1324" s="14" t="s">
        <v>14743</v>
      </c>
      <c r="O1324" s="14" t="s">
        <v>14744</v>
      </c>
      <c r="P1324" s="14" t="s">
        <v>38</v>
      </c>
      <c r="Q1324" s="14" t="s">
        <v>14745</v>
      </c>
      <c r="R1324" s="14" t="s">
        <v>40</v>
      </c>
      <c r="S1324" s="14" t="s">
        <v>14746</v>
      </c>
      <c r="T1324" s="14" t="s">
        <v>229</v>
      </c>
      <c r="U1324" s="14" t="s">
        <v>43</v>
      </c>
      <c r="V1324" s="14" t="s">
        <v>44</v>
      </c>
    </row>
    <row r="1325" spans="1:22" ht="9.75" customHeight="1">
      <c r="A1325" s="14" t="s">
        <v>14354</v>
      </c>
      <c r="B1325" s="14" t="s">
        <v>535</v>
      </c>
      <c r="C1325" s="13" t="str">
        <f t="shared" si="5"/>
        <v>11984D9</v>
      </c>
      <c r="D1325" s="14" t="s">
        <v>27</v>
      </c>
      <c r="E1325" s="14" t="s">
        <v>14747</v>
      </c>
      <c r="F1325" s="14" t="s">
        <v>14748</v>
      </c>
      <c r="G1325" s="13"/>
      <c r="H1325" s="14" t="s">
        <v>14749</v>
      </c>
      <c r="I1325" s="14" t="s">
        <v>14750</v>
      </c>
      <c r="J1325" s="14" t="s">
        <v>208</v>
      </c>
      <c r="K1325" s="14" t="s">
        <v>83</v>
      </c>
      <c r="L1325" s="14" t="s">
        <v>14751</v>
      </c>
      <c r="M1325" s="14" t="s">
        <v>14752</v>
      </c>
      <c r="N1325" s="14" t="s">
        <v>14753</v>
      </c>
      <c r="O1325" s="14" t="s">
        <v>14754</v>
      </c>
      <c r="P1325" s="14" t="s">
        <v>38</v>
      </c>
      <c r="Q1325" s="14" t="s">
        <v>14755</v>
      </c>
      <c r="R1325" s="14" t="s">
        <v>40</v>
      </c>
      <c r="S1325" s="14" t="s">
        <v>14756</v>
      </c>
      <c r="T1325" s="14" t="s">
        <v>90</v>
      </c>
      <c r="U1325" s="14" t="s">
        <v>14757</v>
      </c>
      <c r="V1325" s="14" t="s">
        <v>44</v>
      </c>
    </row>
    <row r="1326" spans="1:22" ht="9.75" customHeight="1">
      <c r="A1326" s="14" t="s">
        <v>14354</v>
      </c>
      <c r="B1326" s="14" t="s">
        <v>548</v>
      </c>
      <c r="C1326" s="13" t="str">
        <f t="shared" si="5"/>
        <v>11984D10</v>
      </c>
      <c r="D1326" s="14" t="s">
        <v>27</v>
      </c>
      <c r="E1326" s="14" t="s">
        <v>14758</v>
      </c>
      <c r="F1326" s="14" t="s">
        <v>14759</v>
      </c>
      <c r="G1326" s="13"/>
      <c r="H1326" s="14" t="s">
        <v>14760</v>
      </c>
      <c r="I1326" s="14" t="s">
        <v>14761</v>
      </c>
      <c r="J1326" s="14" t="s">
        <v>8560</v>
      </c>
      <c r="K1326" s="14" t="s">
        <v>52</v>
      </c>
      <c r="L1326" s="14" t="s">
        <v>14762</v>
      </c>
      <c r="M1326" s="14" t="s">
        <v>14763</v>
      </c>
      <c r="N1326" s="14" t="s">
        <v>14764</v>
      </c>
      <c r="O1326" s="14" t="s">
        <v>14765</v>
      </c>
      <c r="P1326" s="14" t="s">
        <v>38</v>
      </c>
      <c r="Q1326" s="14" t="s">
        <v>14766</v>
      </c>
      <c r="R1326" s="14" t="s">
        <v>40</v>
      </c>
      <c r="S1326" s="14" t="s">
        <v>14767</v>
      </c>
      <c r="T1326" s="14" t="s">
        <v>8567</v>
      </c>
      <c r="U1326" s="14" t="s">
        <v>43</v>
      </c>
      <c r="V1326" s="14" t="s">
        <v>44</v>
      </c>
    </row>
    <row r="1327" spans="1:22" ht="9.75" customHeight="1">
      <c r="A1327" s="14" t="s">
        <v>14354</v>
      </c>
      <c r="B1327" s="14" t="s">
        <v>560</v>
      </c>
      <c r="C1327" s="13" t="str">
        <f t="shared" si="5"/>
        <v>11984D11</v>
      </c>
      <c r="D1327" s="14" t="s">
        <v>27</v>
      </c>
      <c r="E1327" s="14" t="s">
        <v>14768</v>
      </c>
      <c r="F1327" s="14" t="s">
        <v>14769</v>
      </c>
      <c r="G1327" s="14" t="s">
        <v>14770</v>
      </c>
      <c r="H1327" s="14" t="s">
        <v>14771</v>
      </c>
      <c r="I1327" s="14" t="s">
        <v>14772</v>
      </c>
      <c r="J1327" s="14" t="s">
        <v>8201</v>
      </c>
      <c r="K1327" s="14" t="s">
        <v>52</v>
      </c>
      <c r="L1327" s="14" t="s">
        <v>14773</v>
      </c>
      <c r="M1327" s="14" t="s">
        <v>14774</v>
      </c>
      <c r="N1327" s="14" t="s">
        <v>14775</v>
      </c>
      <c r="O1327" s="14" t="s">
        <v>14776</v>
      </c>
      <c r="P1327" s="14" t="s">
        <v>38</v>
      </c>
      <c r="Q1327" s="14" t="s">
        <v>14777</v>
      </c>
      <c r="R1327" s="14" t="s">
        <v>40</v>
      </c>
      <c r="S1327" s="14" t="s">
        <v>14778</v>
      </c>
      <c r="T1327" s="14" t="s">
        <v>5074</v>
      </c>
      <c r="U1327" s="14" t="s">
        <v>119</v>
      </c>
      <c r="V1327" s="14" t="s">
        <v>44</v>
      </c>
    </row>
    <row r="1328" spans="1:22" ht="9.75" customHeight="1">
      <c r="A1328" s="14" t="s">
        <v>14354</v>
      </c>
      <c r="B1328" s="14" t="s">
        <v>571</v>
      </c>
      <c r="C1328" s="13" t="str">
        <f t="shared" si="5"/>
        <v>11984E2</v>
      </c>
      <c r="D1328" s="14" t="s">
        <v>27</v>
      </c>
      <c r="E1328" s="14" t="s">
        <v>14779</v>
      </c>
      <c r="F1328" s="14" t="s">
        <v>14780</v>
      </c>
      <c r="G1328" s="13"/>
      <c r="H1328" s="14" t="s">
        <v>14781</v>
      </c>
      <c r="I1328" s="14" t="s">
        <v>14782</v>
      </c>
      <c r="J1328" s="14" t="s">
        <v>14783</v>
      </c>
      <c r="K1328" s="14" t="s">
        <v>624</v>
      </c>
      <c r="L1328" s="14" t="s">
        <v>14784</v>
      </c>
      <c r="M1328" s="14" t="s">
        <v>14785</v>
      </c>
      <c r="N1328" s="14" t="s">
        <v>14786</v>
      </c>
      <c r="O1328" s="14" t="s">
        <v>14787</v>
      </c>
      <c r="P1328" s="14" t="s">
        <v>38</v>
      </c>
      <c r="Q1328" s="14" t="s">
        <v>14788</v>
      </c>
      <c r="R1328" s="14" t="s">
        <v>40</v>
      </c>
      <c r="S1328" s="14" t="s">
        <v>14789</v>
      </c>
      <c r="T1328" s="14" t="s">
        <v>75</v>
      </c>
      <c r="U1328" s="14" t="s">
        <v>243</v>
      </c>
      <c r="V1328" s="14" t="s">
        <v>44</v>
      </c>
    </row>
    <row r="1329" spans="1:22" ht="9.75" customHeight="1">
      <c r="A1329" s="14" t="s">
        <v>14354</v>
      </c>
      <c r="B1329" s="14" t="s">
        <v>583</v>
      </c>
      <c r="C1329" s="13" t="str">
        <f t="shared" si="5"/>
        <v>11984E3</v>
      </c>
      <c r="D1329" s="14" t="s">
        <v>27</v>
      </c>
      <c r="E1329" s="14" t="s">
        <v>14790</v>
      </c>
      <c r="F1329" s="14" t="s">
        <v>14791</v>
      </c>
      <c r="G1329" s="13"/>
      <c r="H1329" s="14" t="s">
        <v>14792</v>
      </c>
      <c r="I1329" s="14" t="s">
        <v>14793</v>
      </c>
      <c r="J1329" s="14" t="s">
        <v>208</v>
      </c>
      <c r="K1329" s="14" t="s">
        <v>83</v>
      </c>
      <c r="L1329" s="14" t="s">
        <v>14794</v>
      </c>
      <c r="M1329" s="14" t="s">
        <v>14795</v>
      </c>
      <c r="N1329" s="14" t="s">
        <v>14796</v>
      </c>
      <c r="O1329" s="14" t="s">
        <v>14797</v>
      </c>
      <c r="P1329" s="14" t="s">
        <v>38</v>
      </c>
      <c r="Q1329" s="14" t="s">
        <v>14798</v>
      </c>
      <c r="R1329" s="14" t="s">
        <v>40</v>
      </c>
      <c r="S1329" s="14" t="s">
        <v>14799</v>
      </c>
      <c r="T1329" s="14" t="s">
        <v>90</v>
      </c>
      <c r="U1329" s="14" t="s">
        <v>9022</v>
      </c>
      <c r="V1329" s="14" t="s">
        <v>44</v>
      </c>
    </row>
    <row r="1330" spans="1:22" ht="9.75" customHeight="1">
      <c r="A1330" s="14" t="s">
        <v>14354</v>
      </c>
      <c r="B1330" s="14" t="s">
        <v>595</v>
      </c>
      <c r="C1330" s="13" t="str">
        <f t="shared" si="5"/>
        <v>11984E4</v>
      </c>
      <c r="D1330" s="14" t="s">
        <v>27</v>
      </c>
      <c r="E1330" s="14" t="s">
        <v>14800</v>
      </c>
      <c r="F1330" s="14" t="s">
        <v>14801</v>
      </c>
      <c r="G1330" s="14" t="s">
        <v>14802</v>
      </c>
      <c r="H1330" s="14" t="s">
        <v>14803</v>
      </c>
      <c r="I1330" s="14" t="s">
        <v>14804</v>
      </c>
      <c r="J1330" s="14" t="s">
        <v>7217</v>
      </c>
      <c r="K1330" s="14" t="s">
        <v>83</v>
      </c>
      <c r="L1330" s="14" t="s">
        <v>14805</v>
      </c>
      <c r="M1330" s="14" t="s">
        <v>14806</v>
      </c>
      <c r="N1330" s="14" t="s">
        <v>14807</v>
      </c>
      <c r="O1330" s="14" t="s">
        <v>14808</v>
      </c>
      <c r="P1330" s="14" t="s">
        <v>38</v>
      </c>
      <c r="Q1330" s="14" t="s">
        <v>14809</v>
      </c>
      <c r="R1330" s="14" t="s">
        <v>40</v>
      </c>
      <c r="S1330" s="14" t="s">
        <v>14810</v>
      </c>
      <c r="T1330" s="14" t="s">
        <v>75</v>
      </c>
      <c r="U1330" s="14" t="s">
        <v>4536</v>
      </c>
      <c r="V1330" s="14" t="s">
        <v>44</v>
      </c>
    </row>
    <row r="1331" spans="1:22" ht="9.75" customHeight="1">
      <c r="A1331" s="14" t="s">
        <v>14354</v>
      </c>
      <c r="B1331" s="14" t="s">
        <v>606</v>
      </c>
      <c r="C1331" s="13" t="str">
        <f t="shared" si="5"/>
        <v>11984E5</v>
      </c>
      <c r="D1331" s="14" t="s">
        <v>27</v>
      </c>
      <c r="E1331" s="14" t="s">
        <v>14811</v>
      </c>
      <c r="F1331" s="14" t="s">
        <v>14812</v>
      </c>
      <c r="G1331" s="14" t="s">
        <v>14813</v>
      </c>
      <c r="H1331" s="14" t="s">
        <v>14814</v>
      </c>
      <c r="I1331" s="14" t="s">
        <v>14815</v>
      </c>
      <c r="J1331" s="14" t="s">
        <v>344</v>
      </c>
      <c r="K1331" s="14" t="s">
        <v>68</v>
      </c>
      <c r="L1331" s="14" t="s">
        <v>14816</v>
      </c>
      <c r="M1331" s="14" t="s">
        <v>14817</v>
      </c>
      <c r="N1331" s="14" t="s">
        <v>14818</v>
      </c>
      <c r="O1331" s="14" t="s">
        <v>14819</v>
      </c>
      <c r="P1331" s="14" t="s">
        <v>38</v>
      </c>
      <c r="Q1331" s="14" t="s">
        <v>14820</v>
      </c>
      <c r="R1331" s="14" t="s">
        <v>40</v>
      </c>
      <c r="S1331" s="14" t="s">
        <v>14821</v>
      </c>
      <c r="T1331" s="14" t="s">
        <v>75</v>
      </c>
      <c r="U1331" s="14" t="s">
        <v>484</v>
      </c>
      <c r="V1331" s="14" t="s">
        <v>44</v>
      </c>
    </row>
    <row r="1332" spans="1:22" ht="9.75" customHeight="1">
      <c r="A1332" s="14" t="s">
        <v>14354</v>
      </c>
      <c r="B1332" s="14" t="s">
        <v>617</v>
      </c>
      <c r="C1332" s="13" t="str">
        <f t="shared" si="5"/>
        <v>11984E6</v>
      </c>
      <c r="D1332" s="14" t="s">
        <v>27</v>
      </c>
      <c r="E1332" s="14" t="s">
        <v>14822</v>
      </c>
      <c r="F1332" s="14" t="s">
        <v>14823</v>
      </c>
      <c r="G1332" s="14" t="s">
        <v>14824</v>
      </c>
      <c r="H1332" s="14" t="s">
        <v>14825</v>
      </c>
      <c r="I1332" s="14" t="s">
        <v>2461</v>
      </c>
      <c r="J1332" s="14" t="s">
        <v>111</v>
      </c>
      <c r="K1332" s="14" t="s">
        <v>33</v>
      </c>
      <c r="L1332" s="14" t="s">
        <v>14826</v>
      </c>
      <c r="M1332" s="14" t="s">
        <v>2464</v>
      </c>
      <c r="N1332" s="14" t="s">
        <v>14827</v>
      </c>
      <c r="O1332" s="14" t="s">
        <v>14828</v>
      </c>
      <c r="P1332" s="14" t="s">
        <v>38</v>
      </c>
      <c r="Q1332" s="14" t="s">
        <v>14829</v>
      </c>
      <c r="R1332" s="14" t="s">
        <v>40</v>
      </c>
      <c r="S1332" s="14" t="s">
        <v>14830</v>
      </c>
      <c r="T1332" s="14" t="s">
        <v>118</v>
      </c>
      <c r="U1332" s="14" t="s">
        <v>230</v>
      </c>
      <c r="V1332" s="14" t="s">
        <v>148</v>
      </c>
    </row>
    <row r="1333" spans="1:22" ht="9.75" customHeight="1">
      <c r="A1333" s="14" t="s">
        <v>14354</v>
      </c>
      <c r="B1333" s="14" t="s">
        <v>631</v>
      </c>
      <c r="C1333" s="13" t="str">
        <f t="shared" si="5"/>
        <v>11984E7</v>
      </c>
      <c r="D1333" s="14" t="s">
        <v>27</v>
      </c>
      <c r="E1333" s="14" t="s">
        <v>14831</v>
      </c>
      <c r="F1333" s="14" t="s">
        <v>14832</v>
      </c>
      <c r="G1333" s="14" t="s">
        <v>14833</v>
      </c>
      <c r="H1333" s="14" t="s">
        <v>14834</v>
      </c>
      <c r="I1333" s="14" t="s">
        <v>2569</v>
      </c>
      <c r="J1333" s="14" t="s">
        <v>14835</v>
      </c>
      <c r="K1333" s="14" t="s">
        <v>33</v>
      </c>
      <c r="L1333" s="14" t="s">
        <v>14836</v>
      </c>
      <c r="M1333" s="14" t="s">
        <v>2572</v>
      </c>
      <c r="N1333" s="14" t="s">
        <v>14837</v>
      </c>
      <c r="O1333" s="14" t="s">
        <v>14838</v>
      </c>
      <c r="P1333" s="14" t="s">
        <v>38</v>
      </c>
      <c r="Q1333" s="14" t="s">
        <v>14839</v>
      </c>
      <c r="R1333" s="14" t="s">
        <v>40</v>
      </c>
      <c r="S1333" s="14" t="s">
        <v>14840</v>
      </c>
      <c r="T1333" s="14" t="s">
        <v>14841</v>
      </c>
      <c r="U1333" s="14" t="s">
        <v>243</v>
      </c>
      <c r="V1333" s="14" t="s">
        <v>148</v>
      </c>
    </row>
    <row r="1334" spans="1:22" ht="9.75" customHeight="1">
      <c r="A1334" s="14" t="s">
        <v>14354</v>
      </c>
      <c r="B1334" s="14" t="s">
        <v>644</v>
      </c>
      <c r="C1334" s="13" t="str">
        <f t="shared" si="5"/>
        <v>11984E8</v>
      </c>
      <c r="D1334" s="14" t="s">
        <v>27</v>
      </c>
      <c r="E1334" s="14" t="s">
        <v>14842</v>
      </c>
      <c r="F1334" s="14" t="s">
        <v>14843</v>
      </c>
      <c r="G1334" s="13"/>
      <c r="H1334" s="14" t="s">
        <v>14844</v>
      </c>
      <c r="I1334" s="14" t="s">
        <v>14845</v>
      </c>
      <c r="J1334" s="14" t="s">
        <v>230</v>
      </c>
      <c r="K1334" s="14" t="s">
        <v>33</v>
      </c>
      <c r="L1334" s="14" t="s">
        <v>14846</v>
      </c>
      <c r="M1334" s="14" t="s">
        <v>14847</v>
      </c>
      <c r="N1334" s="14" t="s">
        <v>14848</v>
      </c>
      <c r="O1334" s="14" t="s">
        <v>14849</v>
      </c>
      <c r="P1334" s="14" t="s">
        <v>38</v>
      </c>
      <c r="Q1334" s="14" t="s">
        <v>14850</v>
      </c>
      <c r="R1334" s="14" t="s">
        <v>40</v>
      </c>
      <c r="S1334" s="14" t="s">
        <v>14851</v>
      </c>
      <c r="T1334" s="14" t="s">
        <v>230</v>
      </c>
      <c r="U1334" s="14" t="s">
        <v>230</v>
      </c>
      <c r="V1334" s="14" t="s">
        <v>148</v>
      </c>
    </row>
    <row r="1335" spans="1:22" ht="9.75" customHeight="1">
      <c r="A1335" s="14" t="s">
        <v>14354</v>
      </c>
      <c r="B1335" s="14" t="s">
        <v>656</v>
      </c>
      <c r="C1335" s="13" t="str">
        <f t="shared" si="5"/>
        <v>11984E9</v>
      </c>
      <c r="D1335" s="14" t="s">
        <v>27</v>
      </c>
      <c r="E1335" s="14" t="s">
        <v>14852</v>
      </c>
      <c r="F1335" s="14" t="s">
        <v>14853</v>
      </c>
      <c r="G1335" s="13"/>
      <c r="H1335" s="14" t="s">
        <v>14854</v>
      </c>
      <c r="I1335" s="14" t="s">
        <v>13352</v>
      </c>
      <c r="J1335" s="14" t="s">
        <v>384</v>
      </c>
      <c r="K1335" s="14" t="s">
        <v>52</v>
      </c>
      <c r="L1335" s="14" t="s">
        <v>14855</v>
      </c>
      <c r="M1335" s="14" t="s">
        <v>13354</v>
      </c>
      <c r="N1335" s="14" t="s">
        <v>14856</v>
      </c>
      <c r="O1335" s="14" t="s">
        <v>14857</v>
      </c>
      <c r="P1335" s="14" t="s">
        <v>38</v>
      </c>
      <c r="Q1335" s="14" t="s">
        <v>14858</v>
      </c>
      <c r="R1335" s="14" t="s">
        <v>40</v>
      </c>
      <c r="S1335" s="14" t="s">
        <v>14859</v>
      </c>
      <c r="T1335" s="14" t="s">
        <v>391</v>
      </c>
      <c r="U1335" s="14" t="s">
        <v>338</v>
      </c>
      <c r="V1335" s="14" t="s">
        <v>44</v>
      </c>
    </row>
    <row r="1336" spans="1:22" ht="9.75" customHeight="1">
      <c r="A1336" s="14" t="s">
        <v>14354</v>
      </c>
      <c r="B1336" s="14" t="s">
        <v>668</v>
      </c>
      <c r="C1336" s="13" t="str">
        <f t="shared" si="5"/>
        <v>11984E10</v>
      </c>
      <c r="D1336" s="14" t="s">
        <v>27</v>
      </c>
      <c r="E1336" s="14" t="s">
        <v>14860</v>
      </c>
      <c r="F1336" s="14" t="s">
        <v>14861</v>
      </c>
      <c r="G1336" s="14" t="s">
        <v>14862</v>
      </c>
      <c r="H1336" s="14" t="s">
        <v>14863</v>
      </c>
      <c r="I1336" s="14" t="s">
        <v>14864</v>
      </c>
      <c r="J1336" s="14" t="s">
        <v>14865</v>
      </c>
      <c r="K1336" s="14" t="s">
        <v>33</v>
      </c>
      <c r="L1336" s="14" t="s">
        <v>14866</v>
      </c>
      <c r="M1336" s="14" t="s">
        <v>14867</v>
      </c>
      <c r="N1336" s="14" t="s">
        <v>14868</v>
      </c>
      <c r="O1336" s="14" t="s">
        <v>14869</v>
      </c>
      <c r="P1336" s="14" t="s">
        <v>38</v>
      </c>
      <c r="Q1336" s="14" t="s">
        <v>14870</v>
      </c>
      <c r="R1336" s="14" t="s">
        <v>40</v>
      </c>
      <c r="S1336" s="14" t="s">
        <v>14871</v>
      </c>
      <c r="T1336" s="14" t="s">
        <v>14841</v>
      </c>
      <c r="U1336" s="14" t="s">
        <v>243</v>
      </c>
      <c r="V1336" s="14" t="s">
        <v>44</v>
      </c>
    </row>
    <row r="1337" spans="1:22" ht="9.75" customHeight="1">
      <c r="A1337" s="14" t="s">
        <v>14354</v>
      </c>
      <c r="B1337" s="14" t="s">
        <v>679</v>
      </c>
      <c r="C1337" s="13" t="str">
        <f t="shared" si="5"/>
        <v>11984E11</v>
      </c>
      <c r="D1337" s="14" t="s">
        <v>27</v>
      </c>
      <c r="E1337" s="14" t="s">
        <v>14872</v>
      </c>
      <c r="F1337" s="14" t="s">
        <v>14873</v>
      </c>
      <c r="G1337" s="13"/>
      <c r="H1337" s="14" t="s">
        <v>14874</v>
      </c>
      <c r="I1337" s="14" t="s">
        <v>2709</v>
      </c>
      <c r="J1337" s="14" t="s">
        <v>230</v>
      </c>
      <c r="K1337" s="13"/>
      <c r="L1337" s="14" t="s">
        <v>14875</v>
      </c>
      <c r="M1337" s="14" t="s">
        <v>2711</v>
      </c>
      <c r="N1337" s="14" t="s">
        <v>14876</v>
      </c>
      <c r="O1337" s="14" t="s">
        <v>14877</v>
      </c>
      <c r="P1337" s="14" t="s">
        <v>38</v>
      </c>
      <c r="Q1337" s="14" t="s">
        <v>14878</v>
      </c>
      <c r="R1337" s="14" t="s">
        <v>40</v>
      </c>
      <c r="S1337" s="14" t="s">
        <v>14879</v>
      </c>
      <c r="T1337" s="14" t="s">
        <v>230</v>
      </c>
      <c r="U1337" s="14" t="s">
        <v>2829</v>
      </c>
      <c r="V1337" s="14" t="s">
        <v>44</v>
      </c>
    </row>
    <row r="1338" spans="1:22" ht="9.75" customHeight="1">
      <c r="A1338" s="14" t="s">
        <v>14354</v>
      </c>
      <c r="B1338" s="14" t="s">
        <v>694</v>
      </c>
      <c r="C1338" s="13" t="str">
        <f t="shared" si="5"/>
        <v>11984F2</v>
      </c>
      <c r="D1338" s="14" t="s">
        <v>27</v>
      </c>
      <c r="E1338" s="14" t="s">
        <v>14880</v>
      </c>
      <c r="F1338" s="14" t="s">
        <v>14881</v>
      </c>
      <c r="G1338" s="14" t="s">
        <v>14882</v>
      </c>
      <c r="H1338" s="14" t="s">
        <v>14883</v>
      </c>
      <c r="I1338" s="14" t="s">
        <v>14884</v>
      </c>
      <c r="J1338" s="14" t="s">
        <v>6413</v>
      </c>
      <c r="K1338" s="14" t="s">
        <v>33</v>
      </c>
      <c r="L1338" s="14" t="s">
        <v>14885</v>
      </c>
      <c r="M1338" s="14" t="s">
        <v>14886</v>
      </c>
      <c r="N1338" s="14" t="s">
        <v>14887</v>
      </c>
      <c r="O1338" s="14" t="s">
        <v>14888</v>
      </c>
      <c r="P1338" s="14" t="s">
        <v>38</v>
      </c>
      <c r="Q1338" s="14" t="s">
        <v>14889</v>
      </c>
      <c r="R1338" s="14" t="s">
        <v>40</v>
      </c>
      <c r="S1338" s="14" t="s">
        <v>14890</v>
      </c>
      <c r="T1338" s="14" t="s">
        <v>118</v>
      </c>
      <c r="U1338" s="14" t="s">
        <v>43</v>
      </c>
      <c r="V1338" s="14" t="s">
        <v>44</v>
      </c>
    </row>
    <row r="1339" spans="1:22" ht="9.75" customHeight="1">
      <c r="A1339" s="14" t="s">
        <v>14354</v>
      </c>
      <c r="B1339" s="14" t="s">
        <v>707</v>
      </c>
      <c r="C1339" s="13" t="str">
        <f t="shared" si="5"/>
        <v>11984F3</v>
      </c>
      <c r="D1339" s="14" t="s">
        <v>27</v>
      </c>
      <c r="E1339" s="14" t="s">
        <v>14891</v>
      </c>
      <c r="F1339" s="14" t="s">
        <v>14892</v>
      </c>
      <c r="G1339" s="13"/>
      <c r="H1339" s="14" t="s">
        <v>14893</v>
      </c>
      <c r="I1339" s="14" t="s">
        <v>14894</v>
      </c>
      <c r="J1339" s="14" t="s">
        <v>208</v>
      </c>
      <c r="K1339" s="14" t="s">
        <v>83</v>
      </c>
      <c r="L1339" s="14" t="s">
        <v>14895</v>
      </c>
      <c r="M1339" s="14" t="s">
        <v>14896</v>
      </c>
      <c r="N1339" s="14" t="s">
        <v>14897</v>
      </c>
      <c r="O1339" s="14" t="s">
        <v>14898</v>
      </c>
      <c r="P1339" s="14" t="s">
        <v>38</v>
      </c>
      <c r="Q1339" s="14" t="s">
        <v>14899</v>
      </c>
      <c r="R1339" s="14" t="s">
        <v>40</v>
      </c>
      <c r="S1339" s="14" t="s">
        <v>14900</v>
      </c>
      <c r="T1339" s="14" t="s">
        <v>90</v>
      </c>
      <c r="U1339" s="14" t="s">
        <v>5818</v>
      </c>
      <c r="V1339" s="14" t="s">
        <v>44</v>
      </c>
    </row>
    <row r="1340" spans="1:22" ht="9.75" customHeight="1">
      <c r="A1340" s="14" t="s">
        <v>14354</v>
      </c>
      <c r="B1340" s="14" t="s">
        <v>721</v>
      </c>
      <c r="C1340" s="13" t="str">
        <f t="shared" si="5"/>
        <v>11984F4</v>
      </c>
      <c r="D1340" s="14" t="s">
        <v>27</v>
      </c>
      <c r="E1340" s="14" t="s">
        <v>14901</v>
      </c>
      <c r="F1340" s="14" t="s">
        <v>14902</v>
      </c>
      <c r="G1340" s="14" t="s">
        <v>14903</v>
      </c>
      <c r="H1340" s="14" t="s">
        <v>14904</v>
      </c>
      <c r="I1340" s="14" t="s">
        <v>14905</v>
      </c>
      <c r="J1340" s="14" t="s">
        <v>14906</v>
      </c>
      <c r="K1340" s="14" t="s">
        <v>83</v>
      </c>
      <c r="L1340" s="14" t="s">
        <v>14907</v>
      </c>
      <c r="M1340" s="14" t="s">
        <v>14908</v>
      </c>
      <c r="N1340" s="14" t="s">
        <v>14909</v>
      </c>
      <c r="O1340" s="14" t="s">
        <v>14910</v>
      </c>
      <c r="P1340" s="14" t="s">
        <v>38</v>
      </c>
      <c r="Q1340" s="14" t="s">
        <v>14911</v>
      </c>
      <c r="R1340" s="14" t="s">
        <v>40</v>
      </c>
      <c r="S1340" s="14" t="s">
        <v>14912</v>
      </c>
      <c r="T1340" s="14" t="s">
        <v>4686</v>
      </c>
      <c r="U1340" s="14" t="s">
        <v>134</v>
      </c>
      <c r="V1340" s="14" t="s">
        <v>44</v>
      </c>
    </row>
    <row r="1341" spans="1:22" ht="9.75" customHeight="1">
      <c r="A1341" s="14" t="s">
        <v>14354</v>
      </c>
      <c r="B1341" s="14" t="s">
        <v>731</v>
      </c>
      <c r="C1341" s="13" t="str">
        <f t="shared" si="5"/>
        <v>11984F5</v>
      </c>
      <c r="D1341" s="14" t="s">
        <v>27</v>
      </c>
      <c r="E1341" s="14" t="s">
        <v>14913</v>
      </c>
      <c r="F1341" s="14" t="s">
        <v>14914</v>
      </c>
      <c r="G1341" s="14" t="s">
        <v>14915</v>
      </c>
      <c r="H1341" s="14" t="s">
        <v>14916</v>
      </c>
      <c r="I1341" s="14" t="s">
        <v>11885</v>
      </c>
      <c r="J1341" s="14" t="s">
        <v>263</v>
      </c>
      <c r="K1341" s="14" t="s">
        <v>14917</v>
      </c>
      <c r="L1341" s="14" t="s">
        <v>14918</v>
      </c>
      <c r="M1341" s="14" t="s">
        <v>14919</v>
      </c>
      <c r="N1341" s="14" t="s">
        <v>14920</v>
      </c>
      <c r="O1341" s="14" t="s">
        <v>14921</v>
      </c>
      <c r="P1341" s="14" t="s">
        <v>38</v>
      </c>
      <c r="Q1341" s="14" t="s">
        <v>14922</v>
      </c>
      <c r="R1341" s="14" t="s">
        <v>40</v>
      </c>
      <c r="S1341" s="14" t="s">
        <v>14923</v>
      </c>
      <c r="T1341" s="14" t="s">
        <v>75</v>
      </c>
      <c r="U1341" s="14" t="s">
        <v>243</v>
      </c>
      <c r="V1341" s="14" t="s">
        <v>44</v>
      </c>
    </row>
    <row r="1342" spans="1:22" ht="9.75" customHeight="1">
      <c r="A1342" s="14" t="s">
        <v>14354</v>
      </c>
      <c r="B1342" s="14" t="s">
        <v>744</v>
      </c>
      <c r="C1342" s="13" t="str">
        <f t="shared" si="5"/>
        <v>11984F6</v>
      </c>
      <c r="D1342" s="14" t="s">
        <v>27</v>
      </c>
      <c r="E1342" s="14" t="s">
        <v>14924</v>
      </c>
      <c r="F1342" s="14" t="s">
        <v>14925</v>
      </c>
      <c r="G1342" s="14" t="s">
        <v>14926</v>
      </c>
      <c r="H1342" s="14" t="s">
        <v>14927</v>
      </c>
      <c r="I1342" s="14" t="s">
        <v>14928</v>
      </c>
      <c r="J1342" s="14" t="s">
        <v>3976</v>
      </c>
      <c r="K1342" s="14" t="s">
        <v>52</v>
      </c>
      <c r="L1342" s="14" t="s">
        <v>14929</v>
      </c>
      <c r="M1342" s="14" t="s">
        <v>14930</v>
      </c>
      <c r="N1342" s="14" t="s">
        <v>14931</v>
      </c>
      <c r="O1342" s="14" t="s">
        <v>14932</v>
      </c>
      <c r="P1342" s="14" t="s">
        <v>38</v>
      </c>
      <c r="Q1342" s="14" t="s">
        <v>14933</v>
      </c>
      <c r="R1342" s="14" t="s">
        <v>40</v>
      </c>
      <c r="S1342" s="14" t="s">
        <v>14934</v>
      </c>
      <c r="T1342" s="14" t="s">
        <v>229</v>
      </c>
      <c r="U1342" s="14" t="s">
        <v>283</v>
      </c>
      <c r="V1342" s="14" t="s">
        <v>148</v>
      </c>
    </row>
    <row r="1343" spans="1:22" ht="9.75" customHeight="1">
      <c r="A1343" s="14" t="s">
        <v>14354</v>
      </c>
      <c r="B1343" s="14" t="s">
        <v>757</v>
      </c>
      <c r="C1343" s="13" t="str">
        <f t="shared" si="5"/>
        <v>11984F7</v>
      </c>
      <c r="D1343" s="14" t="s">
        <v>27</v>
      </c>
      <c r="E1343" s="14" t="s">
        <v>14935</v>
      </c>
      <c r="F1343" s="14" t="s">
        <v>14936</v>
      </c>
      <c r="G1343" s="14" t="s">
        <v>14937</v>
      </c>
      <c r="H1343" s="14" t="s">
        <v>14938</v>
      </c>
      <c r="I1343" s="14" t="s">
        <v>14939</v>
      </c>
      <c r="J1343" s="14" t="s">
        <v>4850</v>
      </c>
      <c r="K1343" s="14" t="s">
        <v>33</v>
      </c>
      <c r="L1343" s="14" t="s">
        <v>14940</v>
      </c>
      <c r="M1343" s="14" t="s">
        <v>14941</v>
      </c>
      <c r="N1343" s="14" t="s">
        <v>14942</v>
      </c>
      <c r="O1343" s="14" t="s">
        <v>14943</v>
      </c>
      <c r="P1343" s="14" t="s">
        <v>38</v>
      </c>
      <c r="Q1343" s="14" t="s">
        <v>14944</v>
      </c>
      <c r="R1343" s="14" t="s">
        <v>40</v>
      </c>
      <c r="S1343" s="14" t="s">
        <v>14945</v>
      </c>
      <c r="T1343" s="14" t="s">
        <v>4857</v>
      </c>
      <c r="U1343" s="14" t="s">
        <v>338</v>
      </c>
      <c r="V1343" s="14" t="s">
        <v>44</v>
      </c>
    </row>
    <row r="1344" spans="1:22" ht="9.75" customHeight="1">
      <c r="A1344" s="14" t="s">
        <v>14354</v>
      </c>
      <c r="B1344" s="14" t="s">
        <v>768</v>
      </c>
      <c r="C1344" s="13" t="str">
        <f t="shared" si="5"/>
        <v>11984F8</v>
      </c>
      <c r="D1344" s="14" t="s">
        <v>27</v>
      </c>
      <c r="E1344" s="14" t="s">
        <v>14946</v>
      </c>
      <c r="F1344" s="14" t="s">
        <v>14947</v>
      </c>
      <c r="G1344" s="13"/>
      <c r="H1344" s="14" t="s">
        <v>14948</v>
      </c>
      <c r="I1344" s="14" t="s">
        <v>14949</v>
      </c>
      <c r="J1344" s="14" t="s">
        <v>111</v>
      </c>
      <c r="K1344" s="14" t="s">
        <v>33</v>
      </c>
      <c r="L1344" s="14" t="s">
        <v>14950</v>
      </c>
      <c r="M1344" s="14" t="s">
        <v>14951</v>
      </c>
      <c r="N1344" s="14" t="s">
        <v>14952</v>
      </c>
      <c r="O1344" s="14" t="s">
        <v>14953</v>
      </c>
      <c r="P1344" s="14" t="s">
        <v>38</v>
      </c>
      <c r="Q1344" s="14" t="s">
        <v>14954</v>
      </c>
      <c r="R1344" s="14" t="s">
        <v>40</v>
      </c>
      <c r="S1344" s="14" t="s">
        <v>14955</v>
      </c>
      <c r="T1344" s="14" t="s">
        <v>118</v>
      </c>
      <c r="U1344" s="14" t="s">
        <v>230</v>
      </c>
      <c r="V1344" s="14" t="s">
        <v>256</v>
      </c>
    </row>
    <row r="1345" spans="1:22" ht="9.75" customHeight="1">
      <c r="A1345" s="14" t="s">
        <v>14354</v>
      </c>
      <c r="B1345" s="14" t="s">
        <v>782</v>
      </c>
      <c r="C1345" s="13" t="str">
        <f t="shared" si="5"/>
        <v>11984F9</v>
      </c>
      <c r="D1345" s="14" t="s">
        <v>27</v>
      </c>
      <c r="E1345" s="14" t="s">
        <v>14956</v>
      </c>
      <c r="F1345" s="14" t="s">
        <v>14957</v>
      </c>
      <c r="G1345" s="13"/>
      <c r="H1345" s="14" t="s">
        <v>14958</v>
      </c>
      <c r="I1345" s="14" t="s">
        <v>14959</v>
      </c>
      <c r="J1345" s="14" t="s">
        <v>1041</v>
      </c>
      <c r="K1345" s="14" t="s">
        <v>83</v>
      </c>
      <c r="L1345" s="14" t="s">
        <v>14960</v>
      </c>
      <c r="M1345" s="14" t="s">
        <v>14961</v>
      </c>
      <c r="N1345" s="14" t="s">
        <v>14962</v>
      </c>
      <c r="O1345" s="14" t="s">
        <v>14963</v>
      </c>
      <c r="P1345" s="14" t="s">
        <v>38</v>
      </c>
      <c r="Q1345" s="14" t="s">
        <v>14964</v>
      </c>
      <c r="R1345" s="14" t="s">
        <v>40</v>
      </c>
      <c r="S1345" s="14" t="s">
        <v>14965</v>
      </c>
      <c r="T1345" s="14" t="s">
        <v>456</v>
      </c>
      <c r="U1345" s="14" t="s">
        <v>283</v>
      </c>
      <c r="V1345" s="14" t="s">
        <v>44</v>
      </c>
    </row>
    <row r="1346" spans="1:22" ht="9.75" customHeight="1">
      <c r="A1346" s="14" t="s">
        <v>14354</v>
      </c>
      <c r="B1346" s="14" t="s">
        <v>796</v>
      </c>
      <c r="C1346" s="13" t="str">
        <f t="shared" si="5"/>
        <v>11984F10</v>
      </c>
      <c r="D1346" s="14" t="s">
        <v>27</v>
      </c>
      <c r="E1346" s="14" t="s">
        <v>14966</v>
      </c>
      <c r="F1346" s="14" t="s">
        <v>14967</v>
      </c>
      <c r="G1346" s="13"/>
      <c r="H1346" s="14" t="s">
        <v>14968</v>
      </c>
      <c r="I1346" s="14" t="s">
        <v>14969</v>
      </c>
      <c r="J1346" s="14" t="s">
        <v>344</v>
      </c>
      <c r="K1346" s="14" t="s">
        <v>33</v>
      </c>
      <c r="L1346" s="14" t="s">
        <v>14970</v>
      </c>
      <c r="M1346" s="14" t="s">
        <v>14971</v>
      </c>
      <c r="N1346" s="14" t="s">
        <v>14972</v>
      </c>
      <c r="O1346" s="14" t="s">
        <v>14973</v>
      </c>
      <c r="P1346" s="14" t="s">
        <v>38</v>
      </c>
      <c r="Q1346" s="14" t="s">
        <v>14974</v>
      </c>
      <c r="R1346" s="14" t="s">
        <v>40</v>
      </c>
      <c r="S1346" s="14" t="s">
        <v>14975</v>
      </c>
      <c r="T1346" s="14" t="s">
        <v>75</v>
      </c>
      <c r="U1346" s="14" t="s">
        <v>243</v>
      </c>
      <c r="V1346" s="14" t="s">
        <v>44</v>
      </c>
    </row>
    <row r="1347" spans="1:22" ht="9.75" customHeight="1">
      <c r="A1347" s="14" t="s">
        <v>14354</v>
      </c>
      <c r="B1347" s="14" t="s">
        <v>810</v>
      </c>
      <c r="C1347" s="13" t="str">
        <f t="shared" si="5"/>
        <v>11984F11</v>
      </c>
      <c r="D1347" s="14" t="s">
        <v>27</v>
      </c>
      <c r="E1347" s="14" t="s">
        <v>14976</v>
      </c>
      <c r="F1347" s="14" t="s">
        <v>14977</v>
      </c>
      <c r="G1347" s="14" t="s">
        <v>14978</v>
      </c>
      <c r="H1347" s="14" t="s">
        <v>14979</v>
      </c>
      <c r="I1347" s="14" t="s">
        <v>14980</v>
      </c>
      <c r="J1347" s="14" t="s">
        <v>14981</v>
      </c>
      <c r="K1347" s="14" t="s">
        <v>14982</v>
      </c>
      <c r="L1347" s="14" t="s">
        <v>14983</v>
      </c>
      <c r="M1347" s="14" t="s">
        <v>14984</v>
      </c>
      <c r="N1347" s="14" t="s">
        <v>14985</v>
      </c>
      <c r="O1347" s="14" t="s">
        <v>14986</v>
      </c>
      <c r="P1347" s="14" t="s">
        <v>38</v>
      </c>
      <c r="Q1347" s="14" t="s">
        <v>14987</v>
      </c>
      <c r="R1347" s="14" t="s">
        <v>40</v>
      </c>
      <c r="S1347" s="14" t="s">
        <v>14988</v>
      </c>
      <c r="T1347" s="14" t="s">
        <v>1370</v>
      </c>
      <c r="U1347" s="14" t="s">
        <v>484</v>
      </c>
      <c r="V1347" s="14" t="s">
        <v>44</v>
      </c>
    </row>
    <row r="1348" spans="1:22" ht="9.75" customHeight="1">
      <c r="A1348" s="14" t="s">
        <v>14354</v>
      </c>
      <c r="B1348" s="14" t="s">
        <v>819</v>
      </c>
      <c r="C1348" s="13" t="str">
        <f t="shared" si="5"/>
        <v>11984G2</v>
      </c>
      <c r="D1348" s="14" t="s">
        <v>27</v>
      </c>
      <c r="E1348" s="14" t="s">
        <v>14989</v>
      </c>
      <c r="F1348" s="14" t="s">
        <v>14990</v>
      </c>
      <c r="G1348" s="14" t="s">
        <v>14991</v>
      </c>
      <c r="H1348" s="14" t="s">
        <v>14992</v>
      </c>
      <c r="I1348" s="14" t="s">
        <v>2788</v>
      </c>
      <c r="J1348" s="14" t="s">
        <v>1928</v>
      </c>
      <c r="K1348" s="14" t="s">
        <v>83</v>
      </c>
      <c r="L1348" s="14" t="s">
        <v>14993</v>
      </c>
      <c r="M1348" s="14" t="s">
        <v>14994</v>
      </c>
      <c r="N1348" s="14" t="s">
        <v>14995</v>
      </c>
      <c r="O1348" s="14" t="s">
        <v>14996</v>
      </c>
      <c r="P1348" s="14" t="s">
        <v>38</v>
      </c>
      <c r="Q1348" s="14" t="s">
        <v>14997</v>
      </c>
      <c r="R1348" s="14" t="s">
        <v>40</v>
      </c>
      <c r="S1348" s="14" t="s">
        <v>14998</v>
      </c>
      <c r="T1348" s="14" t="s">
        <v>229</v>
      </c>
      <c r="U1348" s="14" t="s">
        <v>283</v>
      </c>
      <c r="V1348" s="14" t="s">
        <v>44</v>
      </c>
    </row>
    <row r="1349" spans="1:22" ht="9.75" customHeight="1">
      <c r="A1349" s="14" t="s">
        <v>14354</v>
      </c>
      <c r="B1349" s="14" t="s">
        <v>831</v>
      </c>
      <c r="C1349" s="13" t="str">
        <f t="shared" si="5"/>
        <v>11984G3</v>
      </c>
      <c r="D1349" s="14" t="s">
        <v>27</v>
      </c>
      <c r="E1349" s="14" t="s">
        <v>14999</v>
      </c>
      <c r="F1349" s="14" t="s">
        <v>15000</v>
      </c>
      <c r="G1349" s="13"/>
      <c r="H1349" s="14" t="s">
        <v>15001</v>
      </c>
      <c r="I1349" s="14" t="s">
        <v>1995</v>
      </c>
      <c r="J1349" s="14" t="s">
        <v>1041</v>
      </c>
      <c r="K1349" s="13"/>
      <c r="L1349" s="14" t="s">
        <v>15002</v>
      </c>
      <c r="M1349" s="14" t="s">
        <v>15003</v>
      </c>
      <c r="N1349" s="14" t="s">
        <v>15004</v>
      </c>
      <c r="O1349" s="14" t="s">
        <v>15005</v>
      </c>
      <c r="P1349" s="14" t="s">
        <v>38</v>
      </c>
      <c r="Q1349" s="14" t="s">
        <v>15006</v>
      </c>
      <c r="R1349" s="14" t="s">
        <v>40</v>
      </c>
      <c r="S1349" s="14" t="s">
        <v>15007</v>
      </c>
      <c r="T1349" s="14" t="s">
        <v>456</v>
      </c>
      <c r="U1349" s="14" t="s">
        <v>338</v>
      </c>
      <c r="V1349" s="14" t="s">
        <v>44</v>
      </c>
    </row>
    <row r="1350" spans="1:22" ht="9.75" customHeight="1">
      <c r="A1350" s="14" t="s">
        <v>14354</v>
      </c>
      <c r="B1350" s="14" t="s">
        <v>844</v>
      </c>
      <c r="C1350" s="13" t="str">
        <f t="shared" si="5"/>
        <v>11984G4</v>
      </c>
      <c r="D1350" s="14" t="s">
        <v>27</v>
      </c>
      <c r="E1350" s="14" t="s">
        <v>15008</v>
      </c>
      <c r="F1350" s="14" t="s">
        <v>15009</v>
      </c>
      <c r="G1350" s="14" t="s">
        <v>15010</v>
      </c>
      <c r="H1350" s="14" t="s">
        <v>15011</v>
      </c>
      <c r="I1350" s="14" t="s">
        <v>15012</v>
      </c>
      <c r="J1350" s="14" t="s">
        <v>5371</v>
      </c>
      <c r="K1350" s="13"/>
      <c r="L1350" s="14" t="s">
        <v>15013</v>
      </c>
      <c r="M1350" s="14" t="s">
        <v>15014</v>
      </c>
      <c r="N1350" s="14" t="s">
        <v>15015</v>
      </c>
      <c r="O1350" s="14" t="s">
        <v>15016</v>
      </c>
      <c r="P1350" s="14" t="s">
        <v>38</v>
      </c>
      <c r="Q1350" s="14" t="s">
        <v>15017</v>
      </c>
      <c r="R1350" s="14" t="s">
        <v>40</v>
      </c>
      <c r="S1350" s="14" t="s">
        <v>15018</v>
      </c>
      <c r="T1350" s="14" t="s">
        <v>456</v>
      </c>
      <c r="U1350" s="14" t="s">
        <v>60</v>
      </c>
      <c r="V1350" s="14" t="s">
        <v>44</v>
      </c>
    </row>
    <row r="1351" spans="1:22" ht="9.75" customHeight="1">
      <c r="A1351" s="14" t="s">
        <v>14354</v>
      </c>
      <c r="B1351" s="14" t="s">
        <v>856</v>
      </c>
      <c r="C1351" s="13" t="str">
        <f t="shared" si="5"/>
        <v>11984G5</v>
      </c>
      <c r="D1351" s="14" t="s">
        <v>27</v>
      </c>
      <c r="E1351" s="14" t="s">
        <v>15019</v>
      </c>
      <c r="F1351" s="14" t="s">
        <v>15020</v>
      </c>
      <c r="G1351" s="14" t="s">
        <v>15021</v>
      </c>
      <c r="H1351" s="14" t="s">
        <v>15022</v>
      </c>
      <c r="I1351" s="14" t="s">
        <v>15023</v>
      </c>
      <c r="J1351" s="14" t="s">
        <v>344</v>
      </c>
      <c r="K1351" s="14" t="s">
        <v>52</v>
      </c>
      <c r="L1351" s="14" t="s">
        <v>15024</v>
      </c>
      <c r="M1351" s="14" t="s">
        <v>15025</v>
      </c>
      <c r="N1351" s="14" t="s">
        <v>15026</v>
      </c>
      <c r="O1351" s="14" t="s">
        <v>15027</v>
      </c>
      <c r="P1351" s="14" t="s">
        <v>38</v>
      </c>
      <c r="Q1351" s="14" t="s">
        <v>15028</v>
      </c>
      <c r="R1351" s="14" t="s">
        <v>40</v>
      </c>
      <c r="S1351" s="14" t="s">
        <v>15029</v>
      </c>
      <c r="T1351" s="14" t="s">
        <v>75</v>
      </c>
      <c r="U1351" s="14" t="s">
        <v>243</v>
      </c>
      <c r="V1351" s="14" t="s">
        <v>44</v>
      </c>
    </row>
    <row r="1352" spans="1:22" ht="9.75" customHeight="1">
      <c r="A1352" s="14" t="s">
        <v>14354</v>
      </c>
      <c r="B1352" s="14" t="s">
        <v>868</v>
      </c>
      <c r="C1352" s="13" t="str">
        <f t="shared" si="5"/>
        <v>11984G6</v>
      </c>
      <c r="D1352" s="14" t="s">
        <v>27</v>
      </c>
      <c r="E1352" s="14" t="s">
        <v>15030</v>
      </c>
      <c r="F1352" s="14" t="s">
        <v>15031</v>
      </c>
      <c r="G1352" s="13"/>
      <c r="H1352" s="14" t="s">
        <v>15032</v>
      </c>
      <c r="I1352" s="14" t="s">
        <v>15033</v>
      </c>
      <c r="J1352" s="14" t="s">
        <v>15034</v>
      </c>
      <c r="K1352" s="14" t="s">
        <v>33</v>
      </c>
      <c r="L1352" s="14" t="s">
        <v>15035</v>
      </c>
      <c r="M1352" s="14" t="s">
        <v>15036</v>
      </c>
      <c r="N1352" s="14" t="s">
        <v>15037</v>
      </c>
      <c r="O1352" s="14" t="s">
        <v>15038</v>
      </c>
      <c r="P1352" s="14" t="s">
        <v>38</v>
      </c>
      <c r="Q1352" s="14" t="s">
        <v>15039</v>
      </c>
      <c r="R1352" s="14" t="s">
        <v>40</v>
      </c>
      <c r="S1352" s="14" t="s">
        <v>15040</v>
      </c>
      <c r="T1352" s="14" t="s">
        <v>483</v>
      </c>
      <c r="U1352" s="14" t="s">
        <v>484</v>
      </c>
      <c r="V1352" s="14" t="s">
        <v>44</v>
      </c>
    </row>
    <row r="1353" spans="1:22" ht="9.75" customHeight="1">
      <c r="A1353" s="14" t="s">
        <v>14354</v>
      </c>
      <c r="B1353" s="14" t="s">
        <v>879</v>
      </c>
      <c r="C1353" s="13" t="str">
        <f t="shared" si="5"/>
        <v>11984G7</v>
      </c>
      <c r="D1353" s="14" t="s">
        <v>27</v>
      </c>
      <c r="E1353" s="14" t="s">
        <v>15041</v>
      </c>
      <c r="F1353" s="14" t="s">
        <v>15042</v>
      </c>
      <c r="G1353" s="14" t="s">
        <v>15043</v>
      </c>
      <c r="H1353" s="14" t="s">
        <v>15044</v>
      </c>
      <c r="I1353" s="14" t="s">
        <v>15045</v>
      </c>
      <c r="J1353" s="14" t="s">
        <v>737</v>
      </c>
      <c r="K1353" s="14" t="s">
        <v>33</v>
      </c>
      <c r="L1353" s="14" t="s">
        <v>15046</v>
      </c>
      <c r="M1353" s="14" t="s">
        <v>15047</v>
      </c>
      <c r="N1353" s="14" t="s">
        <v>15048</v>
      </c>
      <c r="O1353" s="14" t="s">
        <v>15049</v>
      </c>
      <c r="P1353" s="14" t="s">
        <v>38</v>
      </c>
      <c r="Q1353" s="14" t="s">
        <v>15050</v>
      </c>
      <c r="R1353" s="14" t="s">
        <v>40</v>
      </c>
      <c r="S1353" s="14" t="s">
        <v>15051</v>
      </c>
      <c r="T1353" s="14" t="s">
        <v>456</v>
      </c>
      <c r="U1353" s="14" t="s">
        <v>283</v>
      </c>
      <c r="V1353" s="14" t="s">
        <v>44</v>
      </c>
    </row>
    <row r="1354" spans="1:22" ht="9.75" customHeight="1">
      <c r="A1354" s="14" t="s">
        <v>14354</v>
      </c>
      <c r="B1354" s="14" t="s">
        <v>892</v>
      </c>
      <c r="C1354" s="13" t="str">
        <f t="shared" si="5"/>
        <v>11984G8</v>
      </c>
      <c r="D1354" s="14" t="s">
        <v>27</v>
      </c>
      <c r="E1354" s="14" t="s">
        <v>15052</v>
      </c>
      <c r="F1354" s="14" t="s">
        <v>15053</v>
      </c>
      <c r="G1354" s="14" t="s">
        <v>15054</v>
      </c>
      <c r="H1354" s="14" t="s">
        <v>15055</v>
      </c>
      <c r="I1354" s="14" t="s">
        <v>15056</v>
      </c>
      <c r="J1354" s="14" t="s">
        <v>344</v>
      </c>
      <c r="K1354" s="14" t="s">
        <v>52</v>
      </c>
      <c r="L1354" s="14" t="s">
        <v>15057</v>
      </c>
      <c r="M1354" s="14" t="s">
        <v>15058</v>
      </c>
      <c r="N1354" s="14" t="s">
        <v>15059</v>
      </c>
      <c r="O1354" s="14" t="s">
        <v>15060</v>
      </c>
      <c r="P1354" s="14" t="s">
        <v>38</v>
      </c>
      <c r="Q1354" s="14" t="s">
        <v>15061</v>
      </c>
      <c r="R1354" s="14" t="s">
        <v>40</v>
      </c>
      <c r="S1354" s="14" t="s">
        <v>15062</v>
      </c>
      <c r="T1354" s="14" t="s">
        <v>75</v>
      </c>
      <c r="U1354" s="14" t="s">
        <v>230</v>
      </c>
      <c r="V1354" s="14" t="s">
        <v>44</v>
      </c>
    </row>
    <row r="1355" spans="1:22" ht="9.75" customHeight="1">
      <c r="A1355" s="14" t="s">
        <v>14354</v>
      </c>
      <c r="B1355" s="14" t="s">
        <v>905</v>
      </c>
      <c r="C1355" s="13" t="str">
        <f t="shared" si="5"/>
        <v>11984G9</v>
      </c>
      <c r="D1355" s="14" t="s">
        <v>27</v>
      </c>
      <c r="E1355" s="14" t="s">
        <v>15063</v>
      </c>
      <c r="F1355" s="14" t="s">
        <v>15064</v>
      </c>
      <c r="G1355" s="14" t="s">
        <v>15065</v>
      </c>
      <c r="H1355" s="14" t="s">
        <v>15066</v>
      </c>
      <c r="I1355" s="14" t="s">
        <v>15067</v>
      </c>
      <c r="J1355" s="14" t="s">
        <v>230</v>
      </c>
      <c r="K1355" s="14" t="s">
        <v>10701</v>
      </c>
      <c r="L1355" s="14" t="s">
        <v>15068</v>
      </c>
      <c r="M1355" s="14" t="s">
        <v>15069</v>
      </c>
      <c r="N1355" s="14" t="s">
        <v>15070</v>
      </c>
      <c r="O1355" s="14" t="s">
        <v>15071</v>
      </c>
      <c r="P1355" s="14" t="s">
        <v>38</v>
      </c>
      <c r="Q1355" s="14" t="s">
        <v>15072</v>
      </c>
      <c r="R1355" s="14" t="s">
        <v>40</v>
      </c>
      <c r="S1355" s="14" t="s">
        <v>15073</v>
      </c>
      <c r="T1355" s="14" t="s">
        <v>230</v>
      </c>
      <c r="U1355" s="14" t="s">
        <v>283</v>
      </c>
      <c r="V1355" s="14" t="s">
        <v>44</v>
      </c>
    </row>
    <row r="1356" spans="1:22" ht="9.75" customHeight="1">
      <c r="A1356" s="14" t="s">
        <v>14354</v>
      </c>
      <c r="B1356" s="14" t="s">
        <v>919</v>
      </c>
      <c r="C1356" s="13" t="str">
        <f t="shared" si="5"/>
        <v>11984G10</v>
      </c>
      <c r="D1356" s="14" t="s">
        <v>27</v>
      </c>
      <c r="E1356" s="14" t="s">
        <v>15074</v>
      </c>
      <c r="F1356" s="14" t="s">
        <v>15075</v>
      </c>
      <c r="G1356" s="14" t="s">
        <v>15076</v>
      </c>
      <c r="H1356" s="14" t="s">
        <v>15077</v>
      </c>
      <c r="I1356" s="14" t="s">
        <v>15078</v>
      </c>
      <c r="J1356" s="14" t="s">
        <v>344</v>
      </c>
      <c r="K1356" s="14" t="s">
        <v>33</v>
      </c>
      <c r="L1356" s="14" t="s">
        <v>15079</v>
      </c>
      <c r="M1356" s="14" t="s">
        <v>15080</v>
      </c>
      <c r="N1356" s="14" t="s">
        <v>15081</v>
      </c>
      <c r="O1356" s="14" t="s">
        <v>15082</v>
      </c>
      <c r="P1356" s="14" t="s">
        <v>38</v>
      </c>
      <c r="Q1356" s="14" t="s">
        <v>15083</v>
      </c>
      <c r="R1356" s="14" t="s">
        <v>40</v>
      </c>
      <c r="S1356" s="14" t="s">
        <v>15084</v>
      </c>
      <c r="T1356" s="14" t="s">
        <v>75</v>
      </c>
      <c r="U1356" s="14" t="s">
        <v>243</v>
      </c>
      <c r="V1356" s="14" t="s">
        <v>44</v>
      </c>
    </row>
    <row r="1357" spans="1:22" ht="9.75" customHeight="1">
      <c r="A1357" s="14" t="s">
        <v>14354</v>
      </c>
      <c r="B1357" s="14" t="s">
        <v>934</v>
      </c>
      <c r="C1357" s="13" t="str">
        <f t="shared" si="5"/>
        <v>11984G11</v>
      </c>
      <c r="D1357" s="14" t="s">
        <v>27</v>
      </c>
      <c r="E1357" s="14" t="s">
        <v>15085</v>
      </c>
      <c r="F1357" s="14" t="s">
        <v>15086</v>
      </c>
      <c r="G1357" s="14" t="s">
        <v>15087</v>
      </c>
      <c r="H1357" s="14" t="s">
        <v>15088</v>
      </c>
      <c r="I1357" s="14" t="s">
        <v>15089</v>
      </c>
      <c r="J1357" s="14" t="s">
        <v>230</v>
      </c>
      <c r="K1357" s="14" t="s">
        <v>68</v>
      </c>
      <c r="L1357" s="14" t="s">
        <v>15090</v>
      </c>
      <c r="M1357" s="14" t="s">
        <v>15091</v>
      </c>
      <c r="N1357" s="14" t="s">
        <v>15092</v>
      </c>
      <c r="O1357" s="14" t="s">
        <v>15093</v>
      </c>
      <c r="P1357" s="14" t="s">
        <v>38</v>
      </c>
      <c r="Q1357" s="14" t="s">
        <v>15094</v>
      </c>
      <c r="R1357" s="14" t="s">
        <v>40</v>
      </c>
      <c r="S1357" s="14" t="s">
        <v>15095</v>
      </c>
      <c r="T1357" s="14" t="s">
        <v>230</v>
      </c>
      <c r="U1357" s="14" t="s">
        <v>243</v>
      </c>
      <c r="V1357" s="14" t="s">
        <v>44</v>
      </c>
    </row>
    <row r="1358" spans="1:22" ht="9.75" customHeight="1">
      <c r="A1358" s="14" t="s">
        <v>14354</v>
      </c>
      <c r="B1358" s="14" t="s">
        <v>945</v>
      </c>
      <c r="C1358" s="13" t="str">
        <f t="shared" si="5"/>
        <v>11984H2</v>
      </c>
      <c r="D1358" s="14" t="s">
        <v>27</v>
      </c>
      <c r="E1358" s="14" t="s">
        <v>15096</v>
      </c>
      <c r="F1358" s="14" t="s">
        <v>15097</v>
      </c>
      <c r="G1358" s="14" t="s">
        <v>15098</v>
      </c>
      <c r="H1358" s="14" t="s">
        <v>15099</v>
      </c>
      <c r="I1358" s="14" t="s">
        <v>15100</v>
      </c>
      <c r="J1358" s="14" t="s">
        <v>5371</v>
      </c>
      <c r="K1358" s="14" t="s">
        <v>33</v>
      </c>
      <c r="L1358" s="14" t="s">
        <v>15101</v>
      </c>
      <c r="M1358" s="14" t="s">
        <v>15102</v>
      </c>
      <c r="N1358" s="14" t="s">
        <v>15103</v>
      </c>
      <c r="O1358" s="14" t="s">
        <v>15104</v>
      </c>
      <c r="P1358" s="14" t="s">
        <v>38</v>
      </c>
      <c r="Q1358" s="14" t="s">
        <v>15105</v>
      </c>
      <c r="R1358" s="14" t="s">
        <v>40</v>
      </c>
      <c r="S1358" s="14" t="s">
        <v>15106</v>
      </c>
      <c r="T1358" s="14" t="s">
        <v>456</v>
      </c>
      <c r="U1358" s="14" t="s">
        <v>3785</v>
      </c>
      <c r="V1358" s="14" t="s">
        <v>44</v>
      </c>
    </row>
    <row r="1359" spans="1:22" ht="9.75" customHeight="1">
      <c r="A1359" s="14" t="s">
        <v>14354</v>
      </c>
      <c r="B1359" s="14" t="s">
        <v>956</v>
      </c>
      <c r="C1359" s="13" t="str">
        <f t="shared" si="5"/>
        <v>11984H3</v>
      </c>
      <c r="D1359" s="14" t="s">
        <v>27</v>
      </c>
      <c r="E1359" s="14" t="s">
        <v>15107</v>
      </c>
      <c r="F1359" s="14" t="s">
        <v>15108</v>
      </c>
      <c r="G1359" s="13"/>
      <c r="H1359" s="14" t="s">
        <v>15109</v>
      </c>
      <c r="I1359" s="14" t="s">
        <v>15110</v>
      </c>
      <c r="J1359" s="14" t="s">
        <v>15111</v>
      </c>
      <c r="K1359" s="14" t="s">
        <v>83</v>
      </c>
      <c r="L1359" s="14" t="s">
        <v>15112</v>
      </c>
      <c r="M1359" s="14" t="s">
        <v>15113</v>
      </c>
      <c r="N1359" s="14" t="s">
        <v>15114</v>
      </c>
      <c r="O1359" s="14" t="s">
        <v>15115</v>
      </c>
      <c r="P1359" s="14" t="s">
        <v>38</v>
      </c>
      <c r="Q1359" s="14" t="s">
        <v>15116</v>
      </c>
      <c r="R1359" s="14" t="s">
        <v>40</v>
      </c>
      <c r="S1359" s="14" t="s">
        <v>15117</v>
      </c>
      <c r="T1359" s="14" t="s">
        <v>4699</v>
      </c>
      <c r="U1359" s="14" t="s">
        <v>283</v>
      </c>
      <c r="V1359" s="14" t="s">
        <v>44</v>
      </c>
    </row>
    <row r="1360" spans="1:22" ht="9.75" customHeight="1">
      <c r="A1360" s="14" t="s">
        <v>14354</v>
      </c>
      <c r="B1360" s="14" t="s">
        <v>971</v>
      </c>
      <c r="C1360" s="13" t="str">
        <f t="shared" si="5"/>
        <v>11984H4</v>
      </c>
      <c r="D1360" s="14" t="s">
        <v>27</v>
      </c>
      <c r="E1360" s="14" t="s">
        <v>15118</v>
      </c>
      <c r="F1360" s="14" t="s">
        <v>15119</v>
      </c>
      <c r="G1360" s="14" t="s">
        <v>15120</v>
      </c>
      <c r="H1360" s="14" t="s">
        <v>15121</v>
      </c>
      <c r="I1360" s="14" t="s">
        <v>15122</v>
      </c>
      <c r="J1360" s="14" t="s">
        <v>230</v>
      </c>
      <c r="K1360" s="14" t="s">
        <v>33</v>
      </c>
      <c r="L1360" s="14" t="s">
        <v>15123</v>
      </c>
      <c r="M1360" s="14" t="s">
        <v>15124</v>
      </c>
      <c r="N1360" s="14" t="s">
        <v>15125</v>
      </c>
      <c r="O1360" s="14" t="s">
        <v>15126</v>
      </c>
      <c r="P1360" s="14" t="s">
        <v>38</v>
      </c>
      <c r="Q1360" s="14" t="s">
        <v>15127</v>
      </c>
      <c r="R1360" s="14" t="s">
        <v>40</v>
      </c>
      <c r="S1360" s="14" t="s">
        <v>15128</v>
      </c>
      <c r="T1360" s="14" t="s">
        <v>230</v>
      </c>
      <c r="U1360" s="14" t="s">
        <v>230</v>
      </c>
      <c r="V1360" s="14" t="s">
        <v>44</v>
      </c>
    </row>
    <row r="1361" spans="1:22" ht="9.75" customHeight="1">
      <c r="A1361" s="14" t="s">
        <v>14354</v>
      </c>
      <c r="B1361" s="14" t="s">
        <v>985</v>
      </c>
      <c r="C1361" s="13" t="str">
        <f t="shared" si="5"/>
        <v>11984H5</v>
      </c>
      <c r="D1361" s="14" t="s">
        <v>27</v>
      </c>
      <c r="E1361" s="14" t="s">
        <v>15129</v>
      </c>
      <c r="F1361" s="14" t="s">
        <v>15130</v>
      </c>
      <c r="G1361" s="14" t="s">
        <v>15131</v>
      </c>
      <c r="H1361" s="14" t="s">
        <v>15132</v>
      </c>
      <c r="I1361" s="14" t="s">
        <v>15133</v>
      </c>
      <c r="J1361" s="14" t="s">
        <v>230</v>
      </c>
      <c r="K1361" s="14" t="s">
        <v>624</v>
      </c>
      <c r="L1361" s="14" t="s">
        <v>15134</v>
      </c>
      <c r="M1361" s="14" t="s">
        <v>15135</v>
      </c>
      <c r="N1361" s="14" t="s">
        <v>15136</v>
      </c>
      <c r="O1361" s="14" t="s">
        <v>15137</v>
      </c>
      <c r="P1361" s="14" t="s">
        <v>38</v>
      </c>
      <c r="Q1361" s="14" t="s">
        <v>15138</v>
      </c>
      <c r="R1361" s="14" t="s">
        <v>40</v>
      </c>
      <c r="S1361" s="14" t="s">
        <v>15139</v>
      </c>
      <c r="T1361" s="14" t="s">
        <v>230</v>
      </c>
      <c r="U1361" s="14" t="s">
        <v>60</v>
      </c>
      <c r="V1361" s="14" t="s">
        <v>44</v>
      </c>
    </row>
    <row r="1362" spans="1:22" ht="9.75" customHeight="1">
      <c r="A1362" s="14" t="s">
        <v>14354</v>
      </c>
      <c r="B1362" s="14" t="s">
        <v>999</v>
      </c>
      <c r="C1362" s="13" t="str">
        <f t="shared" si="5"/>
        <v>11984H6</v>
      </c>
      <c r="D1362" s="14" t="s">
        <v>27</v>
      </c>
      <c r="E1362" s="14" t="s">
        <v>15140</v>
      </c>
      <c r="F1362" s="14" t="s">
        <v>15141</v>
      </c>
      <c r="G1362" s="13"/>
      <c r="H1362" s="14" t="s">
        <v>15142</v>
      </c>
      <c r="I1362" s="14" t="s">
        <v>15143</v>
      </c>
      <c r="J1362" s="14" t="s">
        <v>344</v>
      </c>
      <c r="K1362" s="14" t="s">
        <v>33</v>
      </c>
      <c r="L1362" s="14" t="s">
        <v>15144</v>
      </c>
      <c r="M1362" s="14" t="s">
        <v>15145</v>
      </c>
      <c r="N1362" s="14" t="s">
        <v>15146</v>
      </c>
      <c r="O1362" s="14" t="s">
        <v>15147</v>
      </c>
      <c r="P1362" s="14" t="s">
        <v>38</v>
      </c>
      <c r="Q1362" s="14" t="s">
        <v>15148</v>
      </c>
      <c r="R1362" s="14" t="s">
        <v>40</v>
      </c>
      <c r="S1362" s="14" t="s">
        <v>15149</v>
      </c>
      <c r="T1362" s="14" t="s">
        <v>75</v>
      </c>
      <c r="U1362" s="14" t="s">
        <v>338</v>
      </c>
      <c r="V1362" s="14" t="s">
        <v>44</v>
      </c>
    </row>
    <row r="1363" spans="1:22" ht="9.75" customHeight="1">
      <c r="A1363" s="14" t="s">
        <v>14354</v>
      </c>
      <c r="B1363" s="14" t="s">
        <v>1010</v>
      </c>
      <c r="C1363" s="13" t="str">
        <f t="shared" si="5"/>
        <v>11984H7</v>
      </c>
      <c r="D1363" s="14" t="s">
        <v>27</v>
      </c>
      <c r="E1363" s="14" t="s">
        <v>15150</v>
      </c>
      <c r="F1363" s="14" t="s">
        <v>15151</v>
      </c>
      <c r="G1363" s="14" t="s">
        <v>15152</v>
      </c>
      <c r="H1363" s="14" t="s">
        <v>15153</v>
      </c>
      <c r="I1363" s="14" t="s">
        <v>15154</v>
      </c>
      <c r="J1363" s="14" t="s">
        <v>82</v>
      </c>
      <c r="K1363" s="14" t="s">
        <v>83</v>
      </c>
      <c r="L1363" s="14" t="s">
        <v>15155</v>
      </c>
      <c r="M1363" s="14" t="s">
        <v>15156</v>
      </c>
      <c r="N1363" s="14" t="s">
        <v>15157</v>
      </c>
      <c r="O1363" s="14" t="s">
        <v>15158</v>
      </c>
      <c r="P1363" s="14" t="s">
        <v>38</v>
      </c>
      <c r="Q1363" s="14" t="s">
        <v>15159</v>
      </c>
      <c r="R1363" s="14" t="s">
        <v>40</v>
      </c>
      <c r="S1363" s="14" t="s">
        <v>15160</v>
      </c>
      <c r="T1363" s="14" t="s">
        <v>90</v>
      </c>
      <c r="U1363" s="14" t="s">
        <v>283</v>
      </c>
      <c r="V1363" s="14" t="s">
        <v>44</v>
      </c>
    </row>
    <row r="1364" spans="1:22" ht="9.75" customHeight="1">
      <c r="A1364" s="14" t="s">
        <v>14354</v>
      </c>
      <c r="B1364" s="14" t="s">
        <v>1022</v>
      </c>
      <c r="C1364" s="13" t="str">
        <f t="shared" si="5"/>
        <v>11984H8</v>
      </c>
      <c r="D1364" s="14" t="s">
        <v>27</v>
      </c>
      <c r="E1364" s="14" t="s">
        <v>15161</v>
      </c>
      <c r="F1364" s="14" t="s">
        <v>15162</v>
      </c>
      <c r="G1364" s="14" t="s">
        <v>15163</v>
      </c>
      <c r="H1364" s="14" t="s">
        <v>15164</v>
      </c>
      <c r="I1364" s="14" t="s">
        <v>15165</v>
      </c>
      <c r="J1364" s="14" t="s">
        <v>1185</v>
      </c>
      <c r="K1364" s="14" t="s">
        <v>68</v>
      </c>
      <c r="L1364" s="14" t="s">
        <v>15166</v>
      </c>
      <c r="M1364" s="14" t="s">
        <v>15167</v>
      </c>
      <c r="N1364" s="14" t="s">
        <v>15168</v>
      </c>
      <c r="O1364" s="14" t="s">
        <v>15169</v>
      </c>
      <c r="P1364" s="14" t="s">
        <v>38</v>
      </c>
      <c r="Q1364" s="14" t="s">
        <v>15170</v>
      </c>
      <c r="R1364" s="14" t="s">
        <v>40</v>
      </c>
      <c r="S1364" s="14" t="s">
        <v>15171</v>
      </c>
      <c r="T1364" s="14" t="s">
        <v>456</v>
      </c>
      <c r="U1364" s="14" t="s">
        <v>60</v>
      </c>
      <c r="V1364" s="14" t="s">
        <v>44</v>
      </c>
    </row>
    <row r="1365" spans="1:22" ht="9.75" customHeight="1">
      <c r="A1365" s="14" t="s">
        <v>14354</v>
      </c>
      <c r="B1365" s="14" t="s">
        <v>1035</v>
      </c>
      <c r="C1365" s="13" t="str">
        <f t="shared" si="5"/>
        <v>11984H9</v>
      </c>
      <c r="D1365" s="14" t="s">
        <v>27</v>
      </c>
      <c r="E1365" s="14" t="s">
        <v>15172</v>
      </c>
      <c r="F1365" s="14" t="s">
        <v>15173</v>
      </c>
      <c r="G1365" s="14" t="s">
        <v>15174</v>
      </c>
      <c r="H1365" s="14" t="s">
        <v>15175</v>
      </c>
      <c r="I1365" s="14" t="s">
        <v>15176</v>
      </c>
      <c r="J1365" s="14" t="s">
        <v>230</v>
      </c>
      <c r="K1365" s="14" t="s">
        <v>33</v>
      </c>
      <c r="L1365" s="14" t="s">
        <v>15177</v>
      </c>
      <c r="M1365" s="14" t="s">
        <v>15178</v>
      </c>
      <c r="N1365" s="14" t="s">
        <v>15179</v>
      </c>
      <c r="O1365" s="14" t="s">
        <v>15180</v>
      </c>
      <c r="P1365" s="14" t="s">
        <v>38</v>
      </c>
      <c r="Q1365" s="14" t="s">
        <v>15181</v>
      </c>
      <c r="R1365" s="14" t="s">
        <v>40</v>
      </c>
      <c r="S1365" s="14" t="s">
        <v>15182</v>
      </c>
      <c r="T1365" s="14" t="s">
        <v>230</v>
      </c>
      <c r="U1365" s="14" t="s">
        <v>215</v>
      </c>
      <c r="V1365" s="14" t="s">
        <v>44</v>
      </c>
    </row>
    <row r="1366" spans="1:22" ht="9.75" customHeight="1">
      <c r="A1366" s="14" t="s">
        <v>14354</v>
      </c>
      <c r="B1366" s="14" t="s">
        <v>1048</v>
      </c>
      <c r="C1366" s="13" t="str">
        <f t="shared" si="5"/>
        <v>11984H10</v>
      </c>
      <c r="D1366" s="14" t="s">
        <v>27</v>
      </c>
      <c r="E1366" s="14" t="s">
        <v>15183</v>
      </c>
      <c r="F1366" s="14" t="s">
        <v>15184</v>
      </c>
      <c r="G1366" s="13"/>
      <c r="H1366" s="14" t="s">
        <v>15185</v>
      </c>
      <c r="I1366" s="14" t="s">
        <v>5754</v>
      </c>
      <c r="J1366" s="14" t="s">
        <v>1301</v>
      </c>
      <c r="K1366" s="14" t="s">
        <v>33</v>
      </c>
      <c r="L1366" s="14" t="s">
        <v>15186</v>
      </c>
      <c r="M1366" s="14" t="s">
        <v>5756</v>
      </c>
      <c r="N1366" s="14" t="s">
        <v>15187</v>
      </c>
      <c r="O1366" s="14" t="s">
        <v>15188</v>
      </c>
      <c r="P1366" s="14" t="s">
        <v>38</v>
      </c>
      <c r="Q1366" s="14" t="s">
        <v>15189</v>
      </c>
      <c r="R1366" s="14" t="s">
        <v>40</v>
      </c>
      <c r="S1366" s="14" t="s">
        <v>15190</v>
      </c>
      <c r="T1366" s="14" t="s">
        <v>230</v>
      </c>
      <c r="U1366" s="14" t="s">
        <v>215</v>
      </c>
      <c r="V1366" s="14" t="s">
        <v>44</v>
      </c>
    </row>
    <row r="1367" spans="1:22" ht="9.75" customHeight="1">
      <c r="A1367" s="14" t="s">
        <v>14354</v>
      </c>
      <c r="B1367" s="14" t="s">
        <v>1061</v>
      </c>
      <c r="C1367" s="13" t="str">
        <f t="shared" si="5"/>
        <v>11984H11</v>
      </c>
      <c r="D1367" s="14" t="s">
        <v>27</v>
      </c>
      <c r="E1367" s="14" t="s">
        <v>15191</v>
      </c>
      <c r="F1367" s="14" t="s">
        <v>15192</v>
      </c>
      <c r="G1367" s="14" t="s">
        <v>15193</v>
      </c>
      <c r="H1367" s="14" t="s">
        <v>15194</v>
      </c>
      <c r="I1367" s="14" t="s">
        <v>15195</v>
      </c>
      <c r="J1367" s="14" t="s">
        <v>15196</v>
      </c>
      <c r="K1367" s="14" t="s">
        <v>83</v>
      </c>
      <c r="L1367" s="14" t="s">
        <v>15197</v>
      </c>
      <c r="M1367" s="14" t="s">
        <v>15198</v>
      </c>
      <c r="N1367" s="14" t="s">
        <v>15199</v>
      </c>
      <c r="O1367" s="14" t="s">
        <v>15200</v>
      </c>
      <c r="P1367" s="14" t="s">
        <v>38</v>
      </c>
      <c r="Q1367" s="14" t="s">
        <v>15201</v>
      </c>
      <c r="R1367" s="14" t="s">
        <v>40</v>
      </c>
      <c r="S1367" s="14" t="s">
        <v>15202</v>
      </c>
      <c r="T1367" s="14" t="s">
        <v>15203</v>
      </c>
      <c r="U1367" s="14" t="s">
        <v>429</v>
      </c>
      <c r="V1367" s="14" t="s">
        <v>44</v>
      </c>
    </row>
    <row r="1368" spans="1:22" ht="9.75" customHeight="1">
      <c r="A1368" s="14" t="s">
        <v>15204</v>
      </c>
      <c r="B1368" s="14" t="s">
        <v>26</v>
      </c>
      <c r="C1368" s="13" t="str">
        <f t="shared" si="5"/>
        <v>11985A2</v>
      </c>
      <c r="D1368" s="14" t="s">
        <v>27</v>
      </c>
      <c r="E1368" s="14" t="s">
        <v>15205</v>
      </c>
      <c r="F1368" s="14" t="s">
        <v>15206</v>
      </c>
      <c r="G1368" s="14" t="s">
        <v>15207</v>
      </c>
      <c r="H1368" s="14" t="s">
        <v>15208</v>
      </c>
      <c r="I1368" s="14" t="s">
        <v>15209</v>
      </c>
      <c r="J1368" s="14" t="s">
        <v>230</v>
      </c>
      <c r="K1368" s="14" t="s">
        <v>33</v>
      </c>
      <c r="L1368" s="14" t="s">
        <v>15210</v>
      </c>
      <c r="M1368" s="14" t="s">
        <v>15211</v>
      </c>
      <c r="N1368" s="14" t="s">
        <v>15212</v>
      </c>
      <c r="O1368" s="14" t="s">
        <v>280</v>
      </c>
      <c r="P1368" s="14" t="s">
        <v>38</v>
      </c>
      <c r="Q1368" s="14" t="s">
        <v>15213</v>
      </c>
      <c r="R1368" s="14" t="s">
        <v>40</v>
      </c>
      <c r="S1368" s="14" t="s">
        <v>15214</v>
      </c>
      <c r="T1368" s="14" t="s">
        <v>230</v>
      </c>
      <c r="U1368" s="14" t="s">
        <v>147</v>
      </c>
      <c r="V1368" s="14" t="s">
        <v>44</v>
      </c>
    </row>
    <row r="1369" spans="1:22" ht="9.75" customHeight="1">
      <c r="A1369" s="14" t="s">
        <v>15204</v>
      </c>
      <c r="B1369" s="14" t="s">
        <v>45</v>
      </c>
      <c r="C1369" s="13" t="str">
        <f t="shared" si="5"/>
        <v>11985A3</v>
      </c>
      <c r="D1369" s="14" t="s">
        <v>27</v>
      </c>
      <c r="E1369" s="14" t="s">
        <v>15215</v>
      </c>
      <c r="F1369" s="14" t="s">
        <v>15216</v>
      </c>
      <c r="G1369" s="13"/>
      <c r="H1369" s="14" t="s">
        <v>15217</v>
      </c>
      <c r="I1369" s="14" t="s">
        <v>15218</v>
      </c>
      <c r="J1369" s="14" t="s">
        <v>1053</v>
      </c>
      <c r="K1369" s="14" t="s">
        <v>15219</v>
      </c>
      <c r="L1369" s="14" t="s">
        <v>15220</v>
      </c>
      <c r="M1369" s="14" t="s">
        <v>15221</v>
      </c>
      <c r="N1369" s="14" t="s">
        <v>15222</v>
      </c>
      <c r="O1369" s="14" t="s">
        <v>15223</v>
      </c>
      <c r="P1369" s="14" t="s">
        <v>38</v>
      </c>
      <c r="Q1369" s="14" t="s">
        <v>15224</v>
      </c>
      <c r="R1369" s="14" t="s">
        <v>40</v>
      </c>
      <c r="S1369" s="14" t="s">
        <v>15225</v>
      </c>
      <c r="T1369" s="14" t="s">
        <v>1060</v>
      </c>
      <c r="U1369" s="14" t="s">
        <v>283</v>
      </c>
      <c r="V1369" s="14" t="s">
        <v>44</v>
      </c>
    </row>
    <row r="1370" spans="1:22" ht="9.75" customHeight="1">
      <c r="A1370" s="14" t="s">
        <v>15204</v>
      </c>
      <c r="B1370" s="14" t="s">
        <v>61</v>
      </c>
      <c r="C1370" s="13" t="str">
        <f t="shared" si="5"/>
        <v>11985A4</v>
      </c>
      <c r="D1370" s="14" t="s">
        <v>27</v>
      </c>
      <c r="E1370" s="14" t="s">
        <v>15226</v>
      </c>
      <c r="F1370" s="14" t="s">
        <v>15227</v>
      </c>
      <c r="G1370" s="13"/>
      <c r="H1370" s="14" t="s">
        <v>15228</v>
      </c>
      <c r="I1370" s="14" t="s">
        <v>15229</v>
      </c>
      <c r="J1370" s="14" t="s">
        <v>1053</v>
      </c>
      <c r="K1370" s="14" t="s">
        <v>83</v>
      </c>
      <c r="L1370" s="14" t="s">
        <v>15230</v>
      </c>
      <c r="M1370" s="14" t="s">
        <v>15231</v>
      </c>
      <c r="N1370" s="14" t="s">
        <v>15232</v>
      </c>
      <c r="O1370" s="14" t="s">
        <v>15233</v>
      </c>
      <c r="P1370" s="14" t="s">
        <v>38</v>
      </c>
      <c r="Q1370" s="14" t="s">
        <v>15234</v>
      </c>
      <c r="R1370" s="14" t="s">
        <v>40</v>
      </c>
      <c r="S1370" s="14" t="s">
        <v>15235</v>
      </c>
      <c r="T1370" s="14" t="s">
        <v>1060</v>
      </c>
      <c r="U1370" s="14" t="s">
        <v>283</v>
      </c>
      <c r="V1370" s="14" t="s">
        <v>44</v>
      </c>
    </row>
    <row r="1371" spans="1:22" ht="9.75" customHeight="1">
      <c r="A1371" s="14" t="s">
        <v>15204</v>
      </c>
      <c r="B1371" s="14" t="s">
        <v>77</v>
      </c>
      <c r="C1371" s="13" t="str">
        <f t="shared" si="5"/>
        <v>11985A5</v>
      </c>
      <c r="D1371" s="14" t="s">
        <v>27</v>
      </c>
      <c r="E1371" s="14" t="s">
        <v>15236</v>
      </c>
      <c r="F1371" s="14" t="s">
        <v>15237</v>
      </c>
      <c r="G1371" s="13"/>
      <c r="H1371" s="14" t="s">
        <v>15238</v>
      </c>
      <c r="I1371" s="14" t="s">
        <v>15239</v>
      </c>
      <c r="J1371" s="14" t="s">
        <v>15240</v>
      </c>
      <c r="K1371" s="14" t="s">
        <v>33</v>
      </c>
      <c r="L1371" s="14" t="s">
        <v>15241</v>
      </c>
      <c r="M1371" s="14" t="s">
        <v>15242</v>
      </c>
      <c r="N1371" s="14" t="s">
        <v>15243</v>
      </c>
      <c r="O1371" s="14" t="s">
        <v>15244</v>
      </c>
      <c r="P1371" s="14" t="s">
        <v>38</v>
      </c>
      <c r="Q1371" s="14" t="s">
        <v>15245</v>
      </c>
      <c r="R1371" s="14" t="s">
        <v>40</v>
      </c>
      <c r="S1371" s="14" t="s">
        <v>15246</v>
      </c>
      <c r="T1371" s="14" t="s">
        <v>970</v>
      </c>
      <c r="U1371" s="14" t="s">
        <v>147</v>
      </c>
      <c r="V1371" s="14" t="s">
        <v>44</v>
      </c>
    </row>
    <row r="1372" spans="1:22" ht="9.75" customHeight="1">
      <c r="A1372" s="14" t="s">
        <v>15204</v>
      </c>
      <c r="B1372" s="14" t="s">
        <v>91</v>
      </c>
      <c r="C1372" s="13" t="str">
        <f t="shared" si="5"/>
        <v>11985A6</v>
      </c>
      <c r="D1372" s="14" t="s">
        <v>27</v>
      </c>
      <c r="E1372" s="14" t="s">
        <v>15247</v>
      </c>
      <c r="F1372" s="14" t="s">
        <v>15248</v>
      </c>
      <c r="G1372" s="14" t="s">
        <v>15249</v>
      </c>
      <c r="H1372" s="14" t="s">
        <v>15250</v>
      </c>
      <c r="I1372" s="14" t="s">
        <v>6647</v>
      </c>
      <c r="J1372" s="14" t="s">
        <v>384</v>
      </c>
      <c r="K1372" s="14" t="s">
        <v>33</v>
      </c>
      <c r="L1372" s="14" t="s">
        <v>15251</v>
      </c>
      <c r="M1372" s="14" t="s">
        <v>6650</v>
      </c>
      <c r="N1372" s="14" t="s">
        <v>15252</v>
      </c>
      <c r="O1372" s="14" t="s">
        <v>15253</v>
      </c>
      <c r="P1372" s="14" t="s">
        <v>38</v>
      </c>
      <c r="Q1372" s="14" t="s">
        <v>15254</v>
      </c>
      <c r="R1372" s="14" t="s">
        <v>40</v>
      </c>
      <c r="S1372" s="14" t="s">
        <v>15255</v>
      </c>
      <c r="T1372" s="14" t="s">
        <v>391</v>
      </c>
      <c r="U1372" s="14" t="s">
        <v>693</v>
      </c>
      <c r="V1372" s="14" t="s">
        <v>148</v>
      </c>
    </row>
    <row r="1373" spans="1:22" ht="9.75" customHeight="1">
      <c r="A1373" s="14" t="s">
        <v>15204</v>
      </c>
      <c r="B1373" s="14" t="s">
        <v>105</v>
      </c>
      <c r="C1373" s="13" t="str">
        <f t="shared" si="5"/>
        <v>11985A7</v>
      </c>
      <c r="D1373" s="14" t="s">
        <v>27</v>
      </c>
      <c r="E1373" s="14" t="s">
        <v>15256</v>
      </c>
      <c r="F1373" s="14" t="s">
        <v>15257</v>
      </c>
      <c r="G1373" s="14" t="s">
        <v>15258</v>
      </c>
      <c r="H1373" s="14" t="s">
        <v>15259</v>
      </c>
      <c r="I1373" s="14" t="s">
        <v>8200</v>
      </c>
      <c r="J1373" s="14" t="s">
        <v>737</v>
      </c>
      <c r="K1373" s="14" t="s">
        <v>33</v>
      </c>
      <c r="L1373" s="14" t="s">
        <v>15260</v>
      </c>
      <c r="M1373" s="14" t="s">
        <v>12366</v>
      </c>
      <c r="N1373" s="14" t="s">
        <v>15261</v>
      </c>
      <c r="O1373" s="14" t="s">
        <v>15262</v>
      </c>
      <c r="P1373" s="14" t="s">
        <v>38</v>
      </c>
      <c r="Q1373" s="14" t="s">
        <v>15263</v>
      </c>
      <c r="R1373" s="14" t="s">
        <v>40</v>
      </c>
      <c r="S1373" s="14" t="s">
        <v>15264</v>
      </c>
      <c r="T1373" s="14" t="s">
        <v>456</v>
      </c>
      <c r="U1373" s="14" t="s">
        <v>43</v>
      </c>
      <c r="V1373" s="14" t="s">
        <v>44</v>
      </c>
    </row>
    <row r="1374" spans="1:22" ht="9.75" customHeight="1">
      <c r="A1374" s="14" t="s">
        <v>15204</v>
      </c>
      <c r="B1374" s="14" t="s">
        <v>120</v>
      </c>
      <c r="C1374" s="13" t="str">
        <f t="shared" si="5"/>
        <v>11985A8</v>
      </c>
      <c r="D1374" s="14" t="s">
        <v>27</v>
      </c>
      <c r="E1374" s="14" t="s">
        <v>15265</v>
      </c>
      <c r="F1374" s="14" t="s">
        <v>15266</v>
      </c>
      <c r="G1374" s="14" t="s">
        <v>15267</v>
      </c>
      <c r="H1374" s="14" t="s">
        <v>15268</v>
      </c>
      <c r="I1374" s="14" t="s">
        <v>15269</v>
      </c>
      <c r="J1374" s="14" t="s">
        <v>15270</v>
      </c>
      <c r="K1374" s="14" t="s">
        <v>33</v>
      </c>
      <c r="L1374" s="14" t="s">
        <v>15271</v>
      </c>
      <c r="M1374" s="14" t="s">
        <v>15272</v>
      </c>
      <c r="N1374" s="14" t="s">
        <v>15273</v>
      </c>
      <c r="O1374" s="14" t="s">
        <v>15274</v>
      </c>
      <c r="P1374" s="14" t="s">
        <v>38</v>
      </c>
      <c r="Q1374" s="14" t="s">
        <v>15275</v>
      </c>
      <c r="R1374" s="14" t="s">
        <v>40</v>
      </c>
      <c r="S1374" s="14" t="s">
        <v>15276</v>
      </c>
      <c r="T1374" s="14" t="s">
        <v>15277</v>
      </c>
      <c r="U1374" s="14" t="s">
        <v>134</v>
      </c>
      <c r="V1374" s="14" t="s">
        <v>44</v>
      </c>
    </row>
    <row r="1375" spans="1:22" ht="9.75" customHeight="1">
      <c r="A1375" s="14" t="s">
        <v>15204</v>
      </c>
      <c r="B1375" s="14" t="s">
        <v>136</v>
      </c>
      <c r="C1375" s="13" t="str">
        <f t="shared" si="5"/>
        <v>11985A9</v>
      </c>
      <c r="D1375" s="14" t="s">
        <v>27</v>
      </c>
      <c r="E1375" s="14" t="s">
        <v>15278</v>
      </c>
      <c r="F1375" s="14" t="s">
        <v>15279</v>
      </c>
      <c r="G1375" s="14" t="s">
        <v>15280</v>
      </c>
      <c r="H1375" s="14" t="s">
        <v>15281</v>
      </c>
      <c r="I1375" s="14" t="s">
        <v>3191</v>
      </c>
      <c r="J1375" s="14" t="s">
        <v>15282</v>
      </c>
      <c r="K1375" s="14" t="s">
        <v>33</v>
      </c>
      <c r="L1375" s="14" t="s">
        <v>15283</v>
      </c>
      <c r="M1375" s="14" t="s">
        <v>5338</v>
      </c>
      <c r="N1375" s="14" t="s">
        <v>15284</v>
      </c>
      <c r="O1375" s="14" t="s">
        <v>15285</v>
      </c>
      <c r="P1375" s="14" t="s">
        <v>38</v>
      </c>
      <c r="Q1375" s="14" t="s">
        <v>2002</v>
      </c>
      <c r="R1375" s="14" t="s">
        <v>40</v>
      </c>
      <c r="S1375" s="14" t="s">
        <v>15286</v>
      </c>
      <c r="T1375" s="14" t="s">
        <v>75</v>
      </c>
      <c r="U1375" s="14" t="s">
        <v>243</v>
      </c>
      <c r="V1375" s="14" t="s">
        <v>44</v>
      </c>
    </row>
    <row r="1376" spans="1:22" ht="9.75" customHeight="1">
      <c r="A1376" s="14" t="s">
        <v>15204</v>
      </c>
      <c r="B1376" s="14" t="s">
        <v>149</v>
      </c>
      <c r="C1376" s="13" t="str">
        <f t="shared" si="5"/>
        <v>11985A10</v>
      </c>
      <c r="D1376" s="14" t="s">
        <v>27</v>
      </c>
      <c r="E1376" s="14" t="s">
        <v>15287</v>
      </c>
      <c r="F1376" s="14" t="s">
        <v>15288</v>
      </c>
      <c r="G1376" s="14" t="s">
        <v>15289</v>
      </c>
      <c r="H1376" s="14" t="s">
        <v>15290</v>
      </c>
      <c r="I1376" s="14" t="s">
        <v>15291</v>
      </c>
      <c r="J1376" s="14" t="s">
        <v>208</v>
      </c>
      <c r="K1376" s="14" t="s">
        <v>83</v>
      </c>
      <c r="L1376" s="14" t="s">
        <v>15292</v>
      </c>
      <c r="M1376" s="14" t="s">
        <v>15293</v>
      </c>
      <c r="N1376" s="14" t="s">
        <v>15294</v>
      </c>
      <c r="O1376" s="14" t="s">
        <v>15295</v>
      </c>
      <c r="P1376" s="14" t="s">
        <v>38</v>
      </c>
      <c r="Q1376" s="14" t="s">
        <v>15296</v>
      </c>
      <c r="R1376" s="14" t="s">
        <v>40</v>
      </c>
      <c r="S1376" s="14" t="s">
        <v>15297</v>
      </c>
      <c r="T1376" s="14" t="s">
        <v>90</v>
      </c>
      <c r="U1376" s="14" t="s">
        <v>104</v>
      </c>
      <c r="V1376" s="14" t="s">
        <v>44</v>
      </c>
    </row>
    <row r="1377" spans="1:22" ht="9.75" customHeight="1">
      <c r="A1377" s="14" t="s">
        <v>15204</v>
      </c>
      <c r="B1377" s="14" t="s">
        <v>162</v>
      </c>
      <c r="C1377" s="13" t="str">
        <f t="shared" si="5"/>
        <v>11985A11</v>
      </c>
      <c r="D1377" s="14" t="s">
        <v>27</v>
      </c>
      <c r="E1377" s="14" t="s">
        <v>15298</v>
      </c>
      <c r="F1377" s="14" t="s">
        <v>15299</v>
      </c>
      <c r="G1377" s="13"/>
      <c r="H1377" s="14" t="s">
        <v>15300</v>
      </c>
      <c r="I1377" s="14" t="s">
        <v>15301</v>
      </c>
      <c r="J1377" s="14" t="s">
        <v>208</v>
      </c>
      <c r="K1377" s="14" t="s">
        <v>5569</v>
      </c>
      <c r="L1377" s="14" t="s">
        <v>15302</v>
      </c>
      <c r="M1377" s="14" t="s">
        <v>15303</v>
      </c>
      <c r="N1377" s="14" t="s">
        <v>15304</v>
      </c>
      <c r="O1377" s="14" t="s">
        <v>15305</v>
      </c>
      <c r="P1377" s="14" t="s">
        <v>38</v>
      </c>
      <c r="Q1377" s="14" t="s">
        <v>15306</v>
      </c>
      <c r="R1377" s="14" t="s">
        <v>40</v>
      </c>
      <c r="S1377" s="14" t="s">
        <v>15307</v>
      </c>
      <c r="T1377" s="14" t="s">
        <v>90</v>
      </c>
      <c r="U1377" s="14" t="s">
        <v>104</v>
      </c>
      <c r="V1377" s="14" t="s">
        <v>44</v>
      </c>
    </row>
    <row r="1378" spans="1:22" ht="9.75" customHeight="1">
      <c r="A1378" s="14" t="s">
        <v>15204</v>
      </c>
      <c r="B1378" s="14" t="s">
        <v>176</v>
      </c>
      <c r="C1378" s="13" t="str">
        <f t="shared" si="5"/>
        <v>11985B2</v>
      </c>
      <c r="D1378" s="14" t="s">
        <v>27</v>
      </c>
      <c r="E1378" s="14" t="s">
        <v>15308</v>
      </c>
      <c r="F1378" s="14" t="s">
        <v>15309</v>
      </c>
      <c r="G1378" s="14" t="s">
        <v>15310</v>
      </c>
      <c r="H1378" s="14" t="s">
        <v>15311</v>
      </c>
      <c r="I1378" s="14" t="s">
        <v>3893</v>
      </c>
      <c r="J1378" s="14" t="s">
        <v>67</v>
      </c>
      <c r="K1378" s="14" t="s">
        <v>33</v>
      </c>
      <c r="L1378" s="14" t="s">
        <v>15312</v>
      </c>
      <c r="M1378" s="14" t="s">
        <v>3896</v>
      </c>
      <c r="N1378" s="14" t="s">
        <v>15313</v>
      </c>
      <c r="O1378" s="14" t="s">
        <v>15314</v>
      </c>
      <c r="P1378" s="14" t="s">
        <v>38</v>
      </c>
      <c r="Q1378" s="14" t="s">
        <v>15315</v>
      </c>
      <c r="R1378" s="14" t="s">
        <v>40</v>
      </c>
      <c r="S1378" s="14" t="s">
        <v>15316</v>
      </c>
      <c r="T1378" s="14" t="s">
        <v>75</v>
      </c>
      <c r="U1378" s="14" t="s">
        <v>230</v>
      </c>
      <c r="V1378" s="14" t="s">
        <v>44</v>
      </c>
    </row>
    <row r="1379" spans="1:22" ht="9.75" customHeight="1">
      <c r="A1379" s="14" t="s">
        <v>15204</v>
      </c>
      <c r="B1379" s="14" t="s">
        <v>190</v>
      </c>
      <c r="C1379" s="13" t="str">
        <f t="shared" si="5"/>
        <v>11985B3</v>
      </c>
      <c r="D1379" s="14" t="s">
        <v>27</v>
      </c>
      <c r="E1379" s="14" t="s">
        <v>15317</v>
      </c>
      <c r="F1379" s="14" t="s">
        <v>15318</v>
      </c>
      <c r="G1379" s="14" t="s">
        <v>15319</v>
      </c>
      <c r="H1379" s="14" t="s">
        <v>15320</v>
      </c>
      <c r="I1379" s="14" t="s">
        <v>4244</v>
      </c>
      <c r="J1379" s="14" t="s">
        <v>230</v>
      </c>
      <c r="K1379" s="13"/>
      <c r="L1379" s="14" t="s">
        <v>15321</v>
      </c>
      <c r="M1379" s="14" t="s">
        <v>4247</v>
      </c>
      <c r="N1379" s="14" t="s">
        <v>15322</v>
      </c>
      <c r="O1379" s="14" t="s">
        <v>15323</v>
      </c>
      <c r="P1379" s="14" t="s">
        <v>38</v>
      </c>
      <c r="Q1379" s="14" t="s">
        <v>15324</v>
      </c>
      <c r="R1379" s="14" t="s">
        <v>40</v>
      </c>
      <c r="S1379" s="14" t="s">
        <v>15325</v>
      </c>
      <c r="T1379" s="14" t="s">
        <v>230</v>
      </c>
      <c r="U1379" s="14" t="s">
        <v>43</v>
      </c>
      <c r="V1379" s="14" t="s">
        <v>44</v>
      </c>
    </row>
    <row r="1380" spans="1:22" ht="9.75" customHeight="1">
      <c r="A1380" s="14" t="s">
        <v>15204</v>
      </c>
      <c r="B1380" s="14" t="s">
        <v>203</v>
      </c>
      <c r="C1380" s="13" t="str">
        <f t="shared" si="5"/>
        <v>11985B4</v>
      </c>
      <c r="D1380" s="14" t="s">
        <v>27</v>
      </c>
      <c r="E1380" s="14" t="s">
        <v>15326</v>
      </c>
      <c r="F1380" s="14" t="s">
        <v>15327</v>
      </c>
      <c r="G1380" s="14" t="s">
        <v>15328</v>
      </c>
      <c r="H1380" s="14" t="s">
        <v>15329</v>
      </c>
      <c r="I1380" s="14" t="s">
        <v>15330</v>
      </c>
      <c r="J1380" s="14" t="s">
        <v>82</v>
      </c>
      <c r="K1380" s="14" t="s">
        <v>1302</v>
      </c>
      <c r="L1380" s="14" t="s">
        <v>15331</v>
      </c>
      <c r="M1380" s="14" t="s">
        <v>15332</v>
      </c>
      <c r="N1380" s="14" t="s">
        <v>15333</v>
      </c>
      <c r="O1380" s="14" t="s">
        <v>15334</v>
      </c>
      <c r="P1380" s="14" t="s">
        <v>38</v>
      </c>
      <c r="Q1380" s="14" t="s">
        <v>15335</v>
      </c>
      <c r="R1380" s="14" t="s">
        <v>40</v>
      </c>
      <c r="S1380" s="14" t="s">
        <v>15336</v>
      </c>
      <c r="T1380" s="14" t="s">
        <v>90</v>
      </c>
      <c r="U1380" s="14" t="s">
        <v>60</v>
      </c>
      <c r="V1380" s="14" t="s">
        <v>44</v>
      </c>
    </row>
    <row r="1381" spans="1:22" ht="9.75" customHeight="1">
      <c r="A1381" s="14" t="s">
        <v>15204</v>
      </c>
      <c r="B1381" s="14" t="s">
        <v>216</v>
      </c>
      <c r="C1381" s="13" t="str">
        <f t="shared" si="5"/>
        <v>11985B5</v>
      </c>
      <c r="D1381" s="14" t="s">
        <v>27</v>
      </c>
      <c r="E1381" s="14" t="s">
        <v>15337</v>
      </c>
      <c r="F1381" s="14" t="s">
        <v>15338</v>
      </c>
      <c r="G1381" s="13"/>
      <c r="H1381" s="14" t="s">
        <v>15339</v>
      </c>
      <c r="I1381" s="14" t="s">
        <v>15340</v>
      </c>
      <c r="J1381" s="14" t="s">
        <v>1859</v>
      </c>
      <c r="K1381" s="14" t="s">
        <v>33</v>
      </c>
      <c r="L1381" s="14" t="s">
        <v>15341</v>
      </c>
      <c r="M1381" s="14" t="s">
        <v>15342</v>
      </c>
      <c r="N1381" s="14" t="s">
        <v>15343</v>
      </c>
      <c r="O1381" s="14" t="s">
        <v>15344</v>
      </c>
      <c r="P1381" s="14" t="s">
        <v>38</v>
      </c>
      <c r="Q1381" s="14" t="s">
        <v>15345</v>
      </c>
      <c r="R1381" s="14" t="s">
        <v>40</v>
      </c>
      <c r="S1381" s="14" t="s">
        <v>15346</v>
      </c>
      <c r="T1381" s="14" t="s">
        <v>103</v>
      </c>
      <c r="U1381" s="14" t="s">
        <v>1414</v>
      </c>
      <c r="V1381" s="14" t="s">
        <v>44</v>
      </c>
    </row>
    <row r="1382" spans="1:22" ht="9.75" customHeight="1">
      <c r="A1382" s="14" t="s">
        <v>15204</v>
      </c>
      <c r="B1382" s="14" t="s">
        <v>231</v>
      </c>
      <c r="C1382" s="13" t="str">
        <f t="shared" si="5"/>
        <v>11985B6</v>
      </c>
      <c r="D1382" s="14" t="s">
        <v>27</v>
      </c>
      <c r="E1382" s="14" t="s">
        <v>15347</v>
      </c>
      <c r="F1382" s="14" t="s">
        <v>15348</v>
      </c>
      <c r="G1382" s="14" t="s">
        <v>15349</v>
      </c>
      <c r="H1382" s="14" t="s">
        <v>15350</v>
      </c>
      <c r="I1382" s="14" t="s">
        <v>15351</v>
      </c>
      <c r="J1382" s="14" t="s">
        <v>2391</v>
      </c>
      <c r="K1382" s="14" t="s">
        <v>2392</v>
      </c>
      <c r="L1382" s="14" t="s">
        <v>15352</v>
      </c>
      <c r="M1382" s="14" t="s">
        <v>15353</v>
      </c>
      <c r="N1382" s="14" t="s">
        <v>15354</v>
      </c>
      <c r="O1382" s="14" t="s">
        <v>15355</v>
      </c>
      <c r="P1382" s="14" t="s">
        <v>38</v>
      </c>
      <c r="Q1382" s="14" t="s">
        <v>15356</v>
      </c>
      <c r="R1382" s="14" t="s">
        <v>40</v>
      </c>
      <c r="S1382" s="14" t="s">
        <v>15357</v>
      </c>
      <c r="T1382" s="14" t="s">
        <v>2399</v>
      </c>
      <c r="U1382" s="14" t="s">
        <v>1414</v>
      </c>
      <c r="V1382" s="14" t="s">
        <v>44</v>
      </c>
    </row>
    <row r="1383" spans="1:22" ht="9.75" customHeight="1">
      <c r="A1383" s="14" t="s">
        <v>15204</v>
      </c>
      <c r="B1383" s="14" t="s">
        <v>244</v>
      </c>
      <c r="C1383" s="13" t="str">
        <f t="shared" si="5"/>
        <v>11985B7</v>
      </c>
      <c r="D1383" s="14" t="s">
        <v>27</v>
      </c>
      <c r="E1383" s="14" t="s">
        <v>15358</v>
      </c>
      <c r="F1383" s="14" t="s">
        <v>15359</v>
      </c>
      <c r="G1383" s="14" t="s">
        <v>15360</v>
      </c>
      <c r="H1383" s="14" t="s">
        <v>15361</v>
      </c>
      <c r="I1383" s="14" t="s">
        <v>13695</v>
      </c>
      <c r="J1383" s="14" t="s">
        <v>2391</v>
      </c>
      <c r="K1383" s="14" t="s">
        <v>33</v>
      </c>
      <c r="L1383" s="14" t="s">
        <v>15362</v>
      </c>
      <c r="M1383" s="14" t="s">
        <v>15363</v>
      </c>
      <c r="N1383" s="14" t="s">
        <v>15364</v>
      </c>
      <c r="O1383" s="14" t="s">
        <v>15365</v>
      </c>
      <c r="P1383" s="14" t="s">
        <v>38</v>
      </c>
      <c r="Q1383" s="14" t="s">
        <v>15366</v>
      </c>
      <c r="R1383" s="14" t="s">
        <v>40</v>
      </c>
      <c r="S1383" s="14" t="s">
        <v>15367</v>
      </c>
      <c r="T1383" s="14" t="s">
        <v>2399</v>
      </c>
      <c r="U1383" s="14" t="s">
        <v>1414</v>
      </c>
      <c r="V1383" s="14" t="s">
        <v>44</v>
      </c>
    </row>
    <row r="1384" spans="1:22" ht="9.75" customHeight="1">
      <c r="A1384" s="14" t="s">
        <v>15204</v>
      </c>
      <c r="B1384" s="14" t="s">
        <v>257</v>
      </c>
      <c r="C1384" s="13" t="str">
        <f t="shared" si="5"/>
        <v>11985B8</v>
      </c>
      <c r="D1384" s="14" t="s">
        <v>27</v>
      </c>
      <c r="E1384" s="14" t="s">
        <v>15368</v>
      </c>
      <c r="F1384" s="14" t="s">
        <v>15369</v>
      </c>
      <c r="G1384" s="14" t="s">
        <v>15370</v>
      </c>
      <c r="H1384" s="14" t="s">
        <v>15371</v>
      </c>
      <c r="I1384" s="14" t="s">
        <v>15372</v>
      </c>
      <c r="J1384" s="14" t="s">
        <v>111</v>
      </c>
      <c r="K1384" s="14" t="s">
        <v>33</v>
      </c>
      <c r="L1384" s="14" t="s">
        <v>15373</v>
      </c>
      <c r="M1384" s="14" t="s">
        <v>15374</v>
      </c>
      <c r="N1384" s="14" t="s">
        <v>15375</v>
      </c>
      <c r="O1384" s="14" t="s">
        <v>15376</v>
      </c>
      <c r="P1384" s="14" t="s">
        <v>38</v>
      </c>
      <c r="Q1384" s="14" t="s">
        <v>15377</v>
      </c>
      <c r="R1384" s="14" t="s">
        <v>40</v>
      </c>
      <c r="S1384" s="14" t="s">
        <v>15378</v>
      </c>
      <c r="T1384" s="14" t="s">
        <v>118</v>
      </c>
      <c r="U1384" s="14" t="s">
        <v>283</v>
      </c>
      <c r="V1384" s="14" t="s">
        <v>44</v>
      </c>
    </row>
    <row r="1385" spans="1:22" ht="9.75" customHeight="1">
      <c r="A1385" s="14" t="s">
        <v>15204</v>
      </c>
      <c r="B1385" s="14" t="s">
        <v>270</v>
      </c>
      <c r="C1385" s="13" t="str">
        <f t="shared" si="5"/>
        <v>11985B9</v>
      </c>
      <c r="D1385" s="14" t="s">
        <v>27</v>
      </c>
      <c r="E1385" s="14" t="s">
        <v>15379</v>
      </c>
      <c r="F1385" s="14" t="s">
        <v>15380</v>
      </c>
      <c r="G1385" s="14" t="s">
        <v>15381</v>
      </c>
      <c r="H1385" s="14" t="s">
        <v>15382</v>
      </c>
      <c r="I1385" s="14" t="s">
        <v>15383</v>
      </c>
      <c r="J1385" s="14" t="s">
        <v>195</v>
      </c>
      <c r="K1385" s="14" t="s">
        <v>33</v>
      </c>
      <c r="L1385" s="14" t="s">
        <v>15384</v>
      </c>
      <c r="M1385" s="14" t="s">
        <v>15385</v>
      </c>
      <c r="N1385" s="14" t="s">
        <v>15386</v>
      </c>
      <c r="O1385" s="14" t="s">
        <v>15387</v>
      </c>
      <c r="P1385" s="14" t="s">
        <v>38</v>
      </c>
      <c r="Q1385" s="14" t="s">
        <v>15388</v>
      </c>
      <c r="R1385" s="14" t="s">
        <v>40</v>
      </c>
      <c r="S1385" s="14" t="s">
        <v>15389</v>
      </c>
      <c r="T1385" s="14" t="s">
        <v>90</v>
      </c>
      <c r="U1385" s="14" t="s">
        <v>283</v>
      </c>
      <c r="V1385" s="14" t="s">
        <v>44</v>
      </c>
    </row>
    <row r="1386" spans="1:22" ht="9.75" customHeight="1">
      <c r="A1386" s="14" t="s">
        <v>15204</v>
      </c>
      <c r="B1386" s="14" t="s">
        <v>284</v>
      </c>
      <c r="C1386" s="13" t="str">
        <f t="shared" si="5"/>
        <v>11985B10</v>
      </c>
      <c r="D1386" s="14" t="s">
        <v>27</v>
      </c>
      <c r="E1386" s="14" t="s">
        <v>15390</v>
      </c>
      <c r="F1386" s="14" t="s">
        <v>15391</v>
      </c>
      <c r="G1386" s="14" t="s">
        <v>15392</v>
      </c>
      <c r="H1386" s="14" t="s">
        <v>15393</v>
      </c>
      <c r="I1386" s="14" t="s">
        <v>15394</v>
      </c>
      <c r="J1386" s="14" t="s">
        <v>15395</v>
      </c>
      <c r="K1386" s="14" t="s">
        <v>52</v>
      </c>
      <c r="L1386" s="14" t="s">
        <v>15396</v>
      </c>
      <c r="M1386" s="14" t="s">
        <v>15397</v>
      </c>
      <c r="N1386" s="14" t="s">
        <v>15398</v>
      </c>
      <c r="O1386" s="14" t="s">
        <v>15399</v>
      </c>
      <c r="P1386" s="14" t="s">
        <v>38</v>
      </c>
      <c r="Q1386" s="14" t="s">
        <v>15400</v>
      </c>
      <c r="R1386" s="14" t="s">
        <v>40</v>
      </c>
      <c r="S1386" s="14" t="s">
        <v>15401</v>
      </c>
      <c r="T1386" s="14" t="s">
        <v>2493</v>
      </c>
      <c r="U1386" s="14" t="s">
        <v>134</v>
      </c>
      <c r="V1386" s="14" t="s">
        <v>44</v>
      </c>
    </row>
    <row r="1387" spans="1:22" ht="9.75" customHeight="1">
      <c r="A1387" s="14" t="s">
        <v>15204</v>
      </c>
      <c r="B1387" s="14" t="s">
        <v>298</v>
      </c>
      <c r="C1387" s="13" t="str">
        <f t="shared" si="5"/>
        <v>11985B11</v>
      </c>
      <c r="D1387" s="14" t="s">
        <v>27</v>
      </c>
      <c r="E1387" s="14" t="s">
        <v>15402</v>
      </c>
      <c r="F1387" s="14" t="s">
        <v>15403</v>
      </c>
      <c r="G1387" s="14" t="s">
        <v>15404</v>
      </c>
      <c r="H1387" s="14" t="s">
        <v>15405</v>
      </c>
      <c r="I1387" s="14" t="s">
        <v>15406</v>
      </c>
      <c r="J1387" s="14" t="s">
        <v>11176</v>
      </c>
      <c r="K1387" s="14" t="s">
        <v>33</v>
      </c>
      <c r="L1387" s="14" t="s">
        <v>15407</v>
      </c>
      <c r="M1387" s="14" t="s">
        <v>15408</v>
      </c>
      <c r="N1387" s="14" t="s">
        <v>15409</v>
      </c>
      <c r="O1387" s="14" t="s">
        <v>15410</v>
      </c>
      <c r="P1387" s="14" t="s">
        <v>38</v>
      </c>
      <c r="Q1387" s="14" t="s">
        <v>15411</v>
      </c>
      <c r="R1387" s="14" t="s">
        <v>40</v>
      </c>
      <c r="S1387" s="14" t="s">
        <v>15412</v>
      </c>
      <c r="T1387" s="14" t="s">
        <v>118</v>
      </c>
      <c r="U1387" s="14" t="s">
        <v>283</v>
      </c>
      <c r="V1387" s="14" t="s">
        <v>44</v>
      </c>
    </row>
    <row r="1388" spans="1:22" ht="9.75" customHeight="1">
      <c r="A1388" s="14" t="s">
        <v>15204</v>
      </c>
      <c r="B1388" s="14" t="s">
        <v>311</v>
      </c>
      <c r="C1388" s="13" t="str">
        <f t="shared" si="5"/>
        <v>11985C2</v>
      </c>
      <c r="D1388" s="14" t="s">
        <v>27</v>
      </c>
      <c r="E1388" s="14" t="s">
        <v>15413</v>
      </c>
      <c r="F1388" s="14" t="s">
        <v>15414</v>
      </c>
      <c r="G1388" s="14" t="s">
        <v>15415</v>
      </c>
      <c r="H1388" s="14" t="s">
        <v>15416</v>
      </c>
      <c r="I1388" s="14" t="s">
        <v>15417</v>
      </c>
      <c r="J1388" s="14" t="s">
        <v>344</v>
      </c>
      <c r="K1388" s="14" t="s">
        <v>68</v>
      </c>
      <c r="L1388" s="14" t="s">
        <v>15418</v>
      </c>
      <c r="M1388" s="14" t="s">
        <v>15419</v>
      </c>
      <c r="N1388" s="14" t="s">
        <v>15420</v>
      </c>
      <c r="O1388" s="14" t="s">
        <v>15421</v>
      </c>
      <c r="P1388" s="14" t="s">
        <v>38</v>
      </c>
      <c r="Q1388" s="14" t="s">
        <v>15422</v>
      </c>
      <c r="R1388" s="14" t="s">
        <v>40</v>
      </c>
      <c r="S1388" s="14" t="s">
        <v>15423</v>
      </c>
      <c r="T1388" s="14" t="s">
        <v>75</v>
      </c>
      <c r="U1388" s="14" t="s">
        <v>230</v>
      </c>
      <c r="V1388" s="14" t="s">
        <v>44</v>
      </c>
    </row>
    <row r="1389" spans="1:22" ht="9.75" customHeight="1">
      <c r="A1389" s="14" t="s">
        <v>15204</v>
      </c>
      <c r="B1389" s="14" t="s">
        <v>325</v>
      </c>
      <c r="C1389" s="13" t="str">
        <f t="shared" si="5"/>
        <v>11985C3</v>
      </c>
      <c r="D1389" s="14" t="s">
        <v>27</v>
      </c>
      <c r="E1389" s="14" t="s">
        <v>15424</v>
      </c>
      <c r="F1389" s="14" t="s">
        <v>15425</v>
      </c>
      <c r="G1389" s="13"/>
      <c r="H1389" s="14" t="s">
        <v>15426</v>
      </c>
      <c r="I1389" s="14" t="s">
        <v>15427</v>
      </c>
      <c r="J1389" s="14" t="s">
        <v>15428</v>
      </c>
      <c r="K1389" s="14" t="s">
        <v>33</v>
      </c>
      <c r="L1389" s="14" t="s">
        <v>15429</v>
      </c>
      <c r="M1389" s="14" t="s">
        <v>15430</v>
      </c>
      <c r="N1389" s="14" t="s">
        <v>15431</v>
      </c>
      <c r="O1389" s="14" t="s">
        <v>15432</v>
      </c>
      <c r="P1389" s="14" t="s">
        <v>38</v>
      </c>
      <c r="Q1389" s="14" t="s">
        <v>15433</v>
      </c>
      <c r="R1389" s="14" t="s">
        <v>40</v>
      </c>
      <c r="S1389" s="14" t="s">
        <v>15434</v>
      </c>
      <c r="T1389" s="14" t="s">
        <v>229</v>
      </c>
      <c r="U1389" s="14" t="s">
        <v>3950</v>
      </c>
      <c r="V1389" s="14" t="s">
        <v>44</v>
      </c>
    </row>
    <row r="1390" spans="1:22" ht="9.75" customHeight="1">
      <c r="A1390" s="14" t="s">
        <v>15204</v>
      </c>
      <c r="B1390" s="14" t="s">
        <v>339</v>
      </c>
      <c r="C1390" s="13" t="str">
        <f t="shared" si="5"/>
        <v>11985C4</v>
      </c>
      <c r="D1390" s="14" t="s">
        <v>27</v>
      </c>
      <c r="E1390" s="14" t="s">
        <v>15435</v>
      </c>
      <c r="F1390" s="14" t="s">
        <v>15436</v>
      </c>
      <c r="G1390" s="14" t="s">
        <v>15437</v>
      </c>
      <c r="H1390" s="14" t="s">
        <v>15438</v>
      </c>
      <c r="I1390" s="14" t="s">
        <v>15439</v>
      </c>
      <c r="J1390" s="14" t="s">
        <v>384</v>
      </c>
      <c r="K1390" s="14" t="s">
        <v>52</v>
      </c>
      <c r="L1390" s="14" t="s">
        <v>15440</v>
      </c>
      <c r="M1390" s="14" t="s">
        <v>15441</v>
      </c>
      <c r="N1390" s="14" t="s">
        <v>15442</v>
      </c>
      <c r="O1390" s="14" t="s">
        <v>15443</v>
      </c>
      <c r="P1390" s="14" t="s">
        <v>38</v>
      </c>
      <c r="Q1390" s="14" t="s">
        <v>15444</v>
      </c>
      <c r="R1390" s="14" t="s">
        <v>40</v>
      </c>
      <c r="S1390" s="14" t="s">
        <v>15445</v>
      </c>
      <c r="T1390" s="14" t="s">
        <v>391</v>
      </c>
      <c r="U1390" s="14" t="s">
        <v>338</v>
      </c>
      <c r="V1390" s="14" t="s">
        <v>44</v>
      </c>
    </row>
    <row r="1391" spans="1:22" ht="9.75" customHeight="1">
      <c r="A1391" s="14" t="s">
        <v>15204</v>
      </c>
      <c r="B1391" s="14" t="s">
        <v>351</v>
      </c>
      <c r="C1391" s="13" t="str">
        <f t="shared" si="5"/>
        <v>11985C5</v>
      </c>
      <c r="D1391" s="14" t="s">
        <v>27</v>
      </c>
      <c r="E1391" s="14" t="s">
        <v>15446</v>
      </c>
      <c r="F1391" s="14" t="s">
        <v>15447</v>
      </c>
      <c r="G1391" s="13"/>
      <c r="H1391" s="14" t="s">
        <v>15448</v>
      </c>
      <c r="I1391" s="14" t="s">
        <v>1790</v>
      </c>
      <c r="J1391" s="14" t="s">
        <v>111</v>
      </c>
      <c r="K1391" s="14" t="s">
        <v>33</v>
      </c>
      <c r="L1391" s="14" t="s">
        <v>15449</v>
      </c>
      <c r="M1391" s="14" t="s">
        <v>1793</v>
      </c>
      <c r="N1391" s="14" t="s">
        <v>15450</v>
      </c>
      <c r="O1391" s="14" t="s">
        <v>15451</v>
      </c>
      <c r="P1391" s="14" t="s">
        <v>38</v>
      </c>
      <c r="Q1391" s="14" t="s">
        <v>15452</v>
      </c>
      <c r="R1391" s="14" t="s">
        <v>40</v>
      </c>
      <c r="S1391" s="14" t="s">
        <v>15453</v>
      </c>
      <c r="T1391" s="14" t="s">
        <v>118</v>
      </c>
      <c r="U1391" s="14" t="s">
        <v>230</v>
      </c>
      <c r="V1391" s="14" t="s">
        <v>256</v>
      </c>
    </row>
    <row r="1392" spans="1:22" ht="9.75" customHeight="1">
      <c r="A1392" s="14" t="s">
        <v>15204</v>
      </c>
      <c r="B1392" s="14" t="s">
        <v>365</v>
      </c>
      <c r="C1392" s="13" t="str">
        <f t="shared" si="5"/>
        <v>11985C6</v>
      </c>
      <c r="D1392" s="14" t="s">
        <v>27</v>
      </c>
      <c r="E1392" s="14" t="s">
        <v>15454</v>
      </c>
      <c r="F1392" s="14" t="s">
        <v>15455</v>
      </c>
      <c r="G1392" s="14" t="s">
        <v>15456</v>
      </c>
      <c r="H1392" s="14" t="s">
        <v>15457</v>
      </c>
      <c r="I1392" s="14" t="s">
        <v>15458</v>
      </c>
      <c r="J1392" s="14" t="s">
        <v>344</v>
      </c>
      <c r="K1392" s="14" t="s">
        <v>10062</v>
      </c>
      <c r="L1392" s="14" t="s">
        <v>15459</v>
      </c>
      <c r="M1392" s="14" t="s">
        <v>15460</v>
      </c>
      <c r="N1392" s="14" t="s">
        <v>15461</v>
      </c>
      <c r="O1392" s="14" t="s">
        <v>15462</v>
      </c>
      <c r="P1392" s="14" t="s">
        <v>38</v>
      </c>
      <c r="Q1392" s="14" t="s">
        <v>15463</v>
      </c>
      <c r="R1392" s="14" t="s">
        <v>40</v>
      </c>
      <c r="S1392" s="14" t="s">
        <v>15464</v>
      </c>
      <c r="T1392" s="14" t="s">
        <v>75</v>
      </c>
      <c r="U1392" s="14" t="s">
        <v>243</v>
      </c>
      <c r="V1392" s="14" t="s">
        <v>44</v>
      </c>
    </row>
    <row r="1393" spans="1:22" ht="9.75" customHeight="1">
      <c r="A1393" s="14" t="s">
        <v>15204</v>
      </c>
      <c r="B1393" s="14" t="s">
        <v>378</v>
      </c>
      <c r="C1393" s="13" t="str">
        <f t="shared" si="5"/>
        <v>11985C7</v>
      </c>
      <c r="D1393" s="14" t="s">
        <v>27</v>
      </c>
      <c r="E1393" s="14" t="s">
        <v>15465</v>
      </c>
      <c r="F1393" s="14" t="s">
        <v>15466</v>
      </c>
      <c r="G1393" s="13"/>
      <c r="H1393" s="14" t="s">
        <v>15467</v>
      </c>
      <c r="I1393" s="14" t="s">
        <v>15468</v>
      </c>
      <c r="J1393" s="14" t="s">
        <v>2391</v>
      </c>
      <c r="K1393" s="14" t="s">
        <v>52</v>
      </c>
      <c r="L1393" s="14" t="s">
        <v>15469</v>
      </c>
      <c r="M1393" s="14" t="s">
        <v>15470</v>
      </c>
      <c r="N1393" s="14" t="s">
        <v>15471</v>
      </c>
      <c r="O1393" s="14" t="s">
        <v>15472</v>
      </c>
      <c r="P1393" s="14" t="s">
        <v>38</v>
      </c>
      <c r="Q1393" s="14" t="s">
        <v>15473</v>
      </c>
      <c r="R1393" s="14" t="s">
        <v>40</v>
      </c>
      <c r="S1393" s="14" t="s">
        <v>15474</v>
      </c>
      <c r="T1393" s="14" t="s">
        <v>2399</v>
      </c>
      <c r="U1393" s="14" t="s">
        <v>933</v>
      </c>
      <c r="V1393" s="14" t="s">
        <v>44</v>
      </c>
    </row>
    <row r="1394" spans="1:22" ht="9.75" customHeight="1">
      <c r="A1394" s="14" t="s">
        <v>15204</v>
      </c>
      <c r="B1394" s="14" t="s">
        <v>392</v>
      </c>
      <c r="C1394" s="13" t="str">
        <f t="shared" si="5"/>
        <v>11985C8</v>
      </c>
      <c r="D1394" s="14" t="s">
        <v>27</v>
      </c>
      <c r="E1394" s="14" t="s">
        <v>15475</v>
      </c>
      <c r="F1394" s="14" t="s">
        <v>15476</v>
      </c>
      <c r="G1394" s="14" t="s">
        <v>15477</v>
      </c>
      <c r="H1394" s="14" t="s">
        <v>15478</v>
      </c>
      <c r="I1394" s="14" t="s">
        <v>4381</v>
      </c>
      <c r="J1394" s="14" t="s">
        <v>15479</v>
      </c>
      <c r="K1394" s="14" t="s">
        <v>52</v>
      </c>
      <c r="L1394" s="14" t="s">
        <v>15480</v>
      </c>
      <c r="M1394" s="14" t="s">
        <v>7169</v>
      </c>
      <c r="N1394" s="14" t="s">
        <v>15481</v>
      </c>
      <c r="O1394" s="14" t="s">
        <v>15482</v>
      </c>
      <c r="P1394" s="14" t="s">
        <v>38</v>
      </c>
      <c r="Q1394" s="14" t="s">
        <v>15483</v>
      </c>
      <c r="R1394" s="14" t="s">
        <v>40</v>
      </c>
      <c r="S1394" s="14" t="s">
        <v>15484</v>
      </c>
      <c r="T1394" s="14" t="s">
        <v>3232</v>
      </c>
      <c r="U1394" s="14" t="s">
        <v>119</v>
      </c>
      <c r="V1394" s="14" t="s">
        <v>44</v>
      </c>
    </row>
    <row r="1395" spans="1:22" ht="9.75" customHeight="1">
      <c r="A1395" s="14" t="s">
        <v>15204</v>
      </c>
      <c r="B1395" s="14" t="s">
        <v>404</v>
      </c>
      <c r="C1395" s="13" t="str">
        <f t="shared" si="5"/>
        <v>11985C9</v>
      </c>
      <c r="D1395" s="14" t="s">
        <v>27</v>
      </c>
      <c r="E1395" s="14" t="s">
        <v>15485</v>
      </c>
      <c r="F1395" s="14" t="s">
        <v>15486</v>
      </c>
      <c r="G1395" s="14" t="s">
        <v>15487</v>
      </c>
      <c r="H1395" s="14" t="s">
        <v>15488</v>
      </c>
      <c r="I1395" s="14" t="s">
        <v>15489</v>
      </c>
      <c r="J1395" s="14" t="s">
        <v>230</v>
      </c>
      <c r="K1395" s="14" t="s">
        <v>68</v>
      </c>
      <c r="L1395" s="14" t="s">
        <v>15490</v>
      </c>
      <c r="M1395" s="14" t="s">
        <v>15491</v>
      </c>
      <c r="N1395" s="14" t="s">
        <v>15492</v>
      </c>
      <c r="O1395" s="14" t="s">
        <v>15493</v>
      </c>
      <c r="P1395" s="14" t="s">
        <v>38</v>
      </c>
      <c r="Q1395" s="14" t="s">
        <v>15494</v>
      </c>
      <c r="R1395" s="14" t="s">
        <v>40</v>
      </c>
      <c r="S1395" s="14" t="s">
        <v>15495</v>
      </c>
      <c r="T1395" s="14" t="s">
        <v>230</v>
      </c>
      <c r="U1395" s="14" t="s">
        <v>338</v>
      </c>
      <c r="V1395" s="14" t="s">
        <v>44</v>
      </c>
    </row>
    <row r="1396" spans="1:22" ht="9.75" customHeight="1">
      <c r="A1396" s="14" t="s">
        <v>15204</v>
      </c>
      <c r="B1396" s="14" t="s">
        <v>417</v>
      </c>
      <c r="C1396" s="13" t="str">
        <f t="shared" si="5"/>
        <v>11985C10</v>
      </c>
      <c r="D1396" s="14" t="s">
        <v>27</v>
      </c>
      <c r="E1396" s="14" t="s">
        <v>15496</v>
      </c>
      <c r="F1396" s="14" t="s">
        <v>15497</v>
      </c>
      <c r="G1396" s="13"/>
      <c r="H1396" s="14" t="s">
        <v>15498</v>
      </c>
      <c r="I1396" s="14" t="s">
        <v>15499</v>
      </c>
      <c r="J1396" s="14" t="s">
        <v>276</v>
      </c>
      <c r="K1396" s="14" t="s">
        <v>2608</v>
      </c>
      <c r="L1396" s="14" t="s">
        <v>15500</v>
      </c>
      <c r="M1396" s="14" t="s">
        <v>15501</v>
      </c>
      <c r="N1396" s="14" t="s">
        <v>15502</v>
      </c>
      <c r="O1396" s="14" t="s">
        <v>15503</v>
      </c>
      <c r="P1396" s="14" t="s">
        <v>38</v>
      </c>
      <c r="Q1396" s="14" t="s">
        <v>15504</v>
      </c>
      <c r="R1396" s="14" t="s">
        <v>40</v>
      </c>
      <c r="S1396" s="14" t="s">
        <v>15505</v>
      </c>
      <c r="T1396" s="14" t="s">
        <v>90</v>
      </c>
      <c r="U1396" s="14" t="s">
        <v>43</v>
      </c>
      <c r="V1396" s="14" t="s">
        <v>44</v>
      </c>
    </row>
    <row r="1397" spans="1:22" ht="9.75" customHeight="1">
      <c r="A1397" s="14" t="s">
        <v>15204</v>
      </c>
      <c r="B1397" s="14" t="s">
        <v>430</v>
      </c>
      <c r="C1397" s="13" t="str">
        <f t="shared" si="5"/>
        <v>11985C11</v>
      </c>
      <c r="D1397" s="14" t="s">
        <v>27</v>
      </c>
      <c r="E1397" s="14" t="s">
        <v>15506</v>
      </c>
      <c r="F1397" s="14" t="s">
        <v>15507</v>
      </c>
      <c r="G1397" s="14" t="s">
        <v>15508</v>
      </c>
      <c r="H1397" s="14" t="s">
        <v>15509</v>
      </c>
      <c r="I1397" s="14" t="s">
        <v>15510</v>
      </c>
      <c r="J1397" s="14" t="s">
        <v>4144</v>
      </c>
      <c r="K1397" s="14" t="s">
        <v>52</v>
      </c>
      <c r="L1397" s="14" t="s">
        <v>15511</v>
      </c>
      <c r="M1397" s="14" t="s">
        <v>15512</v>
      </c>
      <c r="N1397" s="14" t="s">
        <v>15513</v>
      </c>
      <c r="O1397" s="14" t="s">
        <v>15514</v>
      </c>
      <c r="P1397" s="14" t="s">
        <v>38</v>
      </c>
      <c r="Q1397" s="14" t="s">
        <v>15515</v>
      </c>
      <c r="R1397" s="14" t="s">
        <v>40</v>
      </c>
      <c r="S1397" s="14" t="s">
        <v>15516</v>
      </c>
      <c r="T1397" s="14" t="s">
        <v>4144</v>
      </c>
      <c r="U1397" s="14" t="s">
        <v>230</v>
      </c>
      <c r="V1397" s="14" t="s">
        <v>148</v>
      </c>
    </row>
    <row r="1398" spans="1:22" ht="9.75" customHeight="1">
      <c r="A1398" s="14" t="s">
        <v>15204</v>
      </c>
      <c r="B1398" s="14" t="s">
        <v>444</v>
      </c>
      <c r="C1398" s="13" t="str">
        <f t="shared" si="5"/>
        <v>11985D2</v>
      </c>
      <c r="D1398" s="14" t="s">
        <v>27</v>
      </c>
      <c r="E1398" s="14" t="s">
        <v>15517</v>
      </c>
      <c r="F1398" s="14" t="s">
        <v>15518</v>
      </c>
      <c r="G1398" s="14" t="s">
        <v>15519</v>
      </c>
      <c r="H1398" s="14" t="s">
        <v>15520</v>
      </c>
      <c r="I1398" s="14" t="s">
        <v>15521</v>
      </c>
      <c r="J1398" s="14" t="s">
        <v>1407</v>
      </c>
      <c r="K1398" s="14" t="s">
        <v>33</v>
      </c>
      <c r="L1398" s="14" t="s">
        <v>15522</v>
      </c>
      <c r="M1398" s="14" t="s">
        <v>15523</v>
      </c>
      <c r="N1398" s="14" t="s">
        <v>15524</v>
      </c>
      <c r="O1398" s="14" t="s">
        <v>15525</v>
      </c>
      <c r="P1398" s="14" t="s">
        <v>38</v>
      </c>
      <c r="Q1398" s="14" t="s">
        <v>15526</v>
      </c>
      <c r="R1398" s="14" t="s">
        <v>40</v>
      </c>
      <c r="S1398" s="14" t="s">
        <v>15527</v>
      </c>
      <c r="T1398" s="14" t="s">
        <v>118</v>
      </c>
      <c r="U1398" s="14" t="s">
        <v>134</v>
      </c>
      <c r="V1398" s="14" t="s">
        <v>44</v>
      </c>
    </row>
    <row r="1399" spans="1:22" ht="9.75" customHeight="1">
      <c r="A1399" s="14" t="s">
        <v>15204</v>
      </c>
      <c r="B1399" s="14" t="s">
        <v>457</v>
      </c>
      <c r="C1399" s="13" t="str">
        <f t="shared" si="5"/>
        <v>11985D3</v>
      </c>
      <c r="D1399" s="14" t="s">
        <v>27</v>
      </c>
      <c r="E1399" s="14" t="s">
        <v>15528</v>
      </c>
      <c r="F1399" s="14" t="s">
        <v>15529</v>
      </c>
      <c r="G1399" s="14" t="s">
        <v>15530</v>
      </c>
      <c r="H1399" s="14" t="s">
        <v>15531</v>
      </c>
      <c r="I1399" s="14" t="s">
        <v>15532</v>
      </c>
      <c r="J1399" s="14" t="s">
        <v>3746</v>
      </c>
      <c r="K1399" s="14" t="s">
        <v>33</v>
      </c>
      <c r="L1399" s="14" t="s">
        <v>15533</v>
      </c>
      <c r="M1399" s="14" t="s">
        <v>15534</v>
      </c>
      <c r="N1399" s="14" t="s">
        <v>15535</v>
      </c>
      <c r="O1399" s="14" t="s">
        <v>15536</v>
      </c>
      <c r="P1399" s="14" t="s">
        <v>38</v>
      </c>
      <c r="Q1399" s="14" t="s">
        <v>15537</v>
      </c>
      <c r="R1399" s="14" t="s">
        <v>40</v>
      </c>
      <c r="S1399" s="14" t="s">
        <v>15538</v>
      </c>
      <c r="T1399" s="14" t="s">
        <v>2306</v>
      </c>
      <c r="U1399" s="14" t="s">
        <v>43</v>
      </c>
      <c r="V1399" s="14" t="s">
        <v>44</v>
      </c>
    </row>
    <row r="1400" spans="1:22" ht="9.75" customHeight="1">
      <c r="A1400" s="14" t="s">
        <v>15204</v>
      </c>
      <c r="B1400" s="14" t="s">
        <v>470</v>
      </c>
      <c r="C1400" s="13" t="str">
        <f t="shared" si="5"/>
        <v>11985D4</v>
      </c>
      <c r="D1400" s="14" t="s">
        <v>27</v>
      </c>
      <c r="E1400" s="14" t="s">
        <v>15539</v>
      </c>
      <c r="F1400" s="14" t="s">
        <v>15540</v>
      </c>
      <c r="G1400" s="14" t="s">
        <v>15541</v>
      </c>
      <c r="H1400" s="14" t="s">
        <v>15542</v>
      </c>
      <c r="I1400" s="14" t="s">
        <v>15543</v>
      </c>
      <c r="J1400" s="14" t="s">
        <v>344</v>
      </c>
      <c r="K1400" s="14" t="s">
        <v>1326</v>
      </c>
      <c r="L1400" s="14" t="s">
        <v>15544</v>
      </c>
      <c r="M1400" s="14" t="s">
        <v>15545</v>
      </c>
      <c r="N1400" s="14" t="s">
        <v>15546</v>
      </c>
      <c r="O1400" s="14" t="s">
        <v>15547</v>
      </c>
      <c r="P1400" s="14" t="s">
        <v>38</v>
      </c>
      <c r="Q1400" s="14" t="s">
        <v>15548</v>
      </c>
      <c r="R1400" s="14" t="s">
        <v>40</v>
      </c>
      <c r="S1400" s="14" t="s">
        <v>15549</v>
      </c>
      <c r="T1400" s="14" t="s">
        <v>75</v>
      </c>
      <c r="U1400" s="14" t="s">
        <v>243</v>
      </c>
      <c r="V1400" s="14" t="s">
        <v>44</v>
      </c>
    </row>
    <row r="1401" spans="1:22" ht="9.75" customHeight="1">
      <c r="A1401" s="14" t="s">
        <v>15204</v>
      </c>
      <c r="B1401" s="14" t="s">
        <v>485</v>
      </c>
      <c r="C1401" s="13" t="str">
        <f t="shared" si="5"/>
        <v>11985D5</v>
      </c>
      <c r="D1401" s="14" t="s">
        <v>27</v>
      </c>
      <c r="E1401" s="14" t="s">
        <v>15550</v>
      </c>
      <c r="F1401" s="14" t="s">
        <v>15551</v>
      </c>
      <c r="G1401" s="13"/>
      <c r="H1401" s="14" t="s">
        <v>15552</v>
      </c>
      <c r="I1401" s="14" t="s">
        <v>4914</v>
      </c>
      <c r="J1401" s="14" t="s">
        <v>276</v>
      </c>
      <c r="K1401" s="14" t="s">
        <v>4258</v>
      </c>
      <c r="L1401" s="14" t="s">
        <v>15553</v>
      </c>
      <c r="M1401" s="14" t="s">
        <v>15554</v>
      </c>
      <c r="N1401" s="14" t="s">
        <v>15555</v>
      </c>
      <c r="O1401" s="14" t="s">
        <v>15556</v>
      </c>
      <c r="P1401" s="14" t="s">
        <v>38</v>
      </c>
      <c r="Q1401" s="14" t="s">
        <v>15557</v>
      </c>
      <c r="R1401" s="14" t="s">
        <v>40</v>
      </c>
      <c r="S1401" s="14" t="s">
        <v>15558</v>
      </c>
      <c r="T1401" s="14" t="s">
        <v>90</v>
      </c>
      <c r="U1401" s="14" t="s">
        <v>283</v>
      </c>
      <c r="V1401" s="14" t="s">
        <v>44</v>
      </c>
    </row>
    <row r="1402" spans="1:22" ht="9.75" customHeight="1">
      <c r="A1402" s="14" t="s">
        <v>15204</v>
      </c>
      <c r="B1402" s="14" t="s">
        <v>497</v>
      </c>
      <c r="C1402" s="13" t="str">
        <f t="shared" si="5"/>
        <v>11985D6</v>
      </c>
      <c r="D1402" s="14" t="s">
        <v>27</v>
      </c>
      <c r="E1402" s="14" t="s">
        <v>15559</v>
      </c>
      <c r="F1402" s="14" t="s">
        <v>15560</v>
      </c>
      <c r="G1402" s="14" t="s">
        <v>15561</v>
      </c>
      <c r="H1402" s="14" t="s">
        <v>15562</v>
      </c>
      <c r="I1402" s="14" t="s">
        <v>15563</v>
      </c>
      <c r="J1402" s="14" t="s">
        <v>1859</v>
      </c>
      <c r="K1402" s="14" t="s">
        <v>33</v>
      </c>
      <c r="L1402" s="14" t="s">
        <v>15564</v>
      </c>
      <c r="M1402" s="14" t="s">
        <v>15565</v>
      </c>
      <c r="N1402" s="14" t="s">
        <v>15566</v>
      </c>
      <c r="O1402" s="14" t="s">
        <v>15567</v>
      </c>
      <c r="P1402" s="14" t="s">
        <v>38</v>
      </c>
      <c r="Q1402" s="14" t="s">
        <v>15568</v>
      </c>
      <c r="R1402" s="14" t="s">
        <v>40</v>
      </c>
      <c r="S1402" s="14" t="s">
        <v>15569</v>
      </c>
      <c r="T1402" s="14" t="s">
        <v>103</v>
      </c>
      <c r="U1402" s="14" t="s">
        <v>1414</v>
      </c>
      <c r="V1402" s="14" t="s">
        <v>44</v>
      </c>
    </row>
    <row r="1403" spans="1:22" ht="9.75" customHeight="1">
      <c r="A1403" s="14" t="s">
        <v>15204</v>
      </c>
      <c r="B1403" s="14" t="s">
        <v>507</v>
      </c>
      <c r="C1403" s="13" t="str">
        <f t="shared" si="5"/>
        <v>11985D7</v>
      </c>
      <c r="D1403" s="14" t="s">
        <v>27</v>
      </c>
      <c r="E1403" s="14" t="s">
        <v>15570</v>
      </c>
      <c r="F1403" s="14" t="s">
        <v>15571</v>
      </c>
      <c r="G1403" s="14" t="s">
        <v>15572</v>
      </c>
      <c r="H1403" s="14" t="s">
        <v>15573</v>
      </c>
      <c r="I1403" s="14" t="s">
        <v>15574</v>
      </c>
      <c r="J1403" s="14" t="s">
        <v>8270</v>
      </c>
      <c r="K1403" s="14" t="s">
        <v>52</v>
      </c>
      <c r="L1403" s="14" t="s">
        <v>15575</v>
      </c>
      <c r="M1403" s="14" t="s">
        <v>15576</v>
      </c>
      <c r="N1403" s="14" t="s">
        <v>15577</v>
      </c>
      <c r="O1403" s="14" t="s">
        <v>15578</v>
      </c>
      <c r="P1403" s="14" t="s">
        <v>38</v>
      </c>
      <c r="Q1403" s="14" t="s">
        <v>15579</v>
      </c>
      <c r="R1403" s="14" t="s">
        <v>40</v>
      </c>
      <c r="S1403" s="14" t="s">
        <v>15580</v>
      </c>
      <c r="T1403" s="14" t="s">
        <v>75</v>
      </c>
      <c r="U1403" s="14" t="s">
        <v>243</v>
      </c>
      <c r="V1403" s="14" t="s">
        <v>44</v>
      </c>
    </row>
    <row r="1404" spans="1:22" ht="9.75" customHeight="1">
      <c r="A1404" s="14" t="s">
        <v>15204</v>
      </c>
      <c r="B1404" s="14" t="s">
        <v>521</v>
      </c>
      <c r="C1404" s="13" t="str">
        <f t="shared" si="5"/>
        <v>11985D8</v>
      </c>
      <c r="D1404" s="14" t="s">
        <v>27</v>
      </c>
      <c r="E1404" s="14" t="s">
        <v>15581</v>
      </c>
      <c r="F1404" s="14" t="s">
        <v>15582</v>
      </c>
      <c r="G1404" s="14" t="s">
        <v>15583</v>
      </c>
      <c r="H1404" s="14" t="s">
        <v>15584</v>
      </c>
      <c r="I1404" s="14" t="s">
        <v>15585</v>
      </c>
      <c r="J1404" s="14" t="s">
        <v>9118</v>
      </c>
      <c r="K1404" s="14" t="s">
        <v>1326</v>
      </c>
      <c r="L1404" s="14" t="s">
        <v>15586</v>
      </c>
      <c r="M1404" s="14" t="s">
        <v>15587</v>
      </c>
      <c r="N1404" s="14" t="s">
        <v>15588</v>
      </c>
      <c r="O1404" s="14" t="s">
        <v>15589</v>
      </c>
      <c r="P1404" s="14" t="s">
        <v>38</v>
      </c>
      <c r="Q1404" s="14" t="s">
        <v>15590</v>
      </c>
      <c r="R1404" s="14" t="s">
        <v>40</v>
      </c>
      <c r="S1404" s="14" t="s">
        <v>15591</v>
      </c>
      <c r="T1404" s="14" t="s">
        <v>1370</v>
      </c>
      <c r="U1404" s="14" t="s">
        <v>243</v>
      </c>
      <c r="V1404" s="14" t="s">
        <v>44</v>
      </c>
    </row>
    <row r="1405" spans="1:22" ht="9.75" customHeight="1">
      <c r="A1405" s="14" t="s">
        <v>15204</v>
      </c>
      <c r="B1405" s="14" t="s">
        <v>535</v>
      </c>
      <c r="C1405" s="13" t="str">
        <f t="shared" si="5"/>
        <v>11985D9</v>
      </c>
      <c r="D1405" s="14" t="s">
        <v>27</v>
      </c>
      <c r="E1405" s="14" t="s">
        <v>15592</v>
      </c>
      <c r="F1405" s="14" t="s">
        <v>15593</v>
      </c>
      <c r="G1405" s="14" t="s">
        <v>15594</v>
      </c>
      <c r="H1405" s="14" t="s">
        <v>15595</v>
      </c>
      <c r="I1405" s="14" t="s">
        <v>15596</v>
      </c>
      <c r="J1405" s="14" t="s">
        <v>2523</v>
      </c>
      <c r="K1405" s="14" t="s">
        <v>33</v>
      </c>
      <c r="L1405" s="14" t="s">
        <v>15597</v>
      </c>
      <c r="M1405" s="14" t="s">
        <v>15598</v>
      </c>
      <c r="N1405" s="14" t="s">
        <v>15599</v>
      </c>
      <c r="O1405" s="14" t="s">
        <v>15600</v>
      </c>
      <c r="P1405" s="14" t="s">
        <v>38</v>
      </c>
      <c r="Q1405" s="14" t="s">
        <v>15601</v>
      </c>
      <c r="R1405" s="14" t="s">
        <v>40</v>
      </c>
      <c r="S1405" s="14" t="s">
        <v>15602</v>
      </c>
      <c r="T1405" s="14" t="s">
        <v>2530</v>
      </c>
      <c r="U1405" s="14" t="s">
        <v>43</v>
      </c>
      <c r="V1405" s="14" t="s">
        <v>44</v>
      </c>
    </row>
    <row r="1406" spans="1:22" ht="9.75" customHeight="1">
      <c r="A1406" s="14" t="s">
        <v>15204</v>
      </c>
      <c r="B1406" s="14" t="s">
        <v>548</v>
      </c>
      <c r="C1406" s="13" t="str">
        <f t="shared" si="5"/>
        <v>11985D10</v>
      </c>
      <c r="D1406" s="14" t="s">
        <v>27</v>
      </c>
      <c r="E1406" s="14" t="s">
        <v>15603</v>
      </c>
      <c r="F1406" s="14" t="s">
        <v>15604</v>
      </c>
      <c r="G1406" s="14" t="s">
        <v>15605</v>
      </c>
      <c r="H1406" s="14" t="s">
        <v>15606</v>
      </c>
      <c r="I1406" s="14" t="s">
        <v>15607</v>
      </c>
      <c r="J1406" s="14" t="s">
        <v>8013</v>
      </c>
      <c r="K1406" s="14" t="s">
        <v>33</v>
      </c>
      <c r="L1406" s="14" t="s">
        <v>15608</v>
      </c>
      <c r="M1406" s="14" t="s">
        <v>15609</v>
      </c>
      <c r="N1406" s="14" t="s">
        <v>15610</v>
      </c>
      <c r="O1406" s="14" t="s">
        <v>15611</v>
      </c>
      <c r="P1406" s="14" t="s">
        <v>38</v>
      </c>
      <c r="Q1406" s="14" t="s">
        <v>15612</v>
      </c>
      <c r="R1406" s="14" t="s">
        <v>40</v>
      </c>
      <c r="S1406" s="14" t="s">
        <v>15613</v>
      </c>
      <c r="T1406" s="14" t="s">
        <v>4984</v>
      </c>
      <c r="U1406" s="14" t="s">
        <v>1084</v>
      </c>
      <c r="V1406" s="14" t="s">
        <v>44</v>
      </c>
    </row>
    <row r="1407" spans="1:22" ht="9.75" customHeight="1">
      <c r="A1407" s="14" t="s">
        <v>15204</v>
      </c>
      <c r="B1407" s="14" t="s">
        <v>560</v>
      </c>
      <c r="C1407" s="13" t="str">
        <f t="shared" si="5"/>
        <v>11985D11</v>
      </c>
      <c r="D1407" s="14" t="s">
        <v>27</v>
      </c>
      <c r="E1407" s="14" t="s">
        <v>15614</v>
      </c>
      <c r="F1407" s="14" t="s">
        <v>15615</v>
      </c>
      <c r="G1407" s="14" t="s">
        <v>15616</v>
      </c>
      <c r="H1407" s="14" t="s">
        <v>15617</v>
      </c>
      <c r="I1407" s="14" t="s">
        <v>15618</v>
      </c>
      <c r="J1407" s="14" t="s">
        <v>1407</v>
      </c>
      <c r="K1407" s="14" t="s">
        <v>33</v>
      </c>
      <c r="L1407" s="14" t="s">
        <v>15619</v>
      </c>
      <c r="M1407" s="14" t="s">
        <v>15620</v>
      </c>
      <c r="N1407" s="14" t="s">
        <v>15621</v>
      </c>
      <c r="O1407" s="14" t="s">
        <v>15622</v>
      </c>
      <c r="P1407" s="14" t="s">
        <v>38</v>
      </c>
      <c r="Q1407" s="14" t="s">
        <v>15623</v>
      </c>
      <c r="R1407" s="14" t="s">
        <v>40</v>
      </c>
      <c r="S1407" s="14" t="s">
        <v>15624</v>
      </c>
      <c r="T1407" s="14" t="s">
        <v>118</v>
      </c>
      <c r="U1407" s="14" t="s">
        <v>119</v>
      </c>
      <c r="V1407" s="14" t="s">
        <v>44</v>
      </c>
    </row>
    <row r="1408" spans="1:22" ht="9.75" customHeight="1">
      <c r="A1408" s="14" t="s">
        <v>15204</v>
      </c>
      <c r="B1408" s="14" t="s">
        <v>571</v>
      </c>
      <c r="C1408" s="13" t="str">
        <f t="shared" si="5"/>
        <v>11985E2</v>
      </c>
      <c r="D1408" s="14" t="s">
        <v>27</v>
      </c>
      <c r="E1408" s="14" t="s">
        <v>15625</v>
      </c>
      <c r="F1408" s="14" t="s">
        <v>15626</v>
      </c>
      <c r="G1408" s="13"/>
      <c r="H1408" s="14" t="s">
        <v>15627</v>
      </c>
      <c r="I1408" s="14" t="s">
        <v>15628</v>
      </c>
      <c r="J1408" s="14" t="s">
        <v>230</v>
      </c>
      <c r="K1408" s="14" t="s">
        <v>33</v>
      </c>
      <c r="L1408" s="14" t="s">
        <v>15629</v>
      </c>
      <c r="M1408" s="14" t="s">
        <v>15630</v>
      </c>
      <c r="N1408" s="14" t="s">
        <v>15631</v>
      </c>
      <c r="O1408" s="14" t="s">
        <v>15632</v>
      </c>
      <c r="P1408" s="14" t="s">
        <v>38</v>
      </c>
      <c r="Q1408" s="14" t="s">
        <v>15633</v>
      </c>
      <c r="R1408" s="14" t="s">
        <v>40</v>
      </c>
      <c r="S1408" s="14" t="s">
        <v>15634</v>
      </c>
      <c r="T1408" s="14" t="s">
        <v>230</v>
      </c>
      <c r="U1408" s="14" t="s">
        <v>215</v>
      </c>
      <c r="V1408" s="14" t="s">
        <v>44</v>
      </c>
    </row>
    <row r="1409" spans="1:22" ht="9.75" customHeight="1">
      <c r="A1409" s="14" t="s">
        <v>15204</v>
      </c>
      <c r="B1409" s="14" t="s">
        <v>583</v>
      </c>
      <c r="C1409" s="13" t="str">
        <f t="shared" si="5"/>
        <v>11985E3</v>
      </c>
      <c r="D1409" s="14" t="s">
        <v>27</v>
      </c>
      <c r="E1409" s="14" t="s">
        <v>15635</v>
      </c>
      <c r="F1409" s="14" t="s">
        <v>15636</v>
      </c>
      <c r="G1409" s="13"/>
      <c r="H1409" s="14" t="s">
        <v>15637</v>
      </c>
      <c r="I1409" s="14" t="s">
        <v>15638</v>
      </c>
      <c r="J1409" s="14" t="s">
        <v>15639</v>
      </c>
      <c r="K1409" s="14" t="s">
        <v>83</v>
      </c>
      <c r="L1409" s="14" t="s">
        <v>15640</v>
      </c>
      <c r="M1409" s="14" t="s">
        <v>15641</v>
      </c>
      <c r="N1409" s="14" t="s">
        <v>15642</v>
      </c>
      <c r="O1409" s="14" t="s">
        <v>280</v>
      </c>
      <c r="P1409" s="14" t="s">
        <v>38</v>
      </c>
      <c r="Q1409" s="14" t="s">
        <v>15643</v>
      </c>
      <c r="R1409" s="14" t="s">
        <v>40</v>
      </c>
      <c r="S1409" s="14" t="s">
        <v>15644</v>
      </c>
      <c r="T1409" s="14" t="s">
        <v>90</v>
      </c>
      <c r="U1409" s="14" t="s">
        <v>338</v>
      </c>
      <c r="V1409" s="14" t="s">
        <v>44</v>
      </c>
    </row>
    <row r="1410" spans="1:22" ht="9.75" customHeight="1">
      <c r="A1410" s="14" t="s">
        <v>15204</v>
      </c>
      <c r="B1410" s="14" t="s">
        <v>595</v>
      </c>
      <c r="C1410" s="13" t="str">
        <f t="shared" si="5"/>
        <v>11985E4</v>
      </c>
      <c r="D1410" s="14" t="s">
        <v>27</v>
      </c>
      <c r="E1410" s="14" t="s">
        <v>15645</v>
      </c>
      <c r="F1410" s="14" t="s">
        <v>15646</v>
      </c>
      <c r="G1410" s="14" t="s">
        <v>15647</v>
      </c>
      <c r="H1410" s="14" t="s">
        <v>15648</v>
      </c>
      <c r="I1410" s="14" t="s">
        <v>10208</v>
      </c>
      <c r="J1410" s="14" t="s">
        <v>15649</v>
      </c>
      <c r="K1410" s="14" t="s">
        <v>33</v>
      </c>
      <c r="L1410" s="14" t="s">
        <v>15650</v>
      </c>
      <c r="M1410" s="14" t="s">
        <v>15651</v>
      </c>
      <c r="N1410" s="14" t="s">
        <v>15652</v>
      </c>
      <c r="O1410" s="14" t="s">
        <v>15653</v>
      </c>
      <c r="P1410" s="14" t="s">
        <v>38</v>
      </c>
      <c r="Q1410" s="14" t="s">
        <v>15654</v>
      </c>
      <c r="R1410" s="14" t="s">
        <v>40</v>
      </c>
      <c r="S1410" s="14" t="s">
        <v>15655</v>
      </c>
      <c r="T1410" s="14" t="s">
        <v>10664</v>
      </c>
      <c r="U1410" s="14" t="s">
        <v>338</v>
      </c>
      <c r="V1410" s="14" t="s">
        <v>44</v>
      </c>
    </row>
    <row r="1411" spans="1:22" ht="9.75" customHeight="1">
      <c r="A1411" s="14" t="s">
        <v>15204</v>
      </c>
      <c r="B1411" s="14" t="s">
        <v>606</v>
      </c>
      <c r="C1411" s="13" t="str">
        <f t="shared" si="5"/>
        <v>11985E5</v>
      </c>
      <c r="D1411" s="14" t="s">
        <v>27</v>
      </c>
      <c r="E1411" s="14" t="s">
        <v>15656</v>
      </c>
      <c r="F1411" s="14" t="s">
        <v>15657</v>
      </c>
      <c r="G1411" s="14" t="s">
        <v>15658</v>
      </c>
      <c r="H1411" s="14" t="s">
        <v>15659</v>
      </c>
      <c r="I1411" s="14" t="s">
        <v>15660</v>
      </c>
      <c r="J1411" s="14" t="s">
        <v>885</v>
      </c>
      <c r="K1411" s="14" t="s">
        <v>33</v>
      </c>
      <c r="L1411" s="14" t="s">
        <v>15661</v>
      </c>
      <c r="M1411" s="14" t="s">
        <v>15662</v>
      </c>
      <c r="N1411" s="14" t="s">
        <v>15663</v>
      </c>
      <c r="O1411" s="14" t="s">
        <v>15664</v>
      </c>
      <c r="P1411" s="14" t="s">
        <v>38</v>
      </c>
      <c r="Q1411" s="14" t="s">
        <v>15665</v>
      </c>
      <c r="R1411" s="14" t="s">
        <v>40</v>
      </c>
      <c r="S1411" s="14" t="s">
        <v>15666</v>
      </c>
      <c r="T1411" s="14" t="s">
        <v>75</v>
      </c>
      <c r="U1411" s="14" t="s">
        <v>243</v>
      </c>
      <c r="V1411" s="14" t="s">
        <v>44</v>
      </c>
    </row>
    <row r="1412" spans="1:22" ht="9.75" customHeight="1">
      <c r="A1412" s="14" t="s">
        <v>15204</v>
      </c>
      <c r="B1412" s="14" t="s">
        <v>617</v>
      </c>
      <c r="C1412" s="13" t="str">
        <f t="shared" si="5"/>
        <v>11985E6</v>
      </c>
      <c r="D1412" s="14" t="s">
        <v>27</v>
      </c>
      <c r="E1412" s="14" t="s">
        <v>15667</v>
      </c>
      <c r="F1412" s="14" t="s">
        <v>15668</v>
      </c>
      <c r="G1412" s="13"/>
      <c r="H1412" s="14" t="s">
        <v>15669</v>
      </c>
      <c r="I1412" s="14" t="s">
        <v>15670</v>
      </c>
      <c r="J1412" s="14" t="s">
        <v>1962</v>
      </c>
      <c r="K1412" s="14" t="s">
        <v>33</v>
      </c>
      <c r="L1412" s="14" t="s">
        <v>15671</v>
      </c>
      <c r="M1412" s="14" t="s">
        <v>15672</v>
      </c>
      <c r="N1412" s="14" t="s">
        <v>15673</v>
      </c>
      <c r="O1412" s="14" t="s">
        <v>280</v>
      </c>
      <c r="P1412" s="14" t="s">
        <v>38</v>
      </c>
      <c r="Q1412" s="14" t="s">
        <v>15674</v>
      </c>
      <c r="R1412" s="14" t="s">
        <v>40</v>
      </c>
      <c r="S1412" s="14" t="s">
        <v>15675</v>
      </c>
      <c r="T1412" s="14" t="s">
        <v>75</v>
      </c>
      <c r="U1412" s="14" t="s">
        <v>243</v>
      </c>
      <c r="V1412" s="14" t="s">
        <v>44</v>
      </c>
    </row>
    <row r="1413" spans="1:22" ht="9.75" customHeight="1">
      <c r="A1413" s="14" t="s">
        <v>15204</v>
      </c>
      <c r="B1413" s="14" t="s">
        <v>631</v>
      </c>
      <c r="C1413" s="13" t="str">
        <f t="shared" si="5"/>
        <v>11985E7</v>
      </c>
      <c r="D1413" s="14" t="s">
        <v>27</v>
      </c>
      <c r="E1413" s="14" t="s">
        <v>15676</v>
      </c>
      <c r="F1413" s="14" t="s">
        <v>15677</v>
      </c>
      <c r="G1413" s="13"/>
      <c r="H1413" s="14" t="s">
        <v>15678</v>
      </c>
      <c r="I1413" s="14" t="s">
        <v>4381</v>
      </c>
      <c r="J1413" s="14" t="s">
        <v>111</v>
      </c>
      <c r="K1413" s="14" t="s">
        <v>33</v>
      </c>
      <c r="L1413" s="14" t="s">
        <v>15679</v>
      </c>
      <c r="M1413" s="14" t="s">
        <v>4383</v>
      </c>
      <c r="N1413" s="14" t="s">
        <v>15680</v>
      </c>
      <c r="O1413" s="14" t="s">
        <v>15681</v>
      </c>
      <c r="P1413" s="14" t="s">
        <v>38</v>
      </c>
      <c r="Q1413" s="14" t="s">
        <v>15682</v>
      </c>
      <c r="R1413" s="14" t="s">
        <v>40</v>
      </c>
      <c r="S1413" s="14" t="s">
        <v>15683</v>
      </c>
      <c r="T1413" s="14" t="s">
        <v>118</v>
      </c>
      <c r="U1413" s="14" t="s">
        <v>230</v>
      </c>
      <c r="V1413" s="14" t="s">
        <v>256</v>
      </c>
    </row>
    <row r="1414" spans="1:22" ht="9.75" customHeight="1">
      <c r="A1414" s="14" t="s">
        <v>15204</v>
      </c>
      <c r="B1414" s="14" t="s">
        <v>644</v>
      </c>
      <c r="C1414" s="13" t="str">
        <f t="shared" si="5"/>
        <v>11985E8</v>
      </c>
      <c r="D1414" s="14" t="s">
        <v>27</v>
      </c>
      <c r="E1414" s="14" t="s">
        <v>15684</v>
      </c>
      <c r="F1414" s="14" t="s">
        <v>15685</v>
      </c>
      <c r="G1414" s="13"/>
      <c r="H1414" s="14" t="s">
        <v>15686</v>
      </c>
      <c r="I1414" s="14" t="s">
        <v>15687</v>
      </c>
      <c r="J1414" s="14" t="s">
        <v>15688</v>
      </c>
      <c r="K1414" s="14" t="s">
        <v>33</v>
      </c>
      <c r="L1414" s="14" t="s">
        <v>15689</v>
      </c>
      <c r="M1414" s="14" t="s">
        <v>15690</v>
      </c>
      <c r="N1414" s="14" t="s">
        <v>15691</v>
      </c>
      <c r="O1414" s="14" t="s">
        <v>15692</v>
      </c>
      <c r="P1414" s="14" t="s">
        <v>38</v>
      </c>
      <c r="Q1414" s="14" t="s">
        <v>15693</v>
      </c>
      <c r="R1414" s="14" t="s">
        <v>40</v>
      </c>
      <c r="S1414" s="14" t="s">
        <v>15694</v>
      </c>
      <c r="T1414" s="14" t="s">
        <v>15695</v>
      </c>
      <c r="U1414" s="14" t="s">
        <v>693</v>
      </c>
      <c r="V1414" s="14" t="s">
        <v>148</v>
      </c>
    </row>
    <row r="1415" spans="1:22" ht="9.75" customHeight="1">
      <c r="A1415" s="14" t="s">
        <v>15204</v>
      </c>
      <c r="B1415" s="14" t="s">
        <v>656</v>
      </c>
      <c r="C1415" s="13" t="str">
        <f t="shared" si="5"/>
        <v>11985E9</v>
      </c>
      <c r="D1415" s="14" t="s">
        <v>27</v>
      </c>
      <c r="E1415" s="14" t="s">
        <v>15696</v>
      </c>
      <c r="F1415" s="14" t="s">
        <v>15697</v>
      </c>
      <c r="G1415" s="13"/>
      <c r="H1415" s="14" t="s">
        <v>15698</v>
      </c>
      <c r="I1415" s="14" t="s">
        <v>15699</v>
      </c>
      <c r="J1415" s="14" t="s">
        <v>230</v>
      </c>
      <c r="K1415" s="14" t="s">
        <v>52</v>
      </c>
      <c r="L1415" s="14" t="s">
        <v>15700</v>
      </c>
      <c r="M1415" s="14" t="s">
        <v>15701</v>
      </c>
      <c r="N1415" s="14" t="s">
        <v>15702</v>
      </c>
      <c r="O1415" s="14" t="s">
        <v>15703</v>
      </c>
      <c r="P1415" s="14" t="s">
        <v>38</v>
      </c>
      <c r="Q1415" s="14" t="s">
        <v>15704</v>
      </c>
      <c r="R1415" s="14" t="s">
        <v>40</v>
      </c>
      <c r="S1415" s="14" t="s">
        <v>15705</v>
      </c>
      <c r="T1415" s="14" t="s">
        <v>230</v>
      </c>
      <c r="U1415" s="14" t="s">
        <v>215</v>
      </c>
      <c r="V1415" s="14" t="s">
        <v>44</v>
      </c>
    </row>
    <row r="1416" spans="1:22" ht="9.75" customHeight="1">
      <c r="A1416" s="14" t="s">
        <v>15204</v>
      </c>
      <c r="B1416" s="14" t="s">
        <v>668</v>
      </c>
      <c r="C1416" s="13" t="str">
        <f t="shared" si="5"/>
        <v>11985E10</v>
      </c>
      <c r="D1416" s="14" t="s">
        <v>27</v>
      </c>
      <c r="E1416" s="14" t="s">
        <v>15706</v>
      </c>
      <c r="F1416" s="14" t="s">
        <v>15707</v>
      </c>
      <c r="G1416" s="14" t="s">
        <v>15708</v>
      </c>
      <c r="H1416" s="14" t="s">
        <v>15709</v>
      </c>
      <c r="I1416" s="14" t="s">
        <v>15710</v>
      </c>
      <c r="J1416" s="14" t="s">
        <v>168</v>
      </c>
      <c r="K1416" s="14" t="s">
        <v>33</v>
      </c>
      <c r="L1416" s="14" t="s">
        <v>15711</v>
      </c>
      <c r="M1416" s="14" t="s">
        <v>15712</v>
      </c>
      <c r="N1416" s="14" t="s">
        <v>15713</v>
      </c>
      <c r="O1416" s="14" t="s">
        <v>15714</v>
      </c>
      <c r="P1416" s="14" t="s">
        <v>38</v>
      </c>
      <c r="Q1416" s="14" t="s">
        <v>15715</v>
      </c>
      <c r="R1416" s="14" t="s">
        <v>40</v>
      </c>
      <c r="S1416" s="14" t="s">
        <v>15716</v>
      </c>
      <c r="T1416" s="14" t="s">
        <v>90</v>
      </c>
      <c r="U1416" s="14" t="s">
        <v>283</v>
      </c>
      <c r="V1416" s="14" t="s">
        <v>44</v>
      </c>
    </row>
    <row r="1417" spans="1:22" ht="9.75" customHeight="1">
      <c r="A1417" s="14" t="s">
        <v>15204</v>
      </c>
      <c r="B1417" s="14" t="s">
        <v>679</v>
      </c>
      <c r="C1417" s="13" t="str">
        <f t="shared" si="5"/>
        <v>11985E11</v>
      </c>
      <c r="D1417" s="14" t="s">
        <v>27</v>
      </c>
      <c r="E1417" s="14" t="s">
        <v>15717</v>
      </c>
      <c r="F1417" s="14" t="s">
        <v>15718</v>
      </c>
      <c r="G1417" s="14" t="s">
        <v>15719</v>
      </c>
      <c r="H1417" s="14" t="s">
        <v>15720</v>
      </c>
      <c r="I1417" s="14" t="s">
        <v>15721</v>
      </c>
      <c r="J1417" s="14" t="s">
        <v>344</v>
      </c>
      <c r="K1417" s="14" t="s">
        <v>33</v>
      </c>
      <c r="L1417" s="14" t="s">
        <v>15722</v>
      </c>
      <c r="M1417" s="14" t="s">
        <v>15723</v>
      </c>
      <c r="N1417" s="14" t="s">
        <v>15724</v>
      </c>
      <c r="O1417" s="14" t="s">
        <v>15725</v>
      </c>
      <c r="P1417" s="14" t="s">
        <v>38</v>
      </c>
      <c r="Q1417" s="14" t="s">
        <v>15726</v>
      </c>
      <c r="R1417" s="14" t="s">
        <v>40</v>
      </c>
      <c r="S1417" s="14" t="s">
        <v>15727</v>
      </c>
      <c r="T1417" s="14" t="s">
        <v>75</v>
      </c>
      <c r="U1417" s="14" t="s">
        <v>243</v>
      </c>
      <c r="V1417" s="14" t="s">
        <v>148</v>
      </c>
    </row>
    <row r="1418" spans="1:22" ht="9.75" customHeight="1">
      <c r="A1418" s="14" t="s">
        <v>15204</v>
      </c>
      <c r="B1418" s="14" t="s">
        <v>694</v>
      </c>
      <c r="C1418" s="13" t="str">
        <f t="shared" si="5"/>
        <v>11985F2</v>
      </c>
      <c r="D1418" s="14" t="s">
        <v>27</v>
      </c>
      <c r="E1418" s="14" t="s">
        <v>15728</v>
      </c>
      <c r="F1418" s="14" t="s">
        <v>15729</v>
      </c>
      <c r="G1418" s="14" t="s">
        <v>15730</v>
      </c>
      <c r="H1418" s="14" t="s">
        <v>15731</v>
      </c>
      <c r="I1418" s="14" t="s">
        <v>15732</v>
      </c>
      <c r="J1418" s="14" t="s">
        <v>774</v>
      </c>
      <c r="K1418" s="14" t="s">
        <v>52</v>
      </c>
      <c r="L1418" s="14" t="s">
        <v>15733</v>
      </c>
      <c r="M1418" s="14" t="s">
        <v>15734</v>
      </c>
      <c r="N1418" s="14" t="s">
        <v>15735</v>
      </c>
      <c r="O1418" s="14" t="s">
        <v>15736</v>
      </c>
      <c r="P1418" s="14" t="s">
        <v>38</v>
      </c>
      <c r="Q1418" s="14" t="s">
        <v>15737</v>
      </c>
      <c r="R1418" s="14" t="s">
        <v>40</v>
      </c>
      <c r="S1418" s="14" t="s">
        <v>15738</v>
      </c>
      <c r="T1418" s="14" t="s">
        <v>781</v>
      </c>
      <c r="U1418" s="14" t="s">
        <v>60</v>
      </c>
      <c r="V1418" s="14" t="s">
        <v>44</v>
      </c>
    </row>
    <row r="1419" spans="1:22" ht="9.75" customHeight="1">
      <c r="A1419" s="14" t="s">
        <v>15204</v>
      </c>
      <c r="B1419" s="14" t="s">
        <v>707</v>
      </c>
      <c r="C1419" s="13" t="str">
        <f t="shared" si="5"/>
        <v>11985F3</v>
      </c>
      <c r="D1419" s="14" t="s">
        <v>27</v>
      </c>
      <c r="E1419" s="14" t="s">
        <v>15739</v>
      </c>
      <c r="F1419" s="14" t="s">
        <v>15740</v>
      </c>
      <c r="G1419" s="14" t="s">
        <v>15741</v>
      </c>
      <c r="H1419" s="14" t="s">
        <v>15742</v>
      </c>
      <c r="I1419" s="14" t="s">
        <v>2124</v>
      </c>
      <c r="J1419" s="14" t="s">
        <v>230</v>
      </c>
      <c r="K1419" s="14" t="s">
        <v>52</v>
      </c>
      <c r="L1419" s="14" t="s">
        <v>15743</v>
      </c>
      <c r="M1419" s="14" t="s">
        <v>15744</v>
      </c>
      <c r="N1419" s="14" t="s">
        <v>15745</v>
      </c>
      <c r="O1419" s="14" t="s">
        <v>15746</v>
      </c>
      <c r="P1419" s="14" t="s">
        <v>38</v>
      </c>
      <c r="Q1419" s="14" t="s">
        <v>15747</v>
      </c>
      <c r="R1419" s="14" t="s">
        <v>40</v>
      </c>
      <c r="S1419" s="14" t="s">
        <v>15748</v>
      </c>
      <c r="T1419" s="14" t="s">
        <v>230</v>
      </c>
      <c r="U1419" s="14" t="s">
        <v>338</v>
      </c>
      <c r="V1419" s="14" t="s">
        <v>44</v>
      </c>
    </row>
    <row r="1420" spans="1:22" ht="9.75" customHeight="1">
      <c r="A1420" s="14" t="s">
        <v>15204</v>
      </c>
      <c r="B1420" s="14" t="s">
        <v>721</v>
      </c>
      <c r="C1420" s="13" t="str">
        <f t="shared" si="5"/>
        <v>11985F4</v>
      </c>
      <c r="D1420" s="14" t="s">
        <v>27</v>
      </c>
      <c r="E1420" s="14" t="s">
        <v>15749</v>
      </c>
      <c r="F1420" s="14" t="s">
        <v>15750</v>
      </c>
      <c r="G1420" s="13"/>
      <c r="H1420" s="14" t="s">
        <v>15751</v>
      </c>
      <c r="I1420" s="14" t="s">
        <v>15752</v>
      </c>
      <c r="J1420" s="14" t="s">
        <v>230</v>
      </c>
      <c r="K1420" s="13"/>
      <c r="L1420" s="14" t="s">
        <v>15753</v>
      </c>
      <c r="M1420" s="14" t="s">
        <v>15754</v>
      </c>
      <c r="N1420" s="14" t="s">
        <v>15755</v>
      </c>
      <c r="O1420" s="14" t="s">
        <v>280</v>
      </c>
      <c r="P1420" s="14" t="s">
        <v>38</v>
      </c>
      <c r="Q1420" s="14" t="s">
        <v>15756</v>
      </c>
      <c r="R1420" s="14" t="s">
        <v>40</v>
      </c>
      <c r="S1420" s="14" t="s">
        <v>15757</v>
      </c>
      <c r="T1420" s="14" t="s">
        <v>230</v>
      </c>
      <c r="U1420" s="14" t="s">
        <v>230</v>
      </c>
      <c r="V1420" s="14" t="s">
        <v>44</v>
      </c>
    </row>
    <row r="1421" spans="1:22" ht="9.75" customHeight="1">
      <c r="A1421" s="14" t="s">
        <v>15204</v>
      </c>
      <c r="B1421" s="14" t="s">
        <v>731</v>
      </c>
      <c r="C1421" s="13" t="str">
        <f t="shared" si="5"/>
        <v>11985F5</v>
      </c>
      <c r="D1421" s="14" t="s">
        <v>27</v>
      </c>
      <c r="E1421" s="14" t="s">
        <v>15758</v>
      </c>
      <c r="F1421" s="14" t="s">
        <v>15759</v>
      </c>
      <c r="G1421" s="14" t="s">
        <v>15760</v>
      </c>
      <c r="H1421" s="14" t="s">
        <v>15761</v>
      </c>
      <c r="I1421" s="14" t="s">
        <v>15762</v>
      </c>
      <c r="J1421" s="14" t="s">
        <v>15763</v>
      </c>
      <c r="K1421" s="14" t="s">
        <v>33</v>
      </c>
      <c r="L1421" s="14" t="s">
        <v>15764</v>
      </c>
      <c r="M1421" s="14" t="s">
        <v>15765</v>
      </c>
      <c r="N1421" s="14" t="s">
        <v>15766</v>
      </c>
      <c r="O1421" s="14" t="s">
        <v>15767</v>
      </c>
      <c r="P1421" s="14" t="s">
        <v>38</v>
      </c>
      <c r="Q1421" s="14" t="s">
        <v>15768</v>
      </c>
      <c r="R1421" s="14" t="s">
        <v>40</v>
      </c>
      <c r="S1421" s="14" t="s">
        <v>15769</v>
      </c>
      <c r="T1421" s="14" t="s">
        <v>2306</v>
      </c>
      <c r="U1421" s="14" t="s">
        <v>1084</v>
      </c>
      <c r="V1421" s="14" t="s">
        <v>44</v>
      </c>
    </row>
    <row r="1422" spans="1:22" ht="9.75" customHeight="1">
      <c r="A1422" s="14" t="s">
        <v>15204</v>
      </c>
      <c r="B1422" s="14" t="s">
        <v>744</v>
      </c>
      <c r="C1422" s="13" t="str">
        <f t="shared" si="5"/>
        <v>11985F6</v>
      </c>
      <c r="D1422" s="14" t="s">
        <v>27</v>
      </c>
      <c r="E1422" s="14" t="s">
        <v>15770</v>
      </c>
      <c r="F1422" s="14" t="s">
        <v>15771</v>
      </c>
      <c r="G1422" s="14" t="s">
        <v>15772</v>
      </c>
      <c r="H1422" s="14" t="s">
        <v>15773</v>
      </c>
      <c r="I1422" s="14" t="s">
        <v>15774</v>
      </c>
      <c r="J1422" s="14" t="s">
        <v>623</v>
      </c>
      <c r="K1422" s="14" t="s">
        <v>33</v>
      </c>
      <c r="L1422" s="14" t="s">
        <v>15775</v>
      </c>
      <c r="M1422" s="14" t="s">
        <v>15776</v>
      </c>
      <c r="N1422" s="14" t="s">
        <v>15777</v>
      </c>
      <c r="O1422" s="14" t="s">
        <v>15778</v>
      </c>
      <c r="P1422" s="14" t="s">
        <v>38</v>
      </c>
      <c r="Q1422" s="14" t="s">
        <v>15779</v>
      </c>
      <c r="R1422" s="14" t="s">
        <v>40</v>
      </c>
      <c r="S1422" s="14" t="s">
        <v>15780</v>
      </c>
      <c r="T1422" s="14" t="s">
        <v>75</v>
      </c>
      <c r="U1422" s="14" t="s">
        <v>243</v>
      </c>
      <c r="V1422" s="14" t="s">
        <v>44</v>
      </c>
    </row>
    <row r="1423" spans="1:22" ht="9.75" customHeight="1">
      <c r="A1423" s="14" t="s">
        <v>15204</v>
      </c>
      <c r="B1423" s="14" t="s">
        <v>757</v>
      </c>
      <c r="C1423" s="13" t="str">
        <f t="shared" si="5"/>
        <v>11985F7</v>
      </c>
      <c r="D1423" s="14" t="s">
        <v>27</v>
      </c>
      <c r="E1423" s="14" t="s">
        <v>15781</v>
      </c>
      <c r="F1423" s="14" t="s">
        <v>15782</v>
      </c>
      <c r="G1423" s="14" t="s">
        <v>15783</v>
      </c>
      <c r="H1423" s="14" t="s">
        <v>15784</v>
      </c>
      <c r="I1423" s="14" t="s">
        <v>15785</v>
      </c>
      <c r="J1423" s="14" t="s">
        <v>230</v>
      </c>
      <c r="K1423" s="14" t="s">
        <v>33</v>
      </c>
      <c r="L1423" s="14" t="s">
        <v>15786</v>
      </c>
      <c r="M1423" s="14" t="s">
        <v>15787</v>
      </c>
      <c r="N1423" s="14" t="s">
        <v>15788</v>
      </c>
      <c r="O1423" s="14" t="s">
        <v>15789</v>
      </c>
      <c r="P1423" s="14" t="s">
        <v>38</v>
      </c>
      <c r="Q1423" s="14" t="s">
        <v>15790</v>
      </c>
      <c r="R1423" s="14" t="s">
        <v>40</v>
      </c>
      <c r="S1423" s="14" t="s">
        <v>15791</v>
      </c>
      <c r="T1423" s="14" t="s">
        <v>230</v>
      </c>
      <c r="U1423" s="14" t="s">
        <v>230</v>
      </c>
      <c r="V1423" s="14" t="s">
        <v>148</v>
      </c>
    </row>
    <row r="1424" spans="1:22" ht="9.75" customHeight="1">
      <c r="A1424" s="14" t="s">
        <v>15204</v>
      </c>
      <c r="B1424" s="14" t="s">
        <v>768</v>
      </c>
      <c r="C1424" s="13" t="str">
        <f t="shared" si="5"/>
        <v>11985F8</v>
      </c>
      <c r="D1424" s="14" t="s">
        <v>27</v>
      </c>
      <c r="E1424" s="14" t="s">
        <v>15792</v>
      </c>
      <c r="F1424" s="14" t="s">
        <v>15793</v>
      </c>
      <c r="G1424" s="13"/>
      <c r="H1424" s="14" t="s">
        <v>15794</v>
      </c>
      <c r="I1424" s="14" t="s">
        <v>15795</v>
      </c>
      <c r="J1424" s="14" t="s">
        <v>384</v>
      </c>
      <c r="K1424" s="14" t="s">
        <v>52</v>
      </c>
      <c r="L1424" s="14" t="s">
        <v>15796</v>
      </c>
      <c r="M1424" s="14" t="s">
        <v>15797</v>
      </c>
      <c r="N1424" s="14" t="s">
        <v>15798</v>
      </c>
      <c r="O1424" s="14" t="s">
        <v>15799</v>
      </c>
      <c r="P1424" s="14" t="s">
        <v>38</v>
      </c>
      <c r="Q1424" s="14" t="s">
        <v>15800</v>
      </c>
      <c r="R1424" s="14" t="s">
        <v>40</v>
      </c>
      <c r="S1424" s="14" t="s">
        <v>15801</v>
      </c>
      <c r="T1424" s="14" t="s">
        <v>391</v>
      </c>
      <c r="U1424" s="14" t="s">
        <v>338</v>
      </c>
      <c r="V1424" s="14" t="s">
        <v>44</v>
      </c>
    </row>
    <row r="1425" spans="1:22" ht="9.75" customHeight="1">
      <c r="A1425" s="14" t="s">
        <v>15204</v>
      </c>
      <c r="B1425" s="14" t="s">
        <v>782</v>
      </c>
      <c r="C1425" s="13" t="str">
        <f t="shared" si="5"/>
        <v>11985F9</v>
      </c>
      <c r="D1425" s="14" t="s">
        <v>27</v>
      </c>
      <c r="E1425" s="14" t="s">
        <v>15802</v>
      </c>
      <c r="F1425" s="14" t="s">
        <v>15803</v>
      </c>
      <c r="G1425" s="14" t="s">
        <v>15804</v>
      </c>
      <c r="H1425" s="14" t="s">
        <v>15805</v>
      </c>
      <c r="I1425" s="14" t="s">
        <v>15806</v>
      </c>
      <c r="J1425" s="14" t="s">
        <v>1580</v>
      </c>
      <c r="K1425" s="14" t="s">
        <v>68</v>
      </c>
      <c r="L1425" s="14" t="s">
        <v>15807</v>
      </c>
      <c r="M1425" s="14" t="s">
        <v>15808</v>
      </c>
      <c r="N1425" s="14" t="s">
        <v>15809</v>
      </c>
      <c r="O1425" s="14" t="s">
        <v>15810</v>
      </c>
      <c r="P1425" s="14" t="s">
        <v>38</v>
      </c>
      <c r="Q1425" s="14" t="s">
        <v>15811</v>
      </c>
      <c r="R1425" s="14" t="s">
        <v>40</v>
      </c>
      <c r="S1425" s="14" t="s">
        <v>15812</v>
      </c>
      <c r="T1425" s="14" t="s">
        <v>483</v>
      </c>
      <c r="U1425" s="14" t="s">
        <v>484</v>
      </c>
      <c r="V1425" s="14" t="s">
        <v>44</v>
      </c>
    </row>
    <row r="1426" spans="1:22" ht="9.75" customHeight="1">
      <c r="A1426" s="14" t="s">
        <v>15204</v>
      </c>
      <c r="B1426" s="14" t="s">
        <v>796</v>
      </c>
      <c r="C1426" s="13" t="str">
        <f t="shared" si="5"/>
        <v>11985F10</v>
      </c>
      <c r="D1426" s="14" t="s">
        <v>27</v>
      </c>
      <c r="E1426" s="14" t="s">
        <v>15813</v>
      </c>
      <c r="F1426" s="14" t="s">
        <v>15814</v>
      </c>
      <c r="G1426" s="13"/>
      <c r="H1426" s="14" t="s">
        <v>15815</v>
      </c>
      <c r="I1426" s="14" t="s">
        <v>15816</v>
      </c>
      <c r="J1426" s="14" t="s">
        <v>208</v>
      </c>
      <c r="K1426" s="14" t="s">
        <v>83</v>
      </c>
      <c r="L1426" s="14" t="s">
        <v>15817</v>
      </c>
      <c r="M1426" s="14" t="s">
        <v>15818</v>
      </c>
      <c r="N1426" s="14" t="s">
        <v>15819</v>
      </c>
      <c r="O1426" s="14" t="s">
        <v>15820</v>
      </c>
      <c r="P1426" s="14" t="s">
        <v>38</v>
      </c>
      <c r="Q1426" s="14" t="s">
        <v>15821</v>
      </c>
      <c r="R1426" s="14" t="s">
        <v>40</v>
      </c>
      <c r="S1426" s="14" t="s">
        <v>15822</v>
      </c>
      <c r="T1426" s="14" t="s">
        <v>90</v>
      </c>
      <c r="U1426" s="14" t="s">
        <v>104</v>
      </c>
      <c r="V1426" s="14" t="s">
        <v>44</v>
      </c>
    </row>
    <row r="1427" spans="1:22" ht="9.75" customHeight="1">
      <c r="A1427" s="14" t="s">
        <v>15204</v>
      </c>
      <c r="B1427" s="14" t="s">
        <v>810</v>
      </c>
      <c r="C1427" s="13" t="str">
        <f t="shared" si="5"/>
        <v>11985F11</v>
      </c>
      <c r="D1427" s="14" t="s">
        <v>27</v>
      </c>
      <c r="E1427" s="14" t="s">
        <v>15823</v>
      </c>
      <c r="F1427" s="14" t="s">
        <v>15824</v>
      </c>
      <c r="G1427" s="14" t="s">
        <v>15825</v>
      </c>
      <c r="H1427" s="14" t="s">
        <v>15826</v>
      </c>
      <c r="I1427" s="14" t="s">
        <v>15827</v>
      </c>
      <c r="J1427" s="14" t="s">
        <v>82</v>
      </c>
      <c r="K1427" s="14" t="s">
        <v>2392</v>
      </c>
      <c r="L1427" s="14" t="s">
        <v>15828</v>
      </c>
      <c r="M1427" s="14" t="s">
        <v>15829</v>
      </c>
      <c r="N1427" s="14" t="s">
        <v>15830</v>
      </c>
      <c r="O1427" s="14" t="s">
        <v>15831</v>
      </c>
      <c r="P1427" s="14" t="s">
        <v>38</v>
      </c>
      <c r="Q1427" s="14" t="s">
        <v>15832</v>
      </c>
      <c r="R1427" s="14" t="s">
        <v>40</v>
      </c>
      <c r="S1427" s="14" t="s">
        <v>15833</v>
      </c>
      <c r="T1427" s="14" t="s">
        <v>90</v>
      </c>
      <c r="U1427" s="14" t="s">
        <v>283</v>
      </c>
      <c r="V1427" s="14" t="s">
        <v>44</v>
      </c>
    </row>
    <row r="1428" spans="1:22" ht="9.75" customHeight="1">
      <c r="A1428" s="14" t="s">
        <v>15204</v>
      </c>
      <c r="B1428" s="14" t="s">
        <v>819</v>
      </c>
      <c r="C1428" s="13" t="str">
        <f t="shared" si="5"/>
        <v>11985G2</v>
      </c>
      <c r="D1428" s="14" t="s">
        <v>27</v>
      </c>
      <c r="E1428" s="14" t="s">
        <v>15834</v>
      </c>
      <c r="F1428" s="14" t="s">
        <v>15835</v>
      </c>
      <c r="G1428" s="14" t="s">
        <v>15836</v>
      </c>
      <c r="H1428" s="14" t="s">
        <v>15837</v>
      </c>
      <c r="I1428" s="14" t="s">
        <v>8437</v>
      </c>
      <c r="J1428" s="14" t="s">
        <v>230</v>
      </c>
      <c r="K1428" s="14" t="s">
        <v>33</v>
      </c>
      <c r="L1428" s="14" t="s">
        <v>15838</v>
      </c>
      <c r="M1428" s="14" t="s">
        <v>8440</v>
      </c>
      <c r="N1428" s="14" t="s">
        <v>15839</v>
      </c>
      <c r="O1428" s="14" t="s">
        <v>15840</v>
      </c>
      <c r="P1428" s="14" t="s">
        <v>38</v>
      </c>
      <c r="Q1428" s="14" t="s">
        <v>15841</v>
      </c>
      <c r="R1428" s="14" t="s">
        <v>40</v>
      </c>
      <c r="S1428" s="14" t="s">
        <v>15842</v>
      </c>
      <c r="T1428" s="14" t="s">
        <v>230</v>
      </c>
      <c r="U1428" s="14" t="s">
        <v>338</v>
      </c>
      <c r="V1428" s="14" t="s">
        <v>44</v>
      </c>
    </row>
    <row r="1429" spans="1:22" ht="9.75" customHeight="1">
      <c r="A1429" s="14" t="s">
        <v>15204</v>
      </c>
      <c r="B1429" s="14" t="s">
        <v>831</v>
      </c>
      <c r="C1429" s="13" t="str">
        <f t="shared" si="5"/>
        <v>11985G3</v>
      </c>
      <c r="D1429" s="14" t="s">
        <v>27</v>
      </c>
      <c r="E1429" s="14" t="s">
        <v>15843</v>
      </c>
      <c r="F1429" s="14" t="s">
        <v>15844</v>
      </c>
      <c r="G1429" s="14" t="s">
        <v>15845</v>
      </c>
      <c r="H1429" s="14" t="s">
        <v>15846</v>
      </c>
      <c r="I1429" s="14" t="s">
        <v>15847</v>
      </c>
      <c r="J1429" s="14" t="s">
        <v>737</v>
      </c>
      <c r="K1429" s="14" t="s">
        <v>83</v>
      </c>
      <c r="L1429" s="14" t="s">
        <v>15848</v>
      </c>
      <c r="M1429" s="14" t="s">
        <v>15849</v>
      </c>
      <c r="N1429" s="14" t="s">
        <v>15850</v>
      </c>
      <c r="O1429" s="14" t="s">
        <v>280</v>
      </c>
      <c r="P1429" s="14" t="s">
        <v>38</v>
      </c>
      <c r="Q1429" s="14" t="s">
        <v>15851</v>
      </c>
      <c r="R1429" s="14" t="s">
        <v>40</v>
      </c>
      <c r="S1429" s="14" t="s">
        <v>15852</v>
      </c>
      <c r="T1429" s="14" t="s">
        <v>456</v>
      </c>
      <c r="U1429" s="14" t="s">
        <v>283</v>
      </c>
      <c r="V1429" s="14" t="s">
        <v>44</v>
      </c>
    </row>
    <row r="1430" spans="1:22" ht="9.75" customHeight="1">
      <c r="A1430" s="14" t="s">
        <v>15204</v>
      </c>
      <c r="B1430" s="14" t="s">
        <v>844</v>
      </c>
      <c r="C1430" s="13" t="str">
        <f t="shared" si="5"/>
        <v>11985G4</v>
      </c>
      <c r="D1430" s="14" t="s">
        <v>27</v>
      </c>
      <c r="E1430" s="14" t="s">
        <v>15853</v>
      </c>
      <c r="F1430" s="14" t="s">
        <v>15854</v>
      </c>
      <c r="G1430" s="14" t="s">
        <v>15855</v>
      </c>
      <c r="H1430" s="14" t="s">
        <v>15856</v>
      </c>
      <c r="I1430" s="14" t="s">
        <v>3540</v>
      </c>
      <c r="J1430" s="14" t="s">
        <v>111</v>
      </c>
      <c r="K1430" s="14" t="s">
        <v>33</v>
      </c>
      <c r="L1430" s="14" t="s">
        <v>15857</v>
      </c>
      <c r="M1430" s="14" t="s">
        <v>3542</v>
      </c>
      <c r="N1430" s="14" t="s">
        <v>15858</v>
      </c>
      <c r="O1430" s="14" t="s">
        <v>15859</v>
      </c>
      <c r="P1430" s="14" t="s">
        <v>38</v>
      </c>
      <c r="Q1430" s="14" t="s">
        <v>15860</v>
      </c>
      <c r="R1430" s="14" t="s">
        <v>40</v>
      </c>
      <c r="S1430" s="14" t="s">
        <v>15861</v>
      </c>
      <c r="T1430" s="14" t="s">
        <v>118</v>
      </c>
      <c r="U1430" s="14" t="s">
        <v>230</v>
      </c>
      <c r="V1430" s="14" t="s">
        <v>148</v>
      </c>
    </row>
    <row r="1431" spans="1:22" ht="9.75" customHeight="1">
      <c r="A1431" s="14" t="s">
        <v>15204</v>
      </c>
      <c r="B1431" s="14" t="s">
        <v>856</v>
      </c>
      <c r="C1431" s="13" t="str">
        <f t="shared" si="5"/>
        <v>11985G5</v>
      </c>
      <c r="D1431" s="14" t="s">
        <v>27</v>
      </c>
      <c r="E1431" s="14" t="s">
        <v>15862</v>
      </c>
      <c r="F1431" s="14" t="s">
        <v>15863</v>
      </c>
      <c r="G1431" s="14" t="s">
        <v>15864</v>
      </c>
      <c r="H1431" s="14" t="s">
        <v>15865</v>
      </c>
      <c r="I1431" s="14" t="s">
        <v>15866</v>
      </c>
      <c r="J1431" s="14" t="s">
        <v>3918</v>
      </c>
      <c r="K1431" s="14" t="s">
        <v>52</v>
      </c>
      <c r="L1431" s="14" t="s">
        <v>15867</v>
      </c>
      <c r="M1431" s="14" t="s">
        <v>15868</v>
      </c>
      <c r="N1431" s="14" t="s">
        <v>15869</v>
      </c>
      <c r="O1431" s="14" t="s">
        <v>15870</v>
      </c>
      <c r="P1431" s="14" t="s">
        <v>38</v>
      </c>
      <c r="Q1431" s="14" t="s">
        <v>15871</v>
      </c>
      <c r="R1431" s="14" t="s">
        <v>40</v>
      </c>
      <c r="S1431" s="14" t="s">
        <v>15872</v>
      </c>
      <c r="T1431" s="14" t="s">
        <v>1624</v>
      </c>
      <c r="U1431" s="14" t="s">
        <v>338</v>
      </c>
      <c r="V1431" s="14" t="s">
        <v>44</v>
      </c>
    </row>
    <row r="1432" spans="1:22" ht="9.75" customHeight="1">
      <c r="A1432" s="14" t="s">
        <v>15204</v>
      </c>
      <c r="B1432" s="14" t="s">
        <v>868</v>
      </c>
      <c r="C1432" s="13" t="str">
        <f t="shared" si="5"/>
        <v>11985G6</v>
      </c>
      <c r="D1432" s="14" t="s">
        <v>27</v>
      </c>
      <c r="E1432" s="14" t="s">
        <v>15873</v>
      </c>
      <c r="F1432" s="14" t="s">
        <v>15874</v>
      </c>
      <c r="G1432" s="14" t="s">
        <v>15875</v>
      </c>
      <c r="H1432" s="14" t="s">
        <v>15876</v>
      </c>
      <c r="I1432" s="14" t="s">
        <v>15877</v>
      </c>
      <c r="J1432" s="14" t="s">
        <v>230</v>
      </c>
      <c r="K1432" s="14" t="s">
        <v>33</v>
      </c>
      <c r="L1432" s="14" t="s">
        <v>15878</v>
      </c>
      <c r="M1432" s="14" t="s">
        <v>15879</v>
      </c>
      <c r="N1432" s="14" t="s">
        <v>15880</v>
      </c>
      <c r="O1432" s="14" t="s">
        <v>15881</v>
      </c>
      <c r="P1432" s="14" t="s">
        <v>38</v>
      </c>
      <c r="Q1432" s="14" t="s">
        <v>15882</v>
      </c>
      <c r="R1432" s="14" t="s">
        <v>40</v>
      </c>
      <c r="S1432" s="14" t="s">
        <v>15883</v>
      </c>
      <c r="T1432" s="14" t="s">
        <v>230</v>
      </c>
      <c r="U1432" s="14" t="s">
        <v>338</v>
      </c>
      <c r="V1432" s="14" t="s">
        <v>148</v>
      </c>
    </row>
    <row r="1433" spans="1:22" ht="9.75" customHeight="1">
      <c r="A1433" s="14" t="s">
        <v>15204</v>
      </c>
      <c r="B1433" s="14" t="s">
        <v>879</v>
      </c>
      <c r="C1433" s="13" t="str">
        <f t="shared" si="5"/>
        <v>11985G7</v>
      </c>
      <c r="D1433" s="14" t="s">
        <v>27</v>
      </c>
      <c r="E1433" s="14" t="s">
        <v>15884</v>
      </c>
      <c r="F1433" s="14" t="s">
        <v>15885</v>
      </c>
      <c r="G1433" s="13"/>
      <c r="H1433" s="14" t="s">
        <v>15886</v>
      </c>
      <c r="I1433" s="14" t="s">
        <v>15887</v>
      </c>
      <c r="J1433" s="14" t="s">
        <v>208</v>
      </c>
      <c r="K1433" s="14" t="s">
        <v>33</v>
      </c>
      <c r="L1433" s="14" t="s">
        <v>15888</v>
      </c>
      <c r="M1433" s="14" t="s">
        <v>15889</v>
      </c>
      <c r="N1433" s="14" t="s">
        <v>15890</v>
      </c>
      <c r="O1433" s="14" t="s">
        <v>15891</v>
      </c>
      <c r="P1433" s="14" t="s">
        <v>38</v>
      </c>
      <c r="Q1433" s="14" t="s">
        <v>15892</v>
      </c>
      <c r="R1433" s="14" t="s">
        <v>40</v>
      </c>
      <c r="S1433" s="14" t="s">
        <v>15893</v>
      </c>
      <c r="T1433" s="14" t="s">
        <v>90</v>
      </c>
      <c r="U1433" s="14" t="s">
        <v>230</v>
      </c>
      <c r="V1433" s="14" t="s">
        <v>44</v>
      </c>
    </row>
    <row r="1434" spans="1:22" ht="9.75" customHeight="1">
      <c r="A1434" s="14" t="s">
        <v>15204</v>
      </c>
      <c r="B1434" s="14" t="s">
        <v>892</v>
      </c>
      <c r="C1434" s="13" t="str">
        <f t="shared" si="5"/>
        <v>11985G8</v>
      </c>
      <c r="D1434" s="14" t="s">
        <v>27</v>
      </c>
      <c r="E1434" s="14" t="s">
        <v>15894</v>
      </c>
      <c r="F1434" s="14" t="s">
        <v>15895</v>
      </c>
      <c r="G1434" s="14" t="s">
        <v>15896</v>
      </c>
      <c r="H1434" s="14" t="s">
        <v>15897</v>
      </c>
      <c r="I1434" s="14" t="s">
        <v>15898</v>
      </c>
      <c r="J1434" s="14" t="s">
        <v>276</v>
      </c>
      <c r="K1434" s="14" t="s">
        <v>83</v>
      </c>
      <c r="L1434" s="14" t="s">
        <v>15899</v>
      </c>
      <c r="M1434" s="14" t="s">
        <v>15900</v>
      </c>
      <c r="N1434" s="14" t="s">
        <v>15901</v>
      </c>
      <c r="O1434" s="14" t="s">
        <v>15902</v>
      </c>
      <c r="P1434" s="14" t="s">
        <v>38</v>
      </c>
      <c r="Q1434" s="14" t="s">
        <v>15903</v>
      </c>
      <c r="R1434" s="14" t="s">
        <v>40</v>
      </c>
      <c r="S1434" s="14" t="s">
        <v>15904</v>
      </c>
      <c r="T1434" s="14" t="s">
        <v>90</v>
      </c>
      <c r="U1434" s="14" t="s">
        <v>283</v>
      </c>
      <c r="V1434" s="14" t="s">
        <v>44</v>
      </c>
    </row>
    <row r="1435" spans="1:22" ht="9.75" customHeight="1">
      <c r="A1435" s="14" t="s">
        <v>15204</v>
      </c>
      <c r="B1435" s="14" t="s">
        <v>905</v>
      </c>
      <c r="C1435" s="13" t="str">
        <f t="shared" si="5"/>
        <v>11985G9</v>
      </c>
      <c r="D1435" s="14" t="s">
        <v>27</v>
      </c>
      <c r="E1435" s="14" t="s">
        <v>15905</v>
      </c>
      <c r="F1435" s="14" t="s">
        <v>15906</v>
      </c>
      <c r="G1435" s="14" t="s">
        <v>15907</v>
      </c>
      <c r="H1435" s="14" t="s">
        <v>15908</v>
      </c>
      <c r="I1435" s="14" t="s">
        <v>15909</v>
      </c>
      <c r="J1435" s="14" t="s">
        <v>15910</v>
      </c>
      <c r="K1435" s="14" t="s">
        <v>33</v>
      </c>
      <c r="L1435" s="14" t="s">
        <v>15911</v>
      </c>
      <c r="M1435" s="14" t="s">
        <v>15912</v>
      </c>
      <c r="N1435" s="14" t="s">
        <v>15913</v>
      </c>
      <c r="O1435" s="14" t="s">
        <v>15914</v>
      </c>
      <c r="P1435" s="14" t="s">
        <v>38</v>
      </c>
      <c r="Q1435" s="14" t="s">
        <v>15915</v>
      </c>
      <c r="R1435" s="14" t="s">
        <v>40</v>
      </c>
      <c r="S1435" s="14" t="s">
        <v>15916</v>
      </c>
      <c r="T1435" s="14" t="s">
        <v>15917</v>
      </c>
      <c r="U1435" s="14" t="s">
        <v>134</v>
      </c>
      <c r="V1435" s="14" t="s">
        <v>44</v>
      </c>
    </row>
    <row r="1436" spans="1:22" ht="9.75" customHeight="1">
      <c r="A1436" s="14" t="s">
        <v>15204</v>
      </c>
      <c r="B1436" s="14" t="s">
        <v>919</v>
      </c>
      <c r="C1436" s="13" t="str">
        <f t="shared" si="5"/>
        <v>11985G10</v>
      </c>
      <c r="D1436" s="14" t="s">
        <v>27</v>
      </c>
      <c r="E1436" s="14" t="s">
        <v>15918</v>
      </c>
      <c r="F1436" s="14" t="s">
        <v>15919</v>
      </c>
      <c r="G1436" s="13"/>
      <c r="H1436" s="14" t="s">
        <v>15920</v>
      </c>
      <c r="I1436" s="14" t="s">
        <v>15921</v>
      </c>
      <c r="J1436" s="14" t="s">
        <v>788</v>
      </c>
      <c r="K1436" s="14" t="s">
        <v>68</v>
      </c>
      <c r="L1436" s="14" t="s">
        <v>15922</v>
      </c>
      <c r="M1436" s="14" t="s">
        <v>15923</v>
      </c>
      <c r="N1436" s="14" t="s">
        <v>15924</v>
      </c>
      <c r="O1436" s="14" t="s">
        <v>15925</v>
      </c>
      <c r="P1436" s="14" t="s">
        <v>38</v>
      </c>
      <c r="Q1436" s="14" t="s">
        <v>15926</v>
      </c>
      <c r="R1436" s="14" t="s">
        <v>40</v>
      </c>
      <c r="S1436" s="14" t="s">
        <v>15927</v>
      </c>
      <c r="T1436" s="14" t="s">
        <v>103</v>
      </c>
      <c r="U1436" s="14" t="s">
        <v>9430</v>
      </c>
      <c r="V1436" s="14" t="s">
        <v>256</v>
      </c>
    </row>
    <row r="1437" spans="1:22" ht="9.75" customHeight="1">
      <c r="A1437" s="14" t="s">
        <v>15204</v>
      </c>
      <c r="B1437" s="14" t="s">
        <v>934</v>
      </c>
      <c r="C1437" s="13" t="str">
        <f t="shared" si="5"/>
        <v>11985G11</v>
      </c>
      <c r="D1437" s="14" t="s">
        <v>27</v>
      </c>
      <c r="E1437" s="14" t="s">
        <v>15928</v>
      </c>
      <c r="F1437" s="14" t="s">
        <v>15929</v>
      </c>
      <c r="G1437" s="13"/>
      <c r="H1437" s="14" t="s">
        <v>15930</v>
      </c>
      <c r="I1437" s="14" t="s">
        <v>15931</v>
      </c>
      <c r="J1437" s="14" t="s">
        <v>1859</v>
      </c>
      <c r="K1437" s="14" t="s">
        <v>33</v>
      </c>
      <c r="L1437" s="14" t="s">
        <v>15932</v>
      </c>
      <c r="M1437" s="14" t="s">
        <v>15933</v>
      </c>
      <c r="N1437" s="14" t="s">
        <v>15934</v>
      </c>
      <c r="O1437" s="14" t="s">
        <v>15935</v>
      </c>
      <c r="P1437" s="14" t="s">
        <v>38</v>
      </c>
      <c r="Q1437" s="14" t="s">
        <v>15936</v>
      </c>
      <c r="R1437" s="14" t="s">
        <v>40</v>
      </c>
      <c r="S1437" s="14" t="s">
        <v>15937</v>
      </c>
      <c r="T1437" s="14" t="s">
        <v>103</v>
      </c>
      <c r="U1437" s="14" t="s">
        <v>1414</v>
      </c>
      <c r="V1437" s="14" t="s">
        <v>44</v>
      </c>
    </row>
    <row r="1438" spans="1:22" ht="9.75" customHeight="1">
      <c r="A1438" s="14" t="s">
        <v>15204</v>
      </c>
      <c r="B1438" s="14" t="s">
        <v>945</v>
      </c>
      <c r="C1438" s="13" t="str">
        <f t="shared" si="5"/>
        <v>11985H2</v>
      </c>
      <c r="D1438" s="14" t="s">
        <v>27</v>
      </c>
      <c r="E1438" s="14" t="s">
        <v>15938</v>
      </c>
      <c r="F1438" s="14" t="s">
        <v>15939</v>
      </c>
      <c r="G1438" s="14" t="s">
        <v>15940</v>
      </c>
      <c r="H1438" s="14" t="s">
        <v>15941</v>
      </c>
      <c r="I1438" s="14" t="s">
        <v>1003</v>
      </c>
      <c r="J1438" s="14" t="s">
        <v>168</v>
      </c>
      <c r="K1438" s="14" t="s">
        <v>33</v>
      </c>
      <c r="L1438" s="14" t="s">
        <v>15942</v>
      </c>
      <c r="M1438" s="14" t="s">
        <v>1005</v>
      </c>
      <c r="N1438" s="14" t="s">
        <v>15943</v>
      </c>
      <c r="O1438" s="14" t="s">
        <v>15944</v>
      </c>
      <c r="P1438" s="14" t="s">
        <v>38</v>
      </c>
      <c r="Q1438" s="14" t="s">
        <v>15945</v>
      </c>
      <c r="R1438" s="14" t="s">
        <v>40</v>
      </c>
      <c r="S1438" s="14" t="s">
        <v>15946</v>
      </c>
      <c r="T1438" s="14" t="s">
        <v>90</v>
      </c>
      <c r="U1438" s="14" t="s">
        <v>283</v>
      </c>
      <c r="V1438" s="14" t="s">
        <v>44</v>
      </c>
    </row>
    <row r="1439" spans="1:22" ht="9.75" customHeight="1">
      <c r="A1439" s="14" t="s">
        <v>15204</v>
      </c>
      <c r="B1439" s="14" t="s">
        <v>956</v>
      </c>
      <c r="C1439" s="13" t="str">
        <f t="shared" si="5"/>
        <v>11985H3</v>
      </c>
      <c r="D1439" s="14" t="s">
        <v>27</v>
      </c>
      <c r="E1439" s="14" t="s">
        <v>15947</v>
      </c>
      <c r="F1439" s="14" t="s">
        <v>15948</v>
      </c>
      <c r="G1439" s="14" t="s">
        <v>15949</v>
      </c>
      <c r="H1439" s="14" t="s">
        <v>15950</v>
      </c>
      <c r="I1439" s="14" t="s">
        <v>8505</v>
      </c>
      <c r="J1439" s="14" t="s">
        <v>230</v>
      </c>
      <c r="K1439" s="14" t="s">
        <v>52</v>
      </c>
      <c r="L1439" s="14" t="s">
        <v>15951</v>
      </c>
      <c r="M1439" s="14" t="s">
        <v>12611</v>
      </c>
      <c r="N1439" s="14" t="s">
        <v>15952</v>
      </c>
      <c r="O1439" s="14" t="s">
        <v>15953</v>
      </c>
      <c r="P1439" s="14" t="s">
        <v>38</v>
      </c>
      <c r="Q1439" s="14" t="s">
        <v>15954</v>
      </c>
      <c r="R1439" s="14" t="s">
        <v>40</v>
      </c>
      <c r="S1439" s="14" t="s">
        <v>15955</v>
      </c>
      <c r="T1439" s="14" t="s">
        <v>230</v>
      </c>
      <c r="U1439" s="14" t="s">
        <v>338</v>
      </c>
      <c r="V1439" s="14" t="s">
        <v>44</v>
      </c>
    </row>
    <row r="1440" spans="1:22" ht="9.75" customHeight="1">
      <c r="A1440" s="14" t="s">
        <v>15204</v>
      </c>
      <c r="B1440" s="14" t="s">
        <v>971</v>
      </c>
      <c r="C1440" s="13" t="str">
        <f t="shared" si="5"/>
        <v>11985H4</v>
      </c>
      <c r="D1440" s="14" t="s">
        <v>27</v>
      </c>
      <c r="E1440" s="14" t="s">
        <v>15956</v>
      </c>
      <c r="F1440" s="14" t="s">
        <v>15957</v>
      </c>
      <c r="G1440" s="14" t="s">
        <v>15958</v>
      </c>
      <c r="H1440" s="14" t="s">
        <v>15959</v>
      </c>
      <c r="I1440" s="14" t="s">
        <v>7939</v>
      </c>
      <c r="J1440" s="14" t="s">
        <v>230</v>
      </c>
      <c r="K1440" s="14" t="s">
        <v>33</v>
      </c>
      <c r="L1440" s="14" t="s">
        <v>15960</v>
      </c>
      <c r="M1440" s="14" t="s">
        <v>7941</v>
      </c>
      <c r="N1440" s="14" t="s">
        <v>15961</v>
      </c>
      <c r="O1440" s="14" t="s">
        <v>15962</v>
      </c>
      <c r="P1440" s="14" t="s">
        <v>38</v>
      </c>
      <c r="Q1440" s="14" t="s">
        <v>15963</v>
      </c>
      <c r="R1440" s="14" t="s">
        <v>40</v>
      </c>
      <c r="S1440" s="14" t="s">
        <v>15964</v>
      </c>
      <c r="T1440" s="14" t="s">
        <v>230</v>
      </c>
      <c r="U1440" s="14" t="s">
        <v>4868</v>
      </c>
      <c r="V1440" s="14" t="s">
        <v>44</v>
      </c>
    </row>
    <row r="1441" spans="1:22" ht="9.75" customHeight="1">
      <c r="A1441" s="14" t="s">
        <v>15204</v>
      </c>
      <c r="B1441" s="14" t="s">
        <v>985</v>
      </c>
      <c r="C1441" s="13" t="str">
        <f t="shared" si="5"/>
        <v>11985H5</v>
      </c>
      <c r="D1441" s="14" t="s">
        <v>27</v>
      </c>
      <c r="E1441" s="14" t="s">
        <v>15965</v>
      </c>
      <c r="F1441" s="14" t="s">
        <v>15966</v>
      </c>
      <c r="G1441" s="14" t="s">
        <v>15967</v>
      </c>
      <c r="H1441" s="14" t="s">
        <v>15968</v>
      </c>
      <c r="I1441" s="14" t="s">
        <v>15969</v>
      </c>
      <c r="J1441" s="14" t="s">
        <v>344</v>
      </c>
      <c r="K1441" s="14" t="s">
        <v>52</v>
      </c>
      <c r="L1441" s="14" t="s">
        <v>15970</v>
      </c>
      <c r="M1441" s="14" t="s">
        <v>15971</v>
      </c>
      <c r="N1441" s="14" t="s">
        <v>15972</v>
      </c>
      <c r="O1441" s="14" t="s">
        <v>15973</v>
      </c>
      <c r="P1441" s="14" t="s">
        <v>38</v>
      </c>
      <c r="Q1441" s="14" t="s">
        <v>15974</v>
      </c>
      <c r="R1441" s="14" t="s">
        <v>40</v>
      </c>
      <c r="S1441" s="14" t="s">
        <v>15975</v>
      </c>
      <c r="T1441" s="14" t="s">
        <v>75</v>
      </c>
      <c r="U1441" s="14" t="s">
        <v>243</v>
      </c>
      <c r="V1441" s="14" t="s">
        <v>148</v>
      </c>
    </row>
    <row r="1442" spans="1:22" ht="9.75" customHeight="1">
      <c r="A1442" s="14" t="s">
        <v>15204</v>
      </c>
      <c r="B1442" s="14" t="s">
        <v>999</v>
      </c>
      <c r="C1442" s="13" t="str">
        <f t="shared" si="5"/>
        <v>11985H6</v>
      </c>
      <c r="D1442" s="14" t="s">
        <v>27</v>
      </c>
      <c r="E1442" s="14" t="s">
        <v>15976</v>
      </c>
      <c r="F1442" s="14" t="s">
        <v>15977</v>
      </c>
      <c r="G1442" s="13"/>
      <c r="H1442" s="14" t="s">
        <v>15978</v>
      </c>
      <c r="I1442" s="14" t="s">
        <v>15979</v>
      </c>
      <c r="J1442" s="14" t="s">
        <v>230</v>
      </c>
      <c r="K1442" s="13"/>
      <c r="L1442" s="14" t="s">
        <v>15980</v>
      </c>
      <c r="M1442" s="14" t="s">
        <v>15981</v>
      </c>
      <c r="N1442" s="14" t="s">
        <v>15982</v>
      </c>
      <c r="O1442" s="14" t="s">
        <v>15983</v>
      </c>
      <c r="P1442" s="14" t="s">
        <v>38</v>
      </c>
      <c r="Q1442" s="14" t="s">
        <v>15984</v>
      </c>
      <c r="R1442" s="14" t="s">
        <v>40</v>
      </c>
      <c r="S1442" s="14" t="s">
        <v>15985</v>
      </c>
      <c r="T1442" s="14" t="s">
        <v>230</v>
      </c>
      <c r="U1442" s="14" t="s">
        <v>134</v>
      </c>
      <c r="V1442" s="14" t="s">
        <v>148</v>
      </c>
    </row>
    <row r="1443" spans="1:22" ht="9.75" customHeight="1">
      <c r="A1443" s="14" t="s">
        <v>15204</v>
      </c>
      <c r="B1443" s="14" t="s">
        <v>1010</v>
      </c>
      <c r="C1443" s="13" t="str">
        <f t="shared" si="5"/>
        <v>11985H7</v>
      </c>
      <c r="D1443" s="14" t="s">
        <v>27</v>
      </c>
      <c r="E1443" s="14" t="s">
        <v>15986</v>
      </c>
      <c r="F1443" s="14" t="s">
        <v>15987</v>
      </c>
      <c r="G1443" s="14" t="s">
        <v>15988</v>
      </c>
      <c r="H1443" s="14" t="s">
        <v>15989</v>
      </c>
      <c r="I1443" s="14" t="s">
        <v>2766</v>
      </c>
      <c r="J1443" s="14" t="s">
        <v>15990</v>
      </c>
      <c r="K1443" s="14" t="s">
        <v>68</v>
      </c>
      <c r="L1443" s="14" t="s">
        <v>15991</v>
      </c>
      <c r="M1443" s="14" t="s">
        <v>15992</v>
      </c>
      <c r="N1443" s="14" t="s">
        <v>15993</v>
      </c>
      <c r="O1443" s="14" t="s">
        <v>280</v>
      </c>
      <c r="P1443" s="14" t="s">
        <v>38</v>
      </c>
      <c r="Q1443" s="14" t="s">
        <v>15994</v>
      </c>
      <c r="R1443" s="14" t="s">
        <v>40</v>
      </c>
      <c r="S1443" s="14" t="s">
        <v>15995</v>
      </c>
      <c r="T1443" s="14" t="s">
        <v>14841</v>
      </c>
      <c r="U1443" s="14" t="s">
        <v>243</v>
      </c>
      <c r="V1443" s="14" t="s">
        <v>44</v>
      </c>
    </row>
    <row r="1444" spans="1:22" ht="9.75" customHeight="1">
      <c r="A1444" s="14" t="s">
        <v>15204</v>
      </c>
      <c r="B1444" s="14" t="s">
        <v>1022</v>
      </c>
      <c r="C1444" s="13" t="str">
        <f t="shared" si="5"/>
        <v>11985H8</v>
      </c>
      <c r="D1444" s="14" t="s">
        <v>27</v>
      </c>
      <c r="E1444" s="14" t="s">
        <v>15996</v>
      </c>
      <c r="F1444" s="14" t="s">
        <v>15997</v>
      </c>
      <c r="G1444" s="14" t="s">
        <v>15998</v>
      </c>
      <c r="H1444" s="14" t="s">
        <v>15999</v>
      </c>
      <c r="I1444" s="14" t="s">
        <v>16000</v>
      </c>
      <c r="J1444" s="14" t="s">
        <v>230</v>
      </c>
      <c r="K1444" s="14" t="s">
        <v>1302</v>
      </c>
      <c r="L1444" s="14" t="s">
        <v>16001</v>
      </c>
      <c r="M1444" s="14" t="s">
        <v>16002</v>
      </c>
      <c r="N1444" s="14" t="s">
        <v>16003</v>
      </c>
      <c r="O1444" s="14" t="s">
        <v>16004</v>
      </c>
      <c r="P1444" s="14" t="s">
        <v>38</v>
      </c>
      <c r="Q1444" s="14" t="s">
        <v>16005</v>
      </c>
      <c r="R1444" s="14" t="s">
        <v>40</v>
      </c>
      <c r="S1444" s="14" t="s">
        <v>16006</v>
      </c>
      <c r="T1444" s="14" t="s">
        <v>230</v>
      </c>
      <c r="U1444" s="14" t="s">
        <v>338</v>
      </c>
      <c r="V1444" s="14" t="s">
        <v>44</v>
      </c>
    </row>
    <row r="1445" spans="1:22" ht="9.75" customHeight="1">
      <c r="A1445" s="14" t="s">
        <v>15204</v>
      </c>
      <c r="B1445" s="14" t="s">
        <v>1035</v>
      </c>
      <c r="C1445" s="13" t="str">
        <f t="shared" si="5"/>
        <v>11985H9</v>
      </c>
      <c r="D1445" s="14" t="s">
        <v>27</v>
      </c>
      <c r="E1445" s="14" t="s">
        <v>16007</v>
      </c>
      <c r="F1445" s="14" t="s">
        <v>16008</v>
      </c>
      <c r="G1445" s="13"/>
      <c r="H1445" s="14" t="s">
        <v>16009</v>
      </c>
      <c r="I1445" s="14" t="s">
        <v>16010</v>
      </c>
      <c r="J1445" s="14" t="s">
        <v>276</v>
      </c>
      <c r="K1445" s="14" t="s">
        <v>33</v>
      </c>
      <c r="L1445" s="14" t="s">
        <v>16011</v>
      </c>
      <c r="M1445" s="14" t="s">
        <v>16012</v>
      </c>
      <c r="N1445" s="14" t="s">
        <v>16013</v>
      </c>
      <c r="O1445" s="14" t="s">
        <v>16014</v>
      </c>
      <c r="P1445" s="14" t="s">
        <v>38</v>
      </c>
      <c r="Q1445" s="14" t="s">
        <v>16015</v>
      </c>
      <c r="R1445" s="14" t="s">
        <v>40</v>
      </c>
      <c r="S1445" s="14" t="s">
        <v>16016</v>
      </c>
      <c r="T1445" s="14" t="s">
        <v>90</v>
      </c>
      <c r="U1445" s="14" t="s">
        <v>283</v>
      </c>
      <c r="V1445" s="14" t="s">
        <v>44</v>
      </c>
    </row>
    <row r="1446" spans="1:22" ht="9.75" customHeight="1">
      <c r="A1446" s="14" t="s">
        <v>15204</v>
      </c>
      <c r="B1446" s="14" t="s">
        <v>1048</v>
      </c>
      <c r="C1446" s="13" t="str">
        <f t="shared" si="5"/>
        <v>11985H10</v>
      </c>
      <c r="D1446" s="14" t="s">
        <v>27</v>
      </c>
      <c r="E1446" s="14" t="s">
        <v>16017</v>
      </c>
      <c r="F1446" s="14" t="s">
        <v>16018</v>
      </c>
      <c r="G1446" s="13"/>
      <c r="H1446" s="14" t="s">
        <v>16019</v>
      </c>
      <c r="I1446" s="14" t="s">
        <v>16020</v>
      </c>
      <c r="J1446" s="14" t="s">
        <v>16021</v>
      </c>
      <c r="K1446" s="14" t="s">
        <v>33</v>
      </c>
      <c r="L1446" s="14" t="s">
        <v>16022</v>
      </c>
      <c r="M1446" s="14" t="s">
        <v>16023</v>
      </c>
      <c r="N1446" s="14" t="s">
        <v>16024</v>
      </c>
      <c r="O1446" s="14" t="s">
        <v>16025</v>
      </c>
      <c r="P1446" s="14" t="s">
        <v>38</v>
      </c>
      <c r="Q1446" s="14" t="s">
        <v>16026</v>
      </c>
      <c r="R1446" s="14" t="s">
        <v>40</v>
      </c>
      <c r="S1446" s="14" t="s">
        <v>16027</v>
      </c>
      <c r="T1446" s="14" t="s">
        <v>1624</v>
      </c>
      <c r="U1446" s="14" t="s">
        <v>693</v>
      </c>
      <c r="V1446" s="14" t="s">
        <v>148</v>
      </c>
    </row>
    <row r="1447" spans="1:22" ht="9.75" customHeight="1">
      <c r="A1447" s="14" t="s">
        <v>15204</v>
      </c>
      <c r="B1447" s="14" t="s">
        <v>1061</v>
      </c>
      <c r="C1447" s="13" t="str">
        <f t="shared" si="5"/>
        <v>11985H11</v>
      </c>
      <c r="D1447" s="14" t="s">
        <v>27</v>
      </c>
      <c r="E1447" s="14" t="s">
        <v>16028</v>
      </c>
      <c r="F1447" s="14" t="s">
        <v>16029</v>
      </c>
      <c r="G1447" s="14" t="s">
        <v>16030</v>
      </c>
      <c r="H1447" s="14" t="s">
        <v>16031</v>
      </c>
      <c r="I1447" s="14" t="s">
        <v>16032</v>
      </c>
      <c r="J1447" s="14" t="s">
        <v>111</v>
      </c>
      <c r="K1447" s="14" t="s">
        <v>68</v>
      </c>
      <c r="L1447" s="14" t="s">
        <v>16033</v>
      </c>
      <c r="M1447" s="14" t="s">
        <v>16034</v>
      </c>
      <c r="N1447" s="14" t="s">
        <v>16035</v>
      </c>
      <c r="O1447" s="14" t="s">
        <v>16036</v>
      </c>
      <c r="P1447" s="14" t="s">
        <v>38</v>
      </c>
      <c r="Q1447" s="14" t="s">
        <v>16037</v>
      </c>
      <c r="R1447" s="14" t="s">
        <v>40</v>
      </c>
      <c r="S1447" s="14" t="s">
        <v>16038</v>
      </c>
      <c r="T1447" s="14" t="s">
        <v>118</v>
      </c>
      <c r="U1447" s="14" t="s">
        <v>230</v>
      </c>
      <c r="V1447" s="14" t="s">
        <v>148</v>
      </c>
    </row>
    <row r="1448" spans="1:22" ht="9.75" customHeight="1">
      <c r="A1448" s="14" t="s">
        <v>16039</v>
      </c>
      <c r="B1448" s="14" t="s">
        <v>26</v>
      </c>
      <c r="C1448" s="13" t="str">
        <f t="shared" si="5"/>
        <v>11986A2</v>
      </c>
      <c r="D1448" s="14" t="s">
        <v>27</v>
      </c>
      <c r="E1448" s="14" t="s">
        <v>16040</v>
      </c>
      <c r="F1448" s="14" t="s">
        <v>16041</v>
      </c>
      <c r="G1448" s="14" t="s">
        <v>16042</v>
      </c>
      <c r="H1448" s="14" t="s">
        <v>16043</v>
      </c>
      <c r="I1448" s="14" t="s">
        <v>16044</v>
      </c>
      <c r="J1448" s="14" t="s">
        <v>9600</v>
      </c>
      <c r="K1448" s="14" t="s">
        <v>83</v>
      </c>
      <c r="L1448" s="14" t="s">
        <v>16045</v>
      </c>
      <c r="M1448" s="14" t="s">
        <v>16046</v>
      </c>
      <c r="N1448" s="14" t="s">
        <v>16047</v>
      </c>
      <c r="O1448" s="14" t="s">
        <v>16048</v>
      </c>
      <c r="P1448" s="14" t="s">
        <v>38</v>
      </c>
      <c r="Q1448" s="14" t="s">
        <v>16049</v>
      </c>
      <c r="R1448" s="14" t="s">
        <v>40</v>
      </c>
      <c r="S1448" s="14" t="s">
        <v>16050</v>
      </c>
      <c r="T1448" s="14" t="s">
        <v>103</v>
      </c>
      <c r="U1448" s="14" t="s">
        <v>9607</v>
      </c>
      <c r="V1448" s="14" t="s">
        <v>44</v>
      </c>
    </row>
    <row r="1449" spans="1:22" ht="9.75" customHeight="1">
      <c r="A1449" s="14" t="s">
        <v>16039</v>
      </c>
      <c r="B1449" s="14" t="s">
        <v>45</v>
      </c>
      <c r="C1449" s="13" t="str">
        <f t="shared" si="5"/>
        <v>11986A3</v>
      </c>
      <c r="D1449" s="14" t="s">
        <v>27</v>
      </c>
      <c r="E1449" s="14" t="s">
        <v>16051</v>
      </c>
      <c r="F1449" s="14" t="s">
        <v>16052</v>
      </c>
      <c r="G1449" s="14" t="s">
        <v>16053</v>
      </c>
      <c r="H1449" s="14" t="s">
        <v>16054</v>
      </c>
      <c r="I1449" s="14" t="s">
        <v>16055</v>
      </c>
      <c r="J1449" s="14" t="s">
        <v>316</v>
      </c>
      <c r="K1449" s="14" t="s">
        <v>4258</v>
      </c>
      <c r="L1449" s="14" t="s">
        <v>16056</v>
      </c>
      <c r="M1449" s="14" t="s">
        <v>16057</v>
      </c>
      <c r="N1449" s="14" t="s">
        <v>16058</v>
      </c>
      <c r="O1449" s="14" t="s">
        <v>16059</v>
      </c>
      <c r="P1449" s="14" t="s">
        <v>38</v>
      </c>
      <c r="Q1449" s="14" t="s">
        <v>16060</v>
      </c>
      <c r="R1449" s="14" t="s">
        <v>40</v>
      </c>
      <c r="S1449" s="14" t="s">
        <v>16061</v>
      </c>
      <c r="T1449" s="14" t="s">
        <v>323</v>
      </c>
      <c r="U1449" s="14" t="s">
        <v>338</v>
      </c>
      <c r="V1449" s="14" t="s">
        <v>44</v>
      </c>
    </row>
    <row r="1450" spans="1:22" ht="9.75" customHeight="1">
      <c r="A1450" s="14" t="s">
        <v>16039</v>
      </c>
      <c r="B1450" s="14" t="s">
        <v>61</v>
      </c>
      <c r="C1450" s="13" t="str">
        <f t="shared" si="5"/>
        <v>11986A4</v>
      </c>
      <c r="D1450" s="14" t="s">
        <v>27</v>
      </c>
      <c r="E1450" s="14" t="s">
        <v>16062</v>
      </c>
      <c r="F1450" s="14" t="s">
        <v>16063</v>
      </c>
      <c r="G1450" s="14" t="s">
        <v>16064</v>
      </c>
      <c r="H1450" s="14" t="s">
        <v>16065</v>
      </c>
      <c r="I1450" s="14" t="s">
        <v>16066</v>
      </c>
      <c r="J1450" s="14" t="s">
        <v>10287</v>
      </c>
      <c r="K1450" s="14" t="s">
        <v>83</v>
      </c>
      <c r="L1450" s="14" t="s">
        <v>16067</v>
      </c>
      <c r="M1450" s="14" t="s">
        <v>16068</v>
      </c>
      <c r="N1450" s="14" t="s">
        <v>16069</v>
      </c>
      <c r="O1450" s="14" t="s">
        <v>16070</v>
      </c>
      <c r="P1450" s="14" t="s">
        <v>38</v>
      </c>
      <c r="Q1450" s="14" t="s">
        <v>16071</v>
      </c>
      <c r="R1450" s="14" t="s">
        <v>40</v>
      </c>
      <c r="S1450" s="14" t="s">
        <v>16072</v>
      </c>
      <c r="T1450" s="14" t="s">
        <v>10294</v>
      </c>
      <c r="U1450" s="14" t="s">
        <v>134</v>
      </c>
      <c r="V1450" s="14" t="s">
        <v>44</v>
      </c>
    </row>
    <row r="1451" spans="1:22" ht="9.75" customHeight="1">
      <c r="A1451" s="14" t="s">
        <v>16039</v>
      </c>
      <c r="B1451" s="14" t="s">
        <v>77</v>
      </c>
      <c r="C1451" s="13" t="str">
        <f t="shared" si="5"/>
        <v>11986A5</v>
      </c>
      <c r="D1451" s="14" t="s">
        <v>27</v>
      </c>
      <c r="E1451" s="14" t="s">
        <v>16073</v>
      </c>
      <c r="F1451" s="14" t="s">
        <v>16074</v>
      </c>
      <c r="G1451" s="13"/>
      <c r="H1451" s="14" t="s">
        <v>16075</v>
      </c>
      <c r="I1451" s="14" t="s">
        <v>16076</v>
      </c>
      <c r="J1451" s="14" t="s">
        <v>230</v>
      </c>
      <c r="K1451" s="14" t="s">
        <v>33</v>
      </c>
      <c r="L1451" s="14" t="s">
        <v>16077</v>
      </c>
      <c r="M1451" s="14" t="s">
        <v>16078</v>
      </c>
      <c r="N1451" s="14" t="s">
        <v>16079</v>
      </c>
      <c r="O1451" s="14" t="s">
        <v>16080</v>
      </c>
      <c r="P1451" s="14" t="s">
        <v>38</v>
      </c>
      <c r="Q1451" s="14" t="s">
        <v>16081</v>
      </c>
      <c r="R1451" s="14" t="s">
        <v>40</v>
      </c>
      <c r="S1451" s="14" t="s">
        <v>16082</v>
      </c>
      <c r="T1451" s="14" t="s">
        <v>230</v>
      </c>
      <c r="U1451" s="14" t="s">
        <v>283</v>
      </c>
      <c r="V1451" s="14" t="s">
        <v>44</v>
      </c>
    </row>
    <row r="1452" spans="1:22" ht="9.75" customHeight="1">
      <c r="A1452" s="14" t="s">
        <v>16039</v>
      </c>
      <c r="B1452" s="14" t="s">
        <v>91</v>
      </c>
      <c r="C1452" s="13" t="str">
        <f t="shared" si="5"/>
        <v>11986A6</v>
      </c>
      <c r="D1452" s="14" t="s">
        <v>27</v>
      </c>
      <c r="E1452" s="14" t="s">
        <v>16083</v>
      </c>
      <c r="F1452" s="14" t="s">
        <v>16084</v>
      </c>
      <c r="G1452" s="14" t="s">
        <v>16085</v>
      </c>
      <c r="H1452" s="14" t="s">
        <v>16086</v>
      </c>
      <c r="I1452" s="14" t="s">
        <v>9599</v>
      </c>
      <c r="J1452" s="14" t="s">
        <v>16087</v>
      </c>
      <c r="K1452" s="14" t="s">
        <v>33</v>
      </c>
      <c r="L1452" s="14" t="s">
        <v>16088</v>
      </c>
      <c r="M1452" s="14" t="s">
        <v>16089</v>
      </c>
      <c r="N1452" s="14" t="s">
        <v>16090</v>
      </c>
      <c r="O1452" s="14" t="s">
        <v>16091</v>
      </c>
      <c r="P1452" s="14" t="s">
        <v>38</v>
      </c>
      <c r="Q1452" s="14" t="s">
        <v>16092</v>
      </c>
      <c r="R1452" s="14" t="s">
        <v>40</v>
      </c>
      <c r="S1452" s="14" t="s">
        <v>16093</v>
      </c>
      <c r="T1452" s="14" t="s">
        <v>229</v>
      </c>
      <c r="U1452" s="14" t="s">
        <v>1084</v>
      </c>
      <c r="V1452" s="14" t="s">
        <v>44</v>
      </c>
    </row>
    <row r="1453" spans="1:22" ht="9.75" customHeight="1">
      <c r="A1453" s="14" t="s">
        <v>16039</v>
      </c>
      <c r="B1453" s="14" t="s">
        <v>105</v>
      </c>
      <c r="C1453" s="13" t="str">
        <f t="shared" si="5"/>
        <v>11986A7</v>
      </c>
      <c r="D1453" s="14" t="s">
        <v>27</v>
      </c>
      <c r="E1453" s="14" t="s">
        <v>16094</v>
      </c>
      <c r="F1453" s="14" t="s">
        <v>16095</v>
      </c>
      <c r="G1453" s="14" t="s">
        <v>16096</v>
      </c>
      <c r="H1453" s="14" t="s">
        <v>16097</v>
      </c>
      <c r="I1453" s="14" t="s">
        <v>16098</v>
      </c>
      <c r="J1453" s="14" t="s">
        <v>5733</v>
      </c>
      <c r="K1453" s="14" t="s">
        <v>1326</v>
      </c>
      <c r="L1453" s="14" t="s">
        <v>16099</v>
      </c>
      <c r="M1453" s="14" t="s">
        <v>16100</v>
      </c>
      <c r="N1453" s="14" t="s">
        <v>16101</v>
      </c>
      <c r="O1453" s="14" t="s">
        <v>16102</v>
      </c>
      <c r="P1453" s="14" t="s">
        <v>38</v>
      </c>
      <c r="Q1453" s="14" t="s">
        <v>16103</v>
      </c>
      <c r="R1453" s="14" t="s">
        <v>40</v>
      </c>
      <c r="S1453" s="14" t="s">
        <v>16104</v>
      </c>
      <c r="T1453" s="14" t="s">
        <v>103</v>
      </c>
      <c r="U1453" s="14" t="s">
        <v>43</v>
      </c>
      <c r="V1453" s="14" t="s">
        <v>44</v>
      </c>
    </row>
    <row r="1454" spans="1:22" ht="9.75" customHeight="1">
      <c r="A1454" s="14" t="s">
        <v>16039</v>
      </c>
      <c r="B1454" s="14" t="s">
        <v>120</v>
      </c>
      <c r="C1454" s="13" t="str">
        <f t="shared" si="5"/>
        <v>11986A8</v>
      </c>
      <c r="D1454" s="14" t="s">
        <v>27</v>
      </c>
      <c r="E1454" s="14" t="s">
        <v>16105</v>
      </c>
      <c r="F1454" s="14" t="s">
        <v>16106</v>
      </c>
      <c r="G1454" s="14" t="s">
        <v>16107</v>
      </c>
      <c r="H1454" s="14" t="s">
        <v>16108</v>
      </c>
      <c r="I1454" s="14" t="s">
        <v>16109</v>
      </c>
      <c r="J1454" s="14" t="s">
        <v>737</v>
      </c>
      <c r="K1454" s="14" t="s">
        <v>1326</v>
      </c>
      <c r="L1454" s="14" t="s">
        <v>16110</v>
      </c>
      <c r="M1454" s="14" t="s">
        <v>16111</v>
      </c>
      <c r="N1454" s="14" t="s">
        <v>16112</v>
      </c>
      <c r="O1454" s="14" t="s">
        <v>16113</v>
      </c>
      <c r="P1454" s="14" t="s">
        <v>38</v>
      </c>
      <c r="Q1454" s="14" t="s">
        <v>16114</v>
      </c>
      <c r="R1454" s="14" t="s">
        <v>40</v>
      </c>
      <c r="S1454" s="14" t="s">
        <v>16115</v>
      </c>
      <c r="T1454" s="14" t="s">
        <v>456</v>
      </c>
      <c r="U1454" s="14" t="s">
        <v>43</v>
      </c>
      <c r="V1454" s="14" t="s">
        <v>44</v>
      </c>
    </row>
    <row r="1455" spans="1:22" ht="9.75" customHeight="1">
      <c r="A1455" s="14" t="s">
        <v>16039</v>
      </c>
      <c r="B1455" s="14" t="s">
        <v>136</v>
      </c>
      <c r="C1455" s="13" t="str">
        <f t="shared" si="5"/>
        <v>11986A9</v>
      </c>
      <c r="D1455" s="14" t="s">
        <v>27</v>
      </c>
      <c r="E1455" s="14" t="s">
        <v>16116</v>
      </c>
      <c r="F1455" s="14" t="s">
        <v>16117</v>
      </c>
      <c r="G1455" s="14" t="s">
        <v>16118</v>
      </c>
      <c r="H1455" s="14" t="s">
        <v>16119</v>
      </c>
      <c r="I1455" s="14" t="s">
        <v>16120</v>
      </c>
      <c r="J1455" s="14" t="s">
        <v>2067</v>
      </c>
      <c r="K1455" s="14" t="s">
        <v>33</v>
      </c>
      <c r="L1455" s="14" t="s">
        <v>16121</v>
      </c>
      <c r="M1455" s="14" t="s">
        <v>16122</v>
      </c>
      <c r="N1455" s="14" t="s">
        <v>16123</v>
      </c>
      <c r="O1455" s="14" t="s">
        <v>16124</v>
      </c>
      <c r="P1455" s="14" t="s">
        <v>38</v>
      </c>
      <c r="Q1455" s="14" t="s">
        <v>16125</v>
      </c>
      <c r="R1455" s="14" t="s">
        <v>40</v>
      </c>
      <c r="S1455" s="14" t="s">
        <v>16126</v>
      </c>
      <c r="T1455" s="14" t="s">
        <v>1370</v>
      </c>
      <c r="U1455" s="14" t="s">
        <v>243</v>
      </c>
      <c r="V1455" s="14" t="s">
        <v>44</v>
      </c>
    </row>
    <row r="1456" spans="1:22" ht="9.75" customHeight="1">
      <c r="A1456" s="14" t="s">
        <v>16039</v>
      </c>
      <c r="B1456" s="14" t="s">
        <v>149</v>
      </c>
      <c r="C1456" s="13" t="str">
        <f t="shared" si="5"/>
        <v>11986A10</v>
      </c>
      <c r="D1456" s="14" t="s">
        <v>27</v>
      </c>
      <c r="E1456" s="14" t="s">
        <v>16127</v>
      </c>
      <c r="F1456" s="14" t="s">
        <v>16128</v>
      </c>
      <c r="G1456" s="14" t="s">
        <v>16129</v>
      </c>
      <c r="H1456" s="14" t="s">
        <v>16130</v>
      </c>
      <c r="I1456" s="14" t="s">
        <v>16131</v>
      </c>
      <c r="J1456" s="14" t="s">
        <v>7342</v>
      </c>
      <c r="K1456" s="14" t="s">
        <v>68</v>
      </c>
      <c r="L1456" s="14" t="s">
        <v>16132</v>
      </c>
      <c r="M1456" s="14" t="s">
        <v>16133</v>
      </c>
      <c r="N1456" s="14" t="s">
        <v>16134</v>
      </c>
      <c r="O1456" s="14" t="s">
        <v>16135</v>
      </c>
      <c r="P1456" s="14" t="s">
        <v>38</v>
      </c>
      <c r="Q1456" s="14" t="s">
        <v>16136</v>
      </c>
      <c r="R1456" s="14" t="s">
        <v>40</v>
      </c>
      <c r="S1456" s="14" t="s">
        <v>16137</v>
      </c>
      <c r="T1456" s="14" t="s">
        <v>4984</v>
      </c>
      <c r="U1456" s="14" t="s">
        <v>338</v>
      </c>
      <c r="V1456" s="14" t="s">
        <v>44</v>
      </c>
    </row>
    <row r="1457" spans="1:22" ht="9.75" customHeight="1">
      <c r="A1457" s="14" t="s">
        <v>16039</v>
      </c>
      <c r="B1457" s="14" t="s">
        <v>162</v>
      </c>
      <c r="C1457" s="13" t="str">
        <f t="shared" si="5"/>
        <v>11986A11</v>
      </c>
      <c r="D1457" s="14" t="s">
        <v>27</v>
      </c>
      <c r="E1457" s="14" t="s">
        <v>16138</v>
      </c>
      <c r="F1457" s="14" t="s">
        <v>16139</v>
      </c>
      <c r="G1457" s="14" t="s">
        <v>16140</v>
      </c>
      <c r="H1457" s="14" t="s">
        <v>16141</v>
      </c>
      <c r="I1457" s="14" t="s">
        <v>16142</v>
      </c>
      <c r="J1457" s="14" t="s">
        <v>2043</v>
      </c>
      <c r="K1457" s="14" t="s">
        <v>68</v>
      </c>
      <c r="L1457" s="14" t="s">
        <v>16143</v>
      </c>
      <c r="M1457" s="14" t="s">
        <v>16144</v>
      </c>
      <c r="N1457" s="14" t="s">
        <v>16145</v>
      </c>
      <c r="O1457" s="14" t="s">
        <v>16146</v>
      </c>
      <c r="P1457" s="14" t="s">
        <v>38</v>
      </c>
      <c r="Q1457" s="14" t="s">
        <v>16147</v>
      </c>
      <c r="R1457" s="14" t="s">
        <v>40</v>
      </c>
      <c r="S1457" s="14" t="s">
        <v>16148</v>
      </c>
      <c r="T1457" s="14" t="s">
        <v>337</v>
      </c>
      <c r="U1457" s="14" t="s">
        <v>338</v>
      </c>
      <c r="V1457" s="14" t="s">
        <v>44</v>
      </c>
    </row>
    <row r="1458" spans="1:22" ht="9.75" customHeight="1">
      <c r="A1458" s="14" t="s">
        <v>16039</v>
      </c>
      <c r="B1458" s="14" t="s">
        <v>176</v>
      </c>
      <c r="C1458" s="13" t="str">
        <f t="shared" si="5"/>
        <v>11986B2</v>
      </c>
      <c r="D1458" s="14" t="s">
        <v>27</v>
      </c>
      <c r="E1458" s="14" t="s">
        <v>16149</v>
      </c>
      <c r="F1458" s="14" t="s">
        <v>16150</v>
      </c>
      <c r="G1458" s="14" t="s">
        <v>16151</v>
      </c>
      <c r="H1458" s="14" t="s">
        <v>16152</v>
      </c>
      <c r="I1458" s="14" t="s">
        <v>16153</v>
      </c>
      <c r="J1458" s="14" t="s">
        <v>16154</v>
      </c>
      <c r="K1458" s="14" t="s">
        <v>33</v>
      </c>
      <c r="L1458" s="14" t="s">
        <v>16155</v>
      </c>
      <c r="M1458" s="14" t="s">
        <v>16156</v>
      </c>
      <c r="N1458" s="14" t="s">
        <v>16157</v>
      </c>
      <c r="O1458" s="14" t="s">
        <v>16158</v>
      </c>
      <c r="P1458" s="14" t="s">
        <v>38</v>
      </c>
      <c r="Q1458" s="14" t="s">
        <v>16159</v>
      </c>
      <c r="R1458" s="14" t="s">
        <v>40</v>
      </c>
      <c r="S1458" s="14" t="s">
        <v>16160</v>
      </c>
      <c r="T1458" s="14" t="s">
        <v>16161</v>
      </c>
      <c r="U1458" s="14" t="s">
        <v>134</v>
      </c>
      <c r="V1458" s="14" t="s">
        <v>44</v>
      </c>
    </row>
    <row r="1459" spans="1:22" ht="9.75" customHeight="1">
      <c r="A1459" s="14" t="s">
        <v>16039</v>
      </c>
      <c r="B1459" s="14" t="s">
        <v>190</v>
      </c>
      <c r="C1459" s="13" t="str">
        <f t="shared" si="5"/>
        <v>11986B3</v>
      </c>
      <c r="D1459" s="14" t="s">
        <v>27</v>
      </c>
      <c r="E1459" s="14" t="s">
        <v>16162</v>
      </c>
      <c r="F1459" s="14" t="s">
        <v>16163</v>
      </c>
      <c r="G1459" s="14" t="s">
        <v>16164</v>
      </c>
      <c r="H1459" s="14" t="s">
        <v>16165</v>
      </c>
      <c r="I1459" s="14" t="s">
        <v>16166</v>
      </c>
      <c r="J1459" s="14" t="s">
        <v>4850</v>
      </c>
      <c r="K1459" s="14" t="s">
        <v>33</v>
      </c>
      <c r="L1459" s="14" t="s">
        <v>16167</v>
      </c>
      <c r="M1459" s="14" t="s">
        <v>16168</v>
      </c>
      <c r="N1459" s="14" t="s">
        <v>16169</v>
      </c>
      <c r="O1459" s="14" t="s">
        <v>16170</v>
      </c>
      <c r="P1459" s="14" t="s">
        <v>38</v>
      </c>
      <c r="Q1459" s="14" t="s">
        <v>16171</v>
      </c>
      <c r="R1459" s="14" t="s">
        <v>40</v>
      </c>
      <c r="S1459" s="14" t="s">
        <v>16172</v>
      </c>
      <c r="T1459" s="14" t="s">
        <v>4857</v>
      </c>
      <c r="U1459" s="14" t="s">
        <v>338</v>
      </c>
      <c r="V1459" s="14" t="s">
        <v>44</v>
      </c>
    </row>
    <row r="1460" spans="1:22" ht="9.75" customHeight="1">
      <c r="A1460" s="14" t="s">
        <v>16039</v>
      </c>
      <c r="B1460" s="14" t="s">
        <v>203</v>
      </c>
      <c r="C1460" s="13" t="str">
        <f t="shared" si="5"/>
        <v>11986B4</v>
      </c>
      <c r="D1460" s="14" t="s">
        <v>27</v>
      </c>
      <c r="E1460" s="14" t="s">
        <v>16173</v>
      </c>
      <c r="F1460" s="14" t="s">
        <v>16174</v>
      </c>
      <c r="G1460" s="13"/>
      <c r="H1460" s="14" t="s">
        <v>16175</v>
      </c>
      <c r="I1460" s="14" t="s">
        <v>16176</v>
      </c>
      <c r="J1460" s="14" t="s">
        <v>8292</v>
      </c>
      <c r="K1460" s="14" t="s">
        <v>33</v>
      </c>
      <c r="L1460" s="14" t="s">
        <v>16177</v>
      </c>
      <c r="M1460" s="14" t="s">
        <v>16178</v>
      </c>
      <c r="N1460" s="14" t="s">
        <v>16179</v>
      </c>
      <c r="O1460" s="14" t="s">
        <v>16180</v>
      </c>
      <c r="P1460" s="14" t="s">
        <v>38</v>
      </c>
      <c r="Q1460" s="14" t="s">
        <v>16181</v>
      </c>
      <c r="R1460" s="14" t="s">
        <v>40</v>
      </c>
      <c r="S1460" s="14" t="s">
        <v>16182</v>
      </c>
      <c r="T1460" s="14" t="s">
        <v>3105</v>
      </c>
      <c r="U1460" s="14" t="s">
        <v>134</v>
      </c>
      <c r="V1460" s="14" t="s">
        <v>44</v>
      </c>
    </row>
    <row r="1461" spans="1:22" ht="9.75" customHeight="1">
      <c r="A1461" s="14" t="s">
        <v>16039</v>
      </c>
      <c r="B1461" s="14" t="s">
        <v>216</v>
      </c>
      <c r="C1461" s="13" t="str">
        <f t="shared" si="5"/>
        <v>11986B5</v>
      </c>
      <c r="D1461" s="14" t="s">
        <v>27</v>
      </c>
      <c r="E1461" s="14" t="s">
        <v>16183</v>
      </c>
      <c r="F1461" s="14" t="s">
        <v>16184</v>
      </c>
      <c r="G1461" s="14" t="s">
        <v>16185</v>
      </c>
      <c r="H1461" s="14" t="s">
        <v>16186</v>
      </c>
      <c r="I1461" s="14" t="s">
        <v>16187</v>
      </c>
      <c r="J1461" s="14" t="s">
        <v>111</v>
      </c>
      <c r="K1461" s="13"/>
      <c r="L1461" s="14" t="s">
        <v>16188</v>
      </c>
      <c r="M1461" s="14" t="s">
        <v>16189</v>
      </c>
      <c r="N1461" s="14" t="s">
        <v>16190</v>
      </c>
      <c r="O1461" s="14" t="s">
        <v>16191</v>
      </c>
      <c r="P1461" s="14" t="s">
        <v>38</v>
      </c>
      <c r="Q1461" s="14" t="s">
        <v>16192</v>
      </c>
      <c r="R1461" s="14" t="s">
        <v>40</v>
      </c>
      <c r="S1461" s="14" t="s">
        <v>16193</v>
      </c>
      <c r="T1461" s="14" t="s">
        <v>118</v>
      </c>
      <c r="U1461" s="14" t="s">
        <v>147</v>
      </c>
      <c r="V1461" s="14" t="s">
        <v>44</v>
      </c>
    </row>
    <row r="1462" spans="1:22" ht="9.75" customHeight="1">
      <c r="A1462" s="14" t="s">
        <v>16039</v>
      </c>
      <c r="B1462" s="14" t="s">
        <v>231</v>
      </c>
      <c r="C1462" s="13" t="str">
        <f t="shared" si="5"/>
        <v>11986B6</v>
      </c>
      <c r="D1462" s="14" t="s">
        <v>27</v>
      </c>
      <c r="E1462" s="14" t="s">
        <v>16194</v>
      </c>
      <c r="F1462" s="14" t="s">
        <v>16195</v>
      </c>
      <c r="G1462" s="14" t="s">
        <v>16196</v>
      </c>
      <c r="H1462" s="14" t="s">
        <v>16197</v>
      </c>
      <c r="I1462" s="14" t="s">
        <v>16198</v>
      </c>
      <c r="J1462" s="14" t="s">
        <v>16199</v>
      </c>
      <c r="K1462" s="14" t="s">
        <v>33</v>
      </c>
      <c r="L1462" s="14" t="s">
        <v>16200</v>
      </c>
      <c r="M1462" s="14" t="s">
        <v>16201</v>
      </c>
      <c r="N1462" s="14" t="s">
        <v>16202</v>
      </c>
      <c r="O1462" s="14" t="s">
        <v>16203</v>
      </c>
      <c r="P1462" s="14" t="s">
        <v>38</v>
      </c>
      <c r="Q1462" s="14" t="s">
        <v>16204</v>
      </c>
      <c r="R1462" s="14" t="s">
        <v>40</v>
      </c>
      <c r="S1462" s="14" t="s">
        <v>16205</v>
      </c>
      <c r="T1462" s="14" t="s">
        <v>4712</v>
      </c>
      <c r="U1462" s="14" t="s">
        <v>134</v>
      </c>
      <c r="V1462" s="14" t="s">
        <v>44</v>
      </c>
    </row>
    <row r="1463" spans="1:22" ht="9.75" customHeight="1">
      <c r="A1463" s="14" t="s">
        <v>16039</v>
      </c>
      <c r="B1463" s="14" t="s">
        <v>244</v>
      </c>
      <c r="C1463" s="13" t="str">
        <f t="shared" si="5"/>
        <v>11986B7</v>
      </c>
      <c r="D1463" s="14" t="s">
        <v>27</v>
      </c>
      <c r="E1463" s="14" t="s">
        <v>16206</v>
      </c>
      <c r="F1463" s="14" t="s">
        <v>16207</v>
      </c>
      <c r="G1463" s="14" t="s">
        <v>16208</v>
      </c>
      <c r="H1463" s="14" t="s">
        <v>16209</v>
      </c>
      <c r="I1463" s="14" t="s">
        <v>10901</v>
      </c>
      <c r="J1463" s="14" t="s">
        <v>16210</v>
      </c>
      <c r="K1463" s="14" t="s">
        <v>33</v>
      </c>
      <c r="L1463" s="14" t="s">
        <v>16211</v>
      </c>
      <c r="M1463" s="14" t="s">
        <v>10903</v>
      </c>
      <c r="N1463" s="14" t="s">
        <v>16212</v>
      </c>
      <c r="O1463" s="14" t="s">
        <v>10905</v>
      </c>
      <c r="P1463" s="14" t="s">
        <v>38</v>
      </c>
      <c r="Q1463" s="14" t="s">
        <v>16213</v>
      </c>
      <c r="R1463" s="14" t="s">
        <v>40</v>
      </c>
      <c r="S1463" s="14" t="s">
        <v>16214</v>
      </c>
      <c r="T1463" s="14" t="s">
        <v>1333</v>
      </c>
      <c r="U1463" s="14" t="s">
        <v>119</v>
      </c>
      <c r="V1463" s="14" t="s">
        <v>44</v>
      </c>
    </row>
    <row r="1464" spans="1:22" ht="9.75" customHeight="1">
      <c r="A1464" s="14" t="s">
        <v>16039</v>
      </c>
      <c r="B1464" s="14" t="s">
        <v>257</v>
      </c>
      <c r="C1464" s="13" t="str">
        <f t="shared" si="5"/>
        <v>11986B8</v>
      </c>
      <c r="D1464" s="14" t="s">
        <v>27</v>
      </c>
      <c r="E1464" s="14" t="s">
        <v>16215</v>
      </c>
      <c r="F1464" s="14" t="s">
        <v>16216</v>
      </c>
      <c r="G1464" s="14" t="s">
        <v>16217</v>
      </c>
      <c r="H1464" s="14" t="s">
        <v>16218</v>
      </c>
      <c r="I1464" s="14" t="s">
        <v>16219</v>
      </c>
      <c r="J1464" s="14" t="s">
        <v>6425</v>
      </c>
      <c r="K1464" s="14" t="s">
        <v>14917</v>
      </c>
      <c r="L1464" s="14" t="s">
        <v>16220</v>
      </c>
      <c r="M1464" s="14" t="s">
        <v>16221</v>
      </c>
      <c r="N1464" s="14" t="s">
        <v>16222</v>
      </c>
      <c r="O1464" s="14" t="s">
        <v>16223</v>
      </c>
      <c r="P1464" s="14" t="s">
        <v>38</v>
      </c>
      <c r="Q1464" s="14" t="s">
        <v>16224</v>
      </c>
      <c r="R1464" s="14" t="s">
        <v>40</v>
      </c>
      <c r="S1464" s="14" t="s">
        <v>16225</v>
      </c>
      <c r="T1464" s="14" t="s">
        <v>391</v>
      </c>
      <c r="U1464" s="14" t="s">
        <v>1084</v>
      </c>
      <c r="V1464" s="14" t="s">
        <v>44</v>
      </c>
    </row>
    <row r="1465" spans="1:22" ht="9.75" customHeight="1">
      <c r="A1465" s="14" t="s">
        <v>16039</v>
      </c>
      <c r="B1465" s="14" t="s">
        <v>270</v>
      </c>
      <c r="C1465" s="13" t="str">
        <f t="shared" si="5"/>
        <v>11986B9</v>
      </c>
      <c r="D1465" s="14" t="s">
        <v>27</v>
      </c>
      <c r="E1465" s="14" t="s">
        <v>16226</v>
      </c>
      <c r="F1465" s="14" t="s">
        <v>16227</v>
      </c>
      <c r="G1465" s="14" t="s">
        <v>16228</v>
      </c>
      <c r="H1465" s="14" t="s">
        <v>16229</v>
      </c>
      <c r="I1465" s="14" t="s">
        <v>16230</v>
      </c>
      <c r="J1465" s="14" t="s">
        <v>13200</v>
      </c>
      <c r="K1465" s="14" t="s">
        <v>33</v>
      </c>
      <c r="L1465" s="14" t="s">
        <v>16231</v>
      </c>
      <c r="M1465" s="14" t="s">
        <v>16232</v>
      </c>
      <c r="N1465" s="14" t="s">
        <v>16233</v>
      </c>
      <c r="O1465" s="14" t="s">
        <v>16234</v>
      </c>
      <c r="P1465" s="14" t="s">
        <v>38</v>
      </c>
      <c r="Q1465" s="14" t="s">
        <v>16235</v>
      </c>
      <c r="R1465" s="14" t="s">
        <v>40</v>
      </c>
      <c r="S1465" s="14" t="s">
        <v>16236</v>
      </c>
      <c r="T1465" s="14" t="s">
        <v>13207</v>
      </c>
      <c r="U1465" s="14" t="s">
        <v>119</v>
      </c>
      <c r="V1465" s="14" t="s">
        <v>44</v>
      </c>
    </row>
    <row r="1466" spans="1:22" ht="9.75" customHeight="1">
      <c r="A1466" s="14" t="s">
        <v>16039</v>
      </c>
      <c r="B1466" s="14" t="s">
        <v>284</v>
      </c>
      <c r="C1466" s="13" t="str">
        <f t="shared" si="5"/>
        <v>11986B10</v>
      </c>
      <c r="D1466" s="14" t="s">
        <v>27</v>
      </c>
      <c r="E1466" s="14" t="s">
        <v>16237</v>
      </c>
      <c r="F1466" s="14" t="s">
        <v>16238</v>
      </c>
      <c r="G1466" s="14" t="s">
        <v>16239</v>
      </c>
      <c r="H1466" s="14" t="s">
        <v>16240</v>
      </c>
      <c r="I1466" s="14" t="s">
        <v>16241</v>
      </c>
      <c r="J1466" s="14" t="s">
        <v>208</v>
      </c>
      <c r="K1466" s="14" t="s">
        <v>83</v>
      </c>
      <c r="L1466" s="14" t="s">
        <v>16242</v>
      </c>
      <c r="M1466" s="14" t="s">
        <v>16243</v>
      </c>
      <c r="N1466" s="14" t="s">
        <v>16244</v>
      </c>
      <c r="O1466" s="14" t="s">
        <v>16245</v>
      </c>
      <c r="P1466" s="14" t="s">
        <v>38</v>
      </c>
      <c r="Q1466" s="14" t="s">
        <v>16246</v>
      </c>
      <c r="R1466" s="14" t="s">
        <v>40</v>
      </c>
      <c r="S1466" s="14" t="s">
        <v>16247</v>
      </c>
      <c r="T1466" s="14" t="s">
        <v>90</v>
      </c>
      <c r="U1466" s="14" t="s">
        <v>215</v>
      </c>
      <c r="V1466" s="14" t="s">
        <v>44</v>
      </c>
    </row>
    <row r="1467" spans="1:22" ht="9.75" customHeight="1">
      <c r="A1467" s="14" t="s">
        <v>16039</v>
      </c>
      <c r="B1467" s="14" t="s">
        <v>298</v>
      </c>
      <c r="C1467" s="13" t="str">
        <f t="shared" si="5"/>
        <v>11986B11</v>
      </c>
      <c r="D1467" s="14" t="s">
        <v>27</v>
      </c>
      <c r="E1467" s="14" t="s">
        <v>16248</v>
      </c>
      <c r="F1467" s="14" t="s">
        <v>16249</v>
      </c>
      <c r="G1467" s="14" t="s">
        <v>16250</v>
      </c>
      <c r="H1467" s="14" t="s">
        <v>16251</v>
      </c>
      <c r="I1467" s="14" t="s">
        <v>16252</v>
      </c>
      <c r="J1467" s="14" t="s">
        <v>16253</v>
      </c>
      <c r="K1467" s="14" t="s">
        <v>33</v>
      </c>
      <c r="L1467" s="14" t="s">
        <v>16254</v>
      </c>
      <c r="M1467" s="14" t="s">
        <v>16255</v>
      </c>
      <c r="N1467" s="14" t="s">
        <v>16256</v>
      </c>
      <c r="O1467" s="14" t="s">
        <v>16257</v>
      </c>
      <c r="P1467" s="14" t="s">
        <v>38</v>
      </c>
      <c r="Q1467" s="14" t="s">
        <v>16258</v>
      </c>
      <c r="R1467" s="14" t="s">
        <v>40</v>
      </c>
      <c r="S1467" s="14" t="s">
        <v>16259</v>
      </c>
      <c r="T1467" s="14" t="s">
        <v>4686</v>
      </c>
      <c r="U1467" s="14" t="s">
        <v>134</v>
      </c>
      <c r="V1467" s="14" t="s">
        <v>44</v>
      </c>
    </row>
    <row r="1468" spans="1:22" ht="9.75" customHeight="1">
      <c r="A1468" s="14" t="s">
        <v>16039</v>
      </c>
      <c r="B1468" s="14" t="s">
        <v>311</v>
      </c>
      <c r="C1468" s="13" t="str">
        <f t="shared" si="5"/>
        <v>11986C2</v>
      </c>
      <c r="D1468" s="14" t="s">
        <v>27</v>
      </c>
      <c r="E1468" s="14" t="s">
        <v>16260</v>
      </c>
      <c r="F1468" s="14" t="s">
        <v>16261</v>
      </c>
      <c r="G1468" s="13"/>
      <c r="H1468" s="14" t="s">
        <v>16262</v>
      </c>
      <c r="I1468" s="14" t="s">
        <v>16263</v>
      </c>
      <c r="J1468" s="14" t="s">
        <v>230</v>
      </c>
      <c r="K1468" s="14" t="s">
        <v>33</v>
      </c>
      <c r="L1468" s="14" t="s">
        <v>16264</v>
      </c>
      <c r="M1468" s="14" t="s">
        <v>16265</v>
      </c>
      <c r="N1468" s="14" t="s">
        <v>16266</v>
      </c>
      <c r="O1468" s="14" t="s">
        <v>16267</v>
      </c>
      <c r="P1468" s="14" t="s">
        <v>38</v>
      </c>
      <c r="Q1468" s="14" t="s">
        <v>16268</v>
      </c>
      <c r="R1468" s="14" t="s">
        <v>40</v>
      </c>
      <c r="S1468" s="14" t="s">
        <v>16269</v>
      </c>
      <c r="T1468" s="14" t="s">
        <v>230</v>
      </c>
      <c r="U1468" s="14" t="s">
        <v>215</v>
      </c>
      <c r="V1468" s="14" t="s">
        <v>44</v>
      </c>
    </row>
    <row r="1469" spans="1:22" ht="9.75" customHeight="1">
      <c r="A1469" s="14" t="s">
        <v>16039</v>
      </c>
      <c r="B1469" s="14" t="s">
        <v>325</v>
      </c>
      <c r="C1469" s="13" t="str">
        <f t="shared" si="5"/>
        <v>11986C3</v>
      </c>
      <c r="D1469" s="14" t="s">
        <v>27</v>
      </c>
      <c r="E1469" s="14" t="s">
        <v>16270</v>
      </c>
      <c r="F1469" s="14" t="s">
        <v>16271</v>
      </c>
      <c r="G1469" s="14" t="s">
        <v>16272</v>
      </c>
      <c r="H1469" s="14" t="s">
        <v>16273</v>
      </c>
      <c r="I1469" s="14" t="s">
        <v>16274</v>
      </c>
      <c r="J1469" s="14" t="s">
        <v>230</v>
      </c>
      <c r="K1469" s="14" t="s">
        <v>52</v>
      </c>
      <c r="L1469" s="14" t="s">
        <v>16275</v>
      </c>
      <c r="M1469" s="14" t="s">
        <v>16276</v>
      </c>
      <c r="N1469" s="14" t="s">
        <v>16277</v>
      </c>
      <c r="O1469" s="14" t="s">
        <v>16278</v>
      </c>
      <c r="P1469" s="14" t="s">
        <v>38</v>
      </c>
      <c r="Q1469" s="14" t="s">
        <v>16279</v>
      </c>
      <c r="R1469" s="14" t="s">
        <v>40</v>
      </c>
      <c r="S1469" s="14" t="s">
        <v>16280</v>
      </c>
      <c r="T1469" s="14" t="s">
        <v>230</v>
      </c>
      <c r="U1469" s="14" t="s">
        <v>43</v>
      </c>
      <c r="V1469" s="14" t="s">
        <v>44</v>
      </c>
    </row>
    <row r="1470" spans="1:22" ht="9.75" customHeight="1">
      <c r="A1470" s="14" t="s">
        <v>16039</v>
      </c>
      <c r="B1470" s="14" t="s">
        <v>339</v>
      </c>
      <c r="C1470" s="13" t="str">
        <f t="shared" si="5"/>
        <v>11986C4</v>
      </c>
      <c r="D1470" s="14" t="s">
        <v>27</v>
      </c>
      <c r="E1470" s="14" t="s">
        <v>16281</v>
      </c>
      <c r="F1470" s="14" t="s">
        <v>16282</v>
      </c>
      <c r="G1470" s="14" t="s">
        <v>16283</v>
      </c>
      <c r="H1470" s="14" t="s">
        <v>16284</v>
      </c>
      <c r="I1470" s="14" t="s">
        <v>16285</v>
      </c>
      <c r="J1470" s="14" t="s">
        <v>230</v>
      </c>
      <c r="K1470" s="13"/>
      <c r="L1470" s="14" t="s">
        <v>16286</v>
      </c>
      <c r="M1470" s="14" t="s">
        <v>16287</v>
      </c>
      <c r="N1470" s="14" t="s">
        <v>16288</v>
      </c>
      <c r="O1470" s="14" t="s">
        <v>280</v>
      </c>
      <c r="P1470" s="14" t="s">
        <v>38</v>
      </c>
      <c r="Q1470" s="14" t="s">
        <v>16289</v>
      </c>
      <c r="R1470" s="14" t="s">
        <v>40</v>
      </c>
      <c r="S1470" s="14" t="s">
        <v>16290</v>
      </c>
      <c r="T1470" s="14" t="s">
        <v>230</v>
      </c>
      <c r="U1470" s="14" t="s">
        <v>230</v>
      </c>
      <c r="V1470" s="14" t="s">
        <v>148</v>
      </c>
    </row>
    <row r="1471" spans="1:22" ht="9.75" customHeight="1">
      <c r="A1471" s="14" t="s">
        <v>16039</v>
      </c>
      <c r="B1471" s="14" t="s">
        <v>351</v>
      </c>
      <c r="C1471" s="13" t="str">
        <f t="shared" si="5"/>
        <v>11986C5</v>
      </c>
      <c r="D1471" s="14" t="s">
        <v>27</v>
      </c>
      <c r="E1471" s="14" t="s">
        <v>16291</v>
      </c>
      <c r="F1471" s="14" t="s">
        <v>16292</v>
      </c>
      <c r="G1471" s="14" t="s">
        <v>16293</v>
      </c>
      <c r="H1471" s="14" t="s">
        <v>16294</v>
      </c>
      <c r="I1471" s="14" t="s">
        <v>16295</v>
      </c>
      <c r="J1471" s="14" t="s">
        <v>4850</v>
      </c>
      <c r="K1471" s="14" t="s">
        <v>2392</v>
      </c>
      <c r="L1471" s="14" t="s">
        <v>16296</v>
      </c>
      <c r="M1471" s="14" t="s">
        <v>16297</v>
      </c>
      <c r="N1471" s="14" t="s">
        <v>16298</v>
      </c>
      <c r="O1471" s="14" t="s">
        <v>16299</v>
      </c>
      <c r="P1471" s="14" t="s">
        <v>38</v>
      </c>
      <c r="Q1471" s="14" t="s">
        <v>16300</v>
      </c>
      <c r="R1471" s="14" t="s">
        <v>40</v>
      </c>
      <c r="S1471" s="14" t="s">
        <v>16301</v>
      </c>
      <c r="T1471" s="14" t="s">
        <v>4857</v>
      </c>
      <c r="U1471" s="14" t="s">
        <v>338</v>
      </c>
      <c r="V1471" s="14" t="s">
        <v>44</v>
      </c>
    </row>
    <row r="1472" spans="1:22" ht="9.75" customHeight="1">
      <c r="A1472" s="14" t="s">
        <v>16039</v>
      </c>
      <c r="B1472" s="14" t="s">
        <v>365</v>
      </c>
      <c r="C1472" s="13" t="str">
        <f t="shared" si="5"/>
        <v>11986C6</v>
      </c>
      <c r="D1472" s="14" t="s">
        <v>27</v>
      </c>
      <c r="E1472" s="14" t="s">
        <v>16302</v>
      </c>
      <c r="F1472" s="14" t="s">
        <v>16303</v>
      </c>
      <c r="G1472" s="14" t="s">
        <v>16304</v>
      </c>
      <c r="H1472" s="14" t="s">
        <v>16305</v>
      </c>
      <c r="I1472" s="14" t="s">
        <v>16306</v>
      </c>
      <c r="J1472" s="14" t="s">
        <v>1407</v>
      </c>
      <c r="K1472" s="14" t="s">
        <v>83</v>
      </c>
      <c r="L1472" s="14" t="s">
        <v>16307</v>
      </c>
      <c r="M1472" s="14" t="s">
        <v>16308</v>
      </c>
      <c r="N1472" s="14" t="s">
        <v>16309</v>
      </c>
      <c r="O1472" s="14" t="s">
        <v>16310</v>
      </c>
      <c r="P1472" s="14" t="s">
        <v>38</v>
      </c>
      <c r="Q1472" s="14" t="s">
        <v>16311</v>
      </c>
      <c r="R1472" s="14" t="s">
        <v>40</v>
      </c>
      <c r="S1472" s="14" t="s">
        <v>16312</v>
      </c>
      <c r="T1472" s="14" t="s">
        <v>118</v>
      </c>
      <c r="U1472" s="14" t="s">
        <v>230</v>
      </c>
      <c r="V1472" s="14" t="s">
        <v>148</v>
      </c>
    </row>
    <row r="1473" spans="1:22" ht="9.75" customHeight="1">
      <c r="A1473" s="14" t="s">
        <v>16039</v>
      </c>
      <c r="B1473" s="14" t="s">
        <v>378</v>
      </c>
      <c r="C1473" s="13" t="str">
        <f t="shared" si="5"/>
        <v>11986C7</v>
      </c>
      <c r="D1473" s="14" t="s">
        <v>27</v>
      </c>
      <c r="E1473" s="14" t="s">
        <v>16313</v>
      </c>
      <c r="F1473" s="14" t="s">
        <v>16314</v>
      </c>
      <c r="G1473" s="14" t="s">
        <v>16315</v>
      </c>
      <c r="H1473" s="14" t="s">
        <v>16316</v>
      </c>
      <c r="I1473" s="14" t="s">
        <v>16317</v>
      </c>
      <c r="J1473" s="14" t="s">
        <v>10287</v>
      </c>
      <c r="K1473" s="14" t="s">
        <v>33</v>
      </c>
      <c r="L1473" s="14" t="s">
        <v>16318</v>
      </c>
      <c r="M1473" s="14" t="s">
        <v>16319</v>
      </c>
      <c r="N1473" s="14" t="s">
        <v>16320</v>
      </c>
      <c r="O1473" s="14" t="s">
        <v>16321</v>
      </c>
      <c r="P1473" s="14" t="s">
        <v>38</v>
      </c>
      <c r="Q1473" s="14" t="s">
        <v>16322</v>
      </c>
      <c r="R1473" s="14" t="s">
        <v>40</v>
      </c>
      <c r="S1473" s="14" t="s">
        <v>16323</v>
      </c>
      <c r="T1473" s="14" t="s">
        <v>10294</v>
      </c>
      <c r="U1473" s="14" t="s">
        <v>134</v>
      </c>
      <c r="V1473" s="14" t="s">
        <v>44</v>
      </c>
    </row>
    <row r="1474" spans="1:22" ht="9.75" customHeight="1">
      <c r="A1474" s="14" t="s">
        <v>16039</v>
      </c>
      <c r="B1474" s="14" t="s">
        <v>392</v>
      </c>
      <c r="C1474" s="13" t="str">
        <f t="shared" si="5"/>
        <v>11986C8</v>
      </c>
      <c r="D1474" s="14" t="s">
        <v>27</v>
      </c>
      <c r="E1474" s="14" t="s">
        <v>16324</v>
      </c>
      <c r="F1474" s="14" t="s">
        <v>16325</v>
      </c>
      <c r="G1474" s="14" t="s">
        <v>16326</v>
      </c>
      <c r="H1474" s="14" t="s">
        <v>16327</v>
      </c>
      <c r="I1474" s="14" t="s">
        <v>16328</v>
      </c>
      <c r="J1474" s="14" t="s">
        <v>774</v>
      </c>
      <c r="K1474" s="14" t="s">
        <v>52</v>
      </c>
      <c r="L1474" s="14" t="s">
        <v>16329</v>
      </c>
      <c r="M1474" s="14" t="s">
        <v>16330</v>
      </c>
      <c r="N1474" s="14" t="s">
        <v>16331</v>
      </c>
      <c r="O1474" s="14" t="s">
        <v>16332</v>
      </c>
      <c r="P1474" s="14" t="s">
        <v>38</v>
      </c>
      <c r="Q1474" s="14" t="s">
        <v>16333</v>
      </c>
      <c r="R1474" s="14" t="s">
        <v>40</v>
      </c>
      <c r="S1474" s="14" t="s">
        <v>16334</v>
      </c>
      <c r="T1474" s="14" t="s">
        <v>781</v>
      </c>
      <c r="U1474" s="14" t="s">
        <v>60</v>
      </c>
      <c r="V1474" s="14" t="s">
        <v>44</v>
      </c>
    </row>
    <row r="1475" spans="1:22" ht="9.75" customHeight="1">
      <c r="A1475" s="14" t="s">
        <v>16039</v>
      </c>
      <c r="B1475" s="14" t="s">
        <v>404</v>
      </c>
      <c r="C1475" s="13" t="str">
        <f t="shared" si="5"/>
        <v>11986C9</v>
      </c>
      <c r="D1475" s="14" t="s">
        <v>27</v>
      </c>
      <c r="E1475" s="14" t="s">
        <v>16335</v>
      </c>
      <c r="F1475" s="14" t="s">
        <v>16336</v>
      </c>
      <c r="G1475" s="14" t="s">
        <v>16337</v>
      </c>
      <c r="H1475" s="14" t="s">
        <v>16338</v>
      </c>
      <c r="I1475" s="14" t="s">
        <v>7851</v>
      </c>
      <c r="J1475" s="14" t="s">
        <v>230</v>
      </c>
      <c r="K1475" s="14" t="s">
        <v>33</v>
      </c>
      <c r="L1475" s="14" t="s">
        <v>16339</v>
      </c>
      <c r="M1475" s="14" t="s">
        <v>16340</v>
      </c>
      <c r="N1475" s="14" t="s">
        <v>16341</v>
      </c>
      <c r="O1475" s="14" t="s">
        <v>16342</v>
      </c>
      <c r="P1475" s="14" t="s">
        <v>38</v>
      </c>
      <c r="Q1475" s="14" t="s">
        <v>16343</v>
      </c>
      <c r="R1475" s="14" t="s">
        <v>40</v>
      </c>
      <c r="S1475" s="14" t="s">
        <v>16344</v>
      </c>
      <c r="T1475" s="14" t="s">
        <v>230</v>
      </c>
      <c r="U1475" s="14" t="s">
        <v>43</v>
      </c>
      <c r="V1475" s="14" t="s">
        <v>44</v>
      </c>
    </row>
    <row r="1476" spans="1:22" ht="9.75" customHeight="1">
      <c r="A1476" s="14" t="s">
        <v>16039</v>
      </c>
      <c r="B1476" s="14" t="s">
        <v>417</v>
      </c>
      <c r="C1476" s="13" t="str">
        <f t="shared" si="5"/>
        <v>11986C10</v>
      </c>
      <c r="D1476" s="14" t="s">
        <v>27</v>
      </c>
      <c r="E1476" s="14" t="s">
        <v>16345</v>
      </c>
      <c r="F1476" s="14" t="s">
        <v>16346</v>
      </c>
      <c r="G1476" s="14" t="s">
        <v>16347</v>
      </c>
      <c r="H1476" s="14" t="s">
        <v>16348</v>
      </c>
      <c r="I1476" s="14" t="s">
        <v>13983</v>
      </c>
      <c r="J1476" s="14" t="s">
        <v>208</v>
      </c>
      <c r="K1476" s="14" t="s">
        <v>2392</v>
      </c>
      <c r="L1476" s="14" t="s">
        <v>16349</v>
      </c>
      <c r="M1476" s="14" t="s">
        <v>16350</v>
      </c>
      <c r="N1476" s="14" t="s">
        <v>16351</v>
      </c>
      <c r="O1476" s="14" t="s">
        <v>16352</v>
      </c>
      <c r="P1476" s="14" t="s">
        <v>38</v>
      </c>
      <c r="Q1476" s="14" t="s">
        <v>16353</v>
      </c>
      <c r="R1476" s="14" t="s">
        <v>40</v>
      </c>
      <c r="S1476" s="14" t="s">
        <v>16354</v>
      </c>
      <c r="T1476" s="14" t="s">
        <v>90</v>
      </c>
      <c r="U1476" s="14" t="s">
        <v>6106</v>
      </c>
      <c r="V1476" s="14" t="s">
        <v>44</v>
      </c>
    </row>
    <row r="1477" spans="1:22" ht="9.75" customHeight="1">
      <c r="A1477" s="14" t="s">
        <v>16039</v>
      </c>
      <c r="B1477" s="14" t="s">
        <v>430</v>
      </c>
      <c r="C1477" s="13" t="str">
        <f t="shared" si="5"/>
        <v>11986C11</v>
      </c>
      <c r="D1477" s="14" t="s">
        <v>27</v>
      </c>
      <c r="E1477" s="14" t="s">
        <v>16355</v>
      </c>
      <c r="F1477" s="14" t="s">
        <v>16356</v>
      </c>
      <c r="G1477" s="14" t="s">
        <v>16357</v>
      </c>
      <c r="H1477" s="14" t="s">
        <v>16358</v>
      </c>
      <c r="I1477" s="14" t="s">
        <v>16359</v>
      </c>
      <c r="J1477" s="14" t="s">
        <v>16360</v>
      </c>
      <c r="K1477" s="14" t="s">
        <v>33</v>
      </c>
      <c r="L1477" s="14" t="s">
        <v>16361</v>
      </c>
      <c r="M1477" s="14" t="s">
        <v>16362</v>
      </c>
      <c r="N1477" s="14" t="s">
        <v>16363</v>
      </c>
      <c r="O1477" s="14" t="s">
        <v>16364</v>
      </c>
      <c r="P1477" s="14" t="s">
        <v>38</v>
      </c>
      <c r="Q1477" s="14" t="s">
        <v>16365</v>
      </c>
      <c r="R1477" s="14" t="s">
        <v>40</v>
      </c>
      <c r="S1477" s="14" t="s">
        <v>16366</v>
      </c>
      <c r="T1477" s="14" t="s">
        <v>483</v>
      </c>
      <c r="U1477" s="14" t="s">
        <v>484</v>
      </c>
      <c r="V1477" s="14" t="s">
        <v>44</v>
      </c>
    </row>
    <row r="1478" spans="1:22" ht="9.75" customHeight="1">
      <c r="A1478" s="14" t="s">
        <v>16039</v>
      </c>
      <c r="B1478" s="14" t="s">
        <v>444</v>
      </c>
      <c r="C1478" s="13" t="str">
        <f t="shared" si="5"/>
        <v>11986D2</v>
      </c>
      <c r="D1478" s="14" t="s">
        <v>27</v>
      </c>
      <c r="E1478" s="14" t="s">
        <v>16367</v>
      </c>
      <c r="F1478" s="14" t="s">
        <v>16368</v>
      </c>
      <c r="G1478" s="13"/>
      <c r="H1478" s="14" t="s">
        <v>16369</v>
      </c>
      <c r="I1478" s="14" t="s">
        <v>16370</v>
      </c>
      <c r="J1478" s="14" t="s">
        <v>111</v>
      </c>
      <c r="K1478" s="14" t="s">
        <v>52</v>
      </c>
      <c r="L1478" s="14" t="s">
        <v>16371</v>
      </c>
      <c r="M1478" s="14" t="s">
        <v>16372</v>
      </c>
      <c r="N1478" s="14" t="s">
        <v>16373</v>
      </c>
      <c r="O1478" s="14" t="s">
        <v>16374</v>
      </c>
      <c r="P1478" s="14" t="s">
        <v>38</v>
      </c>
      <c r="Q1478" s="14" t="s">
        <v>16375</v>
      </c>
      <c r="R1478" s="14" t="s">
        <v>40</v>
      </c>
      <c r="S1478" s="14" t="s">
        <v>16376</v>
      </c>
      <c r="T1478" s="14" t="s">
        <v>118</v>
      </c>
      <c r="U1478" s="14" t="s">
        <v>60</v>
      </c>
      <c r="V1478" s="14" t="s">
        <v>148</v>
      </c>
    </row>
    <row r="1479" spans="1:22" ht="9.75" customHeight="1">
      <c r="A1479" s="14" t="s">
        <v>16039</v>
      </c>
      <c r="B1479" s="14" t="s">
        <v>457</v>
      </c>
      <c r="C1479" s="13" t="str">
        <f t="shared" si="5"/>
        <v>11986D3</v>
      </c>
      <c r="D1479" s="14" t="s">
        <v>27</v>
      </c>
      <c r="E1479" s="14" t="s">
        <v>16377</v>
      </c>
      <c r="F1479" s="14" t="s">
        <v>16378</v>
      </c>
      <c r="G1479" s="14" t="s">
        <v>16379</v>
      </c>
      <c r="H1479" s="14" t="s">
        <v>16380</v>
      </c>
      <c r="I1479" s="14" t="s">
        <v>16381</v>
      </c>
      <c r="J1479" s="14" t="s">
        <v>1053</v>
      </c>
      <c r="K1479" s="14" t="s">
        <v>33</v>
      </c>
      <c r="L1479" s="14" t="s">
        <v>16382</v>
      </c>
      <c r="M1479" s="14" t="s">
        <v>16383</v>
      </c>
      <c r="N1479" s="14" t="s">
        <v>16384</v>
      </c>
      <c r="O1479" s="14" t="s">
        <v>16385</v>
      </c>
      <c r="P1479" s="14" t="s">
        <v>38</v>
      </c>
      <c r="Q1479" s="14" t="s">
        <v>16386</v>
      </c>
      <c r="R1479" s="14" t="s">
        <v>40</v>
      </c>
      <c r="S1479" s="14" t="s">
        <v>16387</v>
      </c>
      <c r="T1479" s="14" t="s">
        <v>1060</v>
      </c>
      <c r="U1479" s="14" t="s">
        <v>283</v>
      </c>
      <c r="V1479" s="14" t="s">
        <v>44</v>
      </c>
    </row>
    <row r="1480" spans="1:22" ht="9.75" customHeight="1">
      <c r="A1480" s="14" t="s">
        <v>16039</v>
      </c>
      <c r="B1480" s="14" t="s">
        <v>470</v>
      </c>
      <c r="C1480" s="13" t="str">
        <f t="shared" si="5"/>
        <v>11986D4</v>
      </c>
      <c r="D1480" s="14" t="s">
        <v>27</v>
      </c>
      <c r="E1480" s="14" t="s">
        <v>16388</v>
      </c>
      <c r="F1480" s="14" t="s">
        <v>16389</v>
      </c>
      <c r="G1480" s="14" t="s">
        <v>16390</v>
      </c>
      <c r="H1480" s="14" t="s">
        <v>16391</v>
      </c>
      <c r="I1480" s="14" t="s">
        <v>16392</v>
      </c>
      <c r="J1480" s="14" t="s">
        <v>16393</v>
      </c>
      <c r="K1480" s="14" t="s">
        <v>33</v>
      </c>
      <c r="L1480" s="14" t="s">
        <v>16394</v>
      </c>
      <c r="M1480" s="14" t="s">
        <v>16395</v>
      </c>
      <c r="N1480" s="14" t="s">
        <v>16396</v>
      </c>
      <c r="O1480" s="14" t="s">
        <v>16397</v>
      </c>
      <c r="P1480" s="14" t="s">
        <v>38</v>
      </c>
      <c r="Q1480" s="14" t="s">
        <v>16398</v>
      </c>
      <c r="R1480" s="14" t="s">
        <v>40</v>
      </c>
      <c r="S1480" s="14" t="s">
        <v>16399</v>
      </c>
      <c r="T1480" s="14" t="s">
        <v>1985</v>
      </c>
      <c r="U1480" s="14" t="s">
        <v>1084</v>
      </c>
      <c r="V1480" s="14" t="s">
        <v>44</v>
      </c>
    </row>
    <row r="1481" spans="1:22" ht="9.75" customHeight="1">
      <c r="A1481" s="14" t="s">
        <v>16039</v>
      </c>
      <c r="B1481" s="14" t="s">
        <v>485</v>
      </c>
      <c r="C1481" s="13" t="str">
        <f t="shared" si="5"/>
        <v>11986D5</v>
      </c>
      <c r="D1481" s="14" t="s">
        <v>27</v>
      </c>
      <c r="E1481" s="14" t="s">
        <v>16400</v>
      </c>
      <c r="F1481" s="14" t="s">
        <v>16401</v>
      </c>
      <c r="G1481" s="14" t="s">
        <v>16402</v>
      </c>
      <c r="H1481" s="14" t="s">
        <v>16403</v>
      </c>
      <c r="I1481" s="14" t="s">
        <v>16404</v>
      </c>
      <c r="J1481" s="14" t="s">
        <v>1756</v>
      </c>
      <c r="K1481" s="14" t="s">
        <v>33</v>
      </c>
      <c r="L1481" s="14" t="s">
        <v>16405</v>
      </c>
      <c r="M1481" s="14" t="s">
        <v>16406</v>
      </c>
      <c r="N1481" s="14" t="s">
        <v>16407</v>
      </c>
      <c r="O1481" s="14" t="s">
        <v>16408</v>
      </c>
      <c r="P1481" s="14" t="s">
        <v>38</v>
      </c>
      <c r="Q1481" s="14" t="s">
        <v>16409</v>
      </c>
      <c r="R1481" s="14" t="s">
        <v>40</v>
      </c>
      <c r="S1481" s="14" t="s">
        <v>16410</v>
      </c>
      <c r="T1481" s="14" t="s">
        <v>1692</v>
      </c>
      <c r="U1481" s="14" t="s">
        <v>134</v>
      </c>
      <c r="V1481" s="14" t="s">
        <v>44</v>
      </c>
    </row>
    <row r="1482" spans="1:22" ht="9.75" customHeight="1">
      <c r="A1482" s="14" t="s">
        <v>16039</v>
      </c>
      <c r="B1482" s="14" t="s">
        <v>497</v>
      </c>
      <c r="C1482" s="13" t="str">
        <f t="shared" si="5"/>
        <v>11986D6</v>
      </c>
      <c r="D1482" s="14" t="s">
        <v>27</v>
      </c>
      <c r="E1482" s="14" t="s">
        <v>16411</v>
      </c>
      <c r="F1482" s="14" t="s">
        <v>16412</v>
      </c>
      <c r="G1482" s="14" t="s">
        <v>16413</v>
      </c>
      <c r="H1482" s="14" t="s">
        <v>16414</v>
      </c>
      <c r="I1482" s="14" t="s">
        <v>16415</v>
      </c>
      <c r="J1482" s="14" t="s">
        <v>16416</v>
      </c>
      <c r="K1482" s="14" t="s">
        <v>33</v>
      </c>
      <c r="L1482" s="14" t="s">
        <v>16417</v>
      </c>
      <c r="M1482" s="14" t="s">
        <v>16418</v>
      </c>
      <c r="N1482" s="14" t="s">
        <v>16419</v>
      </c>
      <c r="O1482" s="14" t="s">
        <v>16420</v>
      </c>
      <c r="P1482" s="14" t="s">
        <v>38</v>
      </c>
      <c r="Q1482" s="14" t="s">
        <v>16421</v>
      </c>
      <c r="R1482" s="14" t="s">
        <v>40</v>
      </c>
      <c r="S1482" s="14" t="s">
        <v>16422</v>
      </c>
      <c r="T1482" s="14" t="s">
        <v>16423</v>
      </c>
      <c r="U1482" s="14" t="s">
        <v>1334</v>
      </c>
      <c r="V1482" s="14" t="s">
        <v>44</v>
      </c>
    </row>
    <row r="1483" spans="1:22" ht="9.75" customHeight="1">
      <c r="A1483" s="14" t="s">
        <v>16039</v>
      </c>
      <c r="B1483" s="14" t="s">
        <v>507</v>
      </c>
      <c r="C1483" s="13" t="str">
        <f t="shared" si="5"/>
        <v>11986D7</v>
      </c>
      <c r="D1483" s="14" t="s">
        <v>27</v>
      </c>
      <c r="E1483" s="14" t="s">
        <v>16424</v>
      </c>
      <c r="F1483" s="14" t="s">
        <v>16425</v>
      </c>
      <c r="G1483" s="14" t="s">
        <v>16426</v>
      </c>
      <c r="H1483" s="14" t="s">
        <v>16427</v>
      </c>
      <c r="I1483" s="14" t="s">
        <v>16428</v>
      </c>
      <c r="J1483" s="14" t="s">
        <v>11176</v>
      </c>
      <c r="K1483" s="14" t="s">
        <v>52</v>
      </c>
      <c r="L1483" s="14" t="s">
        <v>16429</v>
      </c>
      <c r="M1483" s="14" t="s">
        <v>16430</v>
      </c>
      <c r="N1483" s="14" t="s">
        <v>16431</v>
      </c>
      <c r="O1483" s="14" t="s">
        <v>16432</v>
      </c>
      <c r="P1483" s="14" t="s">
        <v>38</v>
      </c>
      <c r="Q1483" s="14" t="s">
        <v>16433</v>
      </c>
      <c r="R1483" s="14" t="s">
        <v>40</v>
      </c>
      <c r="S1483" s="14" t="s">
        <v>16434</v>
      </c>
      <c r="T1483" s="14" t="s">
        <v>118</v>
      </c>
      <c r="U1483" s="14" t="s">
        <v>43</v>
      </c>
      <c r="V1483" s="14" t="s">
        <v>44</v>
      </c>
    </row>
    <row r="1484" spans="1:22" ht="9.75" customHeight="1">
      <c r="A1484" s="14" t="s">
        <v>16039</v>
      </c>
      <c r="B1484" s="14" t="s">
        <v>521</v>
      </c>
      <c r="C1484" s="13" t="str">
        <f t="shared" si="5"/>
        <v>11986D8</v>
      </c>
      <c r="D1484" s="14" t="s">
        <v>27</v>
      </c>
      <c r="E1484" s="14" t="s">
        <v>16435</v>
      </c>
      <c r="F1484" s="14" t="s">
        <v>16436</v>
      </c>
      <c r="G1484" s="14" t="s">
        <v>16437</v>
      </c>
      <c r="H1484" s="14" t="s">
        <v>16438</v>
      </c>
      <c r="I1484" s="14" t="s">
        <v>16439</v>
      </c>
      <c r="J1484" s="14" t="s">
        <v>16440</v>
      </c>
      <c r="K1484" s="14" t="s">
        <v>33</v>
      </c>
      <c r="L1484" s="14" t="s">
        <v>16441</v>
      </c>
      <c r="M1484" s="14" t="s">
        <v>16442</v>
      </c>
      <c r="N1484" s="14" t="s">
        <v>16443</v>
      </c>
      <c r="O1484" s="14" t="s">
        <v>16444</v>
      </c>
      <c r="P1484" s="14" t="s">
        <v>38</v>
      </c>
      <c r="Q1484" s="14" t="s">
        <v>16445</v>
      </c>
      <c r="R1484" s="14" t="s">
        <v>40</v>
      </c>
      <c r="S1484" s="14" t="s">
        <v>16446</v>
      </c>
      <c r="T1484" s="14" t="s">
        <v>1295</v>
      </c>
      <c r="U1484" s="14" t="s">
        <v>134</v>
      </c>
      <c r="V1484" s="14" t="s">
        <v>44</v>
      </c>
    </row>
    <row r="1485" spans="1:22" ht="9.75" customHeight="1">
      <c r="A1485" s="14" t="s">
        <v>16039</v>
      </c>
      <c r="B1485" s="14" t="s">
        <v>535</v>
      </c>
      <c r="C1485" s="13" t="str">
        <f t="shared" si="5"/>
        <v>11986D9</v>
      </c>
      <c r="D1485" s="14" t="s">
        <v>27</v>
      </c>
      <c r="E1485" s="14" t="s">
        <v>16447</v>
      </c>
      <c r="F1485" s="14" t="s">
        <v>16448</v>
      </c>
      <c r="G1485" s="14" t="s">
        <v>16449</v>
      </c>
      <c r="H1485" s="14" t="s">
        <v>16450</v>
      </c>
      <c r="I1485" s="14" t="s">
        <v>10393</v>
      </c>
      <c r="J1485" s="14" t="s">
        <v>16451</v>
      </c>
      <c r="K1485" s="14" t="s">
        <v>52</v>
      </c>
      <c r="L1485" s="14" t="s">
        <v>16452</v>
      </c>
      <c r="M1485" s="14" t="s">
        <v>16453</v>
      </c>
      <c r="N1485" s="14" t="s">
        <v>16454</v>
      </c>
      <c r="O1485" s="14" t="s">
        <v>16455</v>
      </c>
      <c r="P1485" s="14" t="s">
        <v>38</v>
      </c>
      <c r="Q1485" s="14" t="s">
        <v>16456</v>
      </c>
      <c r="R1485" s="14" t="s">
        <v>40</v>
      </c>
      <c r="S1485" s="14" t="s">
        <v>16457</v>
      </c>
      <c r="T1485" s="14" t="s">
        <v>16458</v>
      </c>
      <c r="U1485" s="14" t="s">
        <v>60</v>
      </c>
      <c r="V1485" s="14" t="s">
        <v>44</v>
      </c>
    </row>
    <row r="1486" spans="1:22" ht="9.75" customHeight="1">
      <c r="A1486" s="14" t="s">
        <v>16039</v>
      </c>
      <c r="B1486" s="14" t="s">
        <v>548</v>
      </c>
      <c r="C1486" s="13" t="str">
        <f t="shared" si="5"/>
        <v>11986D10</v>
      </c>
      <c r="D1486" s="14" t="s">
        <v>27</v>
      </c>
      <c r="E1486" s="14" t="s">
        <v>16459</v>
      </c>
      <c r="F1486" s="14" t="s">
        <v>16460</v>
      </c>
      <c r="G1486" s="14" t="s">
        <v>16461</v>
      </c>
      <c r="H1486" s="14" t="s">
        <v>16462</v>
      </c>
      <c r="I1486" s="14" t="s">
        <v>16463</v>
      </c>
      <c r="J1486" s="14" t="s">
        <v>2186</v>
      </c>
      <c r="K1486" s="14" t="s">
        <v>5569</v>
      </c>
      <c r="L1486" s="14" t="s">
        <v>16464</v>
      </c>
      <c r="M1486" s="14" t="s">
        <v>16465</v>
      </c>
      <c r="N1486" s="14" t="s">
        <v>16466</v>
      </c>
      <c r="O1486" s="14" t="s">
        <v>16467</v>
      </c>
      <c r="P1486" s="14" t="s">
        <v>38</v>
      </c>
      <c r="Q1486" s="14" t="s">
        <v>16468</v>
      </c>
      <c r="R1486" s="14" t="s">
        <v>40</v>
      </c>
      <c r="S1486" s="14" t="s">
        <v>16469</v>
      </c>
      <c r="T1486" s="14" t="s">
        <v>118</v>
      </c>
      <c r="U1486" s="14" t="s">
        <v>60</v>
      </c>
      <c r="V1486" s="14" t="s">
        <v>44</v>
      </c>
    </row>
    <row r="1487" spans="1:22" ht="9.75" customHeight="1">
      <c r="A1487" s="14" t="s">
        <v>16039</v>
      </c>
      <c r="B1487" s="14" t="s">
        <v>560</v>
      </c>
      <c r="C1487" s="13" t="str">
        <f t="shared" si="5"/>
        <v>11986D11</v>
      </c>
      <c r="D1487" s="14" t="s">
        <v>27</v>
      </c>
      <c r="E1487" s="14" t="s">
        <v>16470</v>
      </c>
      <c r="F1487" s="14" t="s">
        <v>16471</v>
      </c>
      <c r="G1487" s="14" t="s">
        <v>16472</v>
      </c>
      <c r="H1487" s="14" t="s">
        <v>16473</v>
      </c>
      <c r="I1487" s="14" t="s">
        <v>16474</v>
      </c>
      <c r="J1487" s="14" t="s">
        <v>6745</v>
      </c>
      <c r="K1487" s="14" t="s">
        <v>33</v>
      </c>
      <c r="L1487" s="14" t="s">
        <v>16475</v>
      </c>
      <c r="M1487" s="14" t="s">
        <v>16476</v>
      </c>
      <c r="N1487" s="14" t="s">
        <v>16477</v>
      </c>
      <c r="O1487" s="14" t="s">
        <v>16478</v>
      </c>
      <c r="P1487" s="14" t="s">
        <v>38</v>
      </c>
      <c r="Q1487" s="14" t="s">
        <v>16479</v>
      </c>
      <c r="R1487" s="14" t="s">
        <v>40</v>
      </c>
      <c r="S1487" s="14" t="s">
        <v>16480</v>
      </c>
      <c r="T1487" s="14" t="s">
        <v>75</v>
      </c>
      <c r="U1487" s="14" t="s">
        <v>243</v>
      </c>
      <c r="V1487" s="14" t="s">
        <v>44</v>
      </c>
    </row>
    <row r="1488" spans="1:22" ht="9.75" customHeight="1">
      <c r="A1488" s="14" t="s">
        <v>16039</v>
      </c>
      <c r="B1488" s="14" t="s">
        <v>571</v>
      </c>
      <c r="C1488" s="13" t="str">
        <f t="shared" si="5"/>
        <v>11986E2</v>
      </c>
      <c r="D1488" s="14" t="s">
        <v>27</v>
      </c>
      <c r="E1488" s="14" t="s">
        <v>16481</v>
      </c>
      <c r="F1488" s="14" t="s">
        <v>16482</v>
      </c>
      <c r="G1488" s="14" t="s">
        <v>16483</v>
      </c>
      <c r="H1488" s="14" t="s">
        <v>16484</v>
      </c>
      <c r="I1488" s="14" t="s">
        <v>16485</v>
      </c>
      <c r="J1488" s="14" t="s">
        <v>16486</v>
      </c>
      <c r="K1488" s="14" t="s">
        <v>83</v>
      </c>
      <c r="L1488" s="14" t="s">
        <v>16487</v>
      </c>
      <c r="M1488" s="14" t="s">
        <v>16488</v>
      </c>
      <c r="N1488" s="14" t="s">
        <v>16489</v>
      </c>
      <c r="O1488" s="14" t="s">
        <v>16490</v>
      </c>
      <c r="P1488" s="14" t="s">
        <v>38</v>
      </c>
      <c r="Q1488" s="14" t="s">
        <v>16491</v>
      </c>
      <c r="R1488" s="14" t="s">
        <v>40</v>
      </c>
      <c r="S1488" s="14" t="s">
        <v>16492</v>
      </c>
      <c r="T1488" s="14" t="s">
        <v>4217</v>
      </c>
      <c r="U1488" s="14" t="s">
        <v>1334</v>
      </c>
      <c r="V1488" s="14" t="s">
        <v>44</v>
      </c>
    </row>
    <row r="1489" spans="1:22" ht="9.75" customHeight="1">
      <c r="A1489" s="14" t="s">
        <v>16039</v>
      </c>
      <c r="B1489" s="14" t="s">
        <v>583</v>
      </c>
      <c r="C1489" s="13" t="str">
        <f t="shared" si="5"/>
        <v>11986E3</v>
      </c>
      <c r="D1489" s="14" t="s">
        <v>27</v>
      </c>
      <c r="E1489" s="14" t="s">
        <v>16493</v>
      </c>
      <c r="F1489" s="14" t="s">
        <v>16494</v>
      </c>
      <c r="G1489" s="14" t="s">
        <v>16495</v>
      </c>
      <c r="H1489" s="14" t="s">
        <v>16496</v>
      </c>
      <c r="I1489" s="14" t="s">
        <v>16497</v>
      </c>
      <c r="J1489" s="14" t="s">
        <v>1962</v>
      </c>
      <c r="K1489" s="14" t="s">
        <v>33</v>
      </c>
      <c r="L1489" s="14" t="s">
        <v>16498</v>
      </c>
      <c r="M1489" s="14" t="s">
        <v>16499</v>
      </c>
      <c r="N1489" s="14" t="s">
        <v>16500</v>
      </c>
      <c r="O1489" s="14" t="s">
        <v>16501</v>
      </c>
      <c r="P1489" s="14" t="s">
        <v>38</v>
      </c>
      <c r="Q1489" s="14" t="s">
        <v>16502</v>
      </c>
      <c r="R1489" s="14" t="s">
        <v>40</v>
      </c>
      <c r="S1489" s="14" t="s">
        <v>16503</v>
      </c>
      <c r="T1489" s="14" t="s">
        <v>75</v>
      </c>
      <c r="U1489" s="14" t="s">
        <v>243</v>
      </c>
      <c r="V1489" s="14" t="s">
        <v>44</v>
      </c>
    </row>
    <row r="1490" spans="1:22" ht="9.75" customHeight="1">
      <c r="A1490" s="14" t="s">
        <v>16039</v>
      </c>
      <c r="B1490" s="14" t="s">
        <v>595</v>
      </c>
      <c r="C1490" s="13" t="str">
        <f t="shared" si="5"/>
        <v>11986E4</v>
      </c>
      <c r="D1490" s="14" t="s">
        <v>27</v>
      </c>
      <c r="E1490" s="14" t="s">
        <v>16504</v>
      </c>
      <c r="F1490" s="14" t="s">
        <v>16505</v>
      </c>
      <c r="G1490" s="14" t="s">
        <v>16506</v>
      </c>
      <c r="H1490" s="14" t="s">
        <v>16507</v>
      </c>
      <c r="I1490" s="14" t="s">
        <v>16508</v>
      </c>
      <c r="J1490" s="14" t="s">
        <v>16509</v>
      </c>
      <c r="K1490" s="14" t="s">
        <v>33</v>
      </c>
      <c r="L1490" s="14" t="s">
        <v>16510</v>
      </c>
      <c r="M1490" s="14" t="s">
        <v>16511</v>
      </c>
      <c r="N1490" s="14" t="s">
        <v>16512</v>
      </c>
      <c r="O1490" s="14" t="s">
        <v>16513</v>
      </c>
      <c r="P1490" s="14" t="s">
        <v>38</v>
      </c>
      <c r="Q1490" s="14" t="s">
        <v>16514</v>
      </c>
      <c r="R1490" s="14" t="s">
        <v>40</v>
      </c>
      <c r="S1490" s="14" t="s">
        <v>16515</v>
      </c>
      <c r="T1490" s="14" t="s">
        <v>75</v>
      </c>
      <c r="U1490" s="14" t="s">
        <v>484</v>
      </c>
      <c r="V1490" s="14" t="s">
        <v>44</v>
      </c>
    </row>
    <row r="1491" spans="1:22" ht="9.75" customHeight="1">
      <c r="A1491" s="14" t="s">
        <v>16039</v>
      </c>
      <c r="B1491" s="14" t="s">
        <v>606</v>
      </c>
      <c r="C1491" s="13" t="str">
        <f t="shared" si="5"/>
        <v>11986E5</v>
      </c>
      <c r="D1491" s="14" t="s">
        <v>27</v>
      </c>
      <c r="E1491" s="14" t="s">
        <v>16516</v>
      </c>
      <c r="F1491" s="14" t="s">
        <v>16517</v>
      </c>
      <c r="G1491" s="14" t="s">
        <v>16518</v>
      </c>
      <c r="H1491" s="14" t="s">
        <v>16519</v>
      </c>
      <c r="I1491" s="14" t="s">
        <v>16520</v>
      </c>
      <c r="J1491" s="14" t="s">
        <v>16521</v>
      </c>
      <c r="K1491" s="14" t="s">
        <v>33</v>
      </c>
      <c r="L1491" s="14" t="s">
        <v>16522</v>
      </c>
      <c r="M1491" s="14" t="s">
        <v>16523</v>
      </c>
      <c r="N1491" s="14" t="s">
        <v>16524</v>
      </c>
      <c r="O1491" s="14" t="s">
        <v>16525</v>
      </c>
      <c r="P1491" s="14" t="s">
        <v>38</v>
      </c>
      <c r="Q1491" s="14" t="s">
        <v>16526</v>
      </c>
      <c r="R1491" s="14" t="s">
        <v>40</v>
      </c>
      <c r="S1491" s="14" t="s">
        <v>16527</v>
      </c>
      <c r="T1491" s="14" t="s">
        <v>16521</v>
      </c>
      <c r="U1491" s="14" t="s">
        <v>134</v>
      </c>
      <c r="V1491" s="14" t="s">
        <v>44</v>
      </c>
    </row>
    <row r="1492" spans="1:22" ht="9.75" customHeight="1">
      <c r="A1492" s="14" t="s">
        <v>16039</v>
      </c>
      <c r="B1492" s="14" t="s">
        <v>617</v>
      </c>
      <c r="C1492" s="13" t="str">
        <f t="shared" si="5"/>
        <v>11986E6</v>
      </c>
      <c r="D1492" s="14" t="s">
        <v>27</v>
      </c>
      <c r="E1492" s="14" t="s">
        <v>16528</v>
      </c>
      <c r="F1492" s="14" t="s">
        <v>16529</v>
      </c>
      <c r="G1492" s="13"/>
      <c r="H1492" s="14" t="s">
        <v>16530</v>
      </c>
      <c r="I1492" s="14" t="s">
        <v>16531</v>
      </c>
      <c r="J1492" s="14" t="s">
        <v>650</v>
      </c>
      <c r="K1492" s="14" t="s">
        <v>83</v>
      </c>
      <c r="L1492" s="14" t="s">
        <v>16532</v>
      </c>
      <c r="M1492" s="14" t="s">
        <v>16533</v>
      </c>
      <c r="N1492" s="14" t="s">
        <v>16534</v>
      </c>
      <c r="O1492" s="14" t="s">
        <v>16535</v>
      </c>
      <c r="P1492" s="14" t="s">
        <v>38</v>
      </c>
      <c r="Q1492" s="14" t="s">
        <v>16536</v>
      </c>
      <c r="R1492" s="14" t="s">
        <v>40</v>
      </c>
      <c r="S1492" s="14" t="s">
        <v>16537</v>
      </c>
      <c r="T1492" s="14" t="s">
        <v>90</v>
      </c>
      <c r="U1492" s="14" t="s">
        <v>283</v>
      </c>
      <c r="V1492" s="14" t="s">
        <v>44</v>
      </c>
    </row>
    <row r="1493" spans="1:22" ht="9.75" customHeight="1">
      <c r="A1493" s="14" t="s">
        <v>16039</v>
      </c>
      <c r="B1493" s="14" t="s">
        <v>631</v>
      </c>
      <c r="C1493" s="13" t="str">
        <f t="shared" si="5"/>
        <v>11986E7</v>
      </c>
      <c r="D1493" s="14" t="s">
        <v>27</v>
      </c>
      <c r="E1493" s="14" t="s">
        <v>16538</v>
      </c>
      <c r="F1493" s="14" t="s">
        <v>16539</v>
      </c>
      <c r="G1493" s="14" t="s">
        <v>16540</v>
      </c>
      <c r="H1493" s="14" t="s">
        <v>16541</v>
      </c>
      <c r="I1493" s="14" t="s">
        <v>16542</v>
      </c>
      <c r="J1493" s="14" t="s">
        <v>13200</v>
      </c>
      <c r="K1493" s="14" t="s">
        <v>33</v>
      </c>
      <c r="L1493" s="14" t="s">
        <v>16543</v>
      </c>
      <c r="M1493" s="14" t="s">
        <v>16544</v>
      </c>
      <c r="N1493" s="14" t="s">
        <v>16545</v>
      </c>
      <c r="O1493" s="14" t="s">
        <v>16546</v>
      </c>
      <c r="P1493" s="14" t="s">
        <v>38</v>
      </c>
      <c r="Q1493" s="14" t="s">
        <v>16547</v>
      </c>
      <c r="R1493" s="14" t="s">
        <v>40</v>
      </c>
      <c r="S1493" s="14" t="s">
        <v>16548</v>
      </c>
      <c r="T1493" s="14" t="s">
        <v>13207</v>
      </c>
      <c r="U1493" s="14" t="s">
        <v>134</v>
      </c>
      <c r="V1493" s="14" t="s">
        <v>44</v>
      </c>
    </row>
    <row r="1494" spans="1:22" ht="9.75" customHeight="1">
      <c r="A1494" s="14" t="s">
        <v>16039</v>
      </c>
      <c r="B1494" s="14" t="s">
        <v>644</v>
      </c>
      <c r="C1494" s="13" t="str">
        <f t="shared" si="5"/>
        <v>11986E8</v>
      </c>
      <c r="D1494" s="14" t="s">
        <v>27</v>
      </c>
      <c r="E1494" s="14" t="s">
        <v>16549</v>
      </c>
      <c r="F1494" s="14" t="s">
        <v>16550</v>
      </c>
      <c r="G1494" s="14" t="s">
        <v>16551</v>
      </c>
      <c r="H1494" s="14" t="s">
        <v>16552</v>
      </c>
      <c r="I1494" s="14" t="s">
        <v>16553</v>
      </c>
      <c r="J1494" s="14" t="s">
        <v>384</v>
      </c>
      <c r="K1494" s="14" t="s">
        <v>33</v>
      </c>
      <c r="L1494" s="14" t="s">
        <v>16554</v>
      </c>
      <c r="M1494" s="14" t="s">
        <v>16555</v>
      </c>
      <c r="N1494" s="14" t="s">
        <v>16556</v>
      </c>
      <c r="O1494" s="14" t="s">
        <v>16557</v>
      </c>
      <c r="P1494" s="14" t="s">
        <v>38</v>
      </c>
      <c r="Q1494" s="14" t="s">
        <v>16558</v>
      </c>
      <c r="R1494" s="14" t="s">
        <v>40</v>
      </c>
      <c r="S1494" s="14" t="s">
        <v>16559</v>
      </c>
      <c r="T1494" s="14" t="s">
        <v>391</v>
      </c>
      <c r="U1494" s="14" t="s">
        <v>119</v>
      </c>
      <c r="V1494" s="14" t="s">
        <v>44</v>
      </c>
    </row>
    <row r="1495" spans="1:22" ht="9.75" customHeight="1">
      <c r="A1495" s="14" t="s">
        <v>16039</v>
      </c>
      <c r="B1495" s="14" t="s">
        <v>656</v>
      </c>
      <c r="C1495" s="13" t="str">
        <f t="shared" si="5"/>
        <v>11986E9</v>
      </c>
      <c r="D1495" s="14" t="s">
        <v>27</v>
      </c>
      <c r="E1495" s="14" t="s">
        <v>16560</v>
      </c>
      <c r="F1495" s="14" t="s">
        <v>16561</v>
      </c>
      <c r="G1495" s="14" t="s">
        <v>16562</v>
      </c>
      <c r="H1495" s="14" t="s">
        <v>16563</v>
      </c>
      <c r="I1495" s="14" t="s">
        <v>16564</v>
      </c>
      <c r="J1495" s="14" t="s">
        <v>230</v>
      </c>
      <c r="K1495" s="14" t="s">
        <v>33</v>
      </c>
      <c r="L1495" s="14" t="s">
        <v>16565</v>
      </c>
      <c r="M1495" s="14" t="s">
        <v>16566</v>
      </c>
      <c r="N1495" s="14" t="s">
        <v>16567</v>
      </c>
      <c r="O1495" s="14" t="s">
        <v>16568</v>
      </c>
      <c r="P1495" s="14" t="s">
        <v>38</v>
      </c>
      <c r="Q1495" s="14" t="s">
        <v>16569</v>
      </c>
      <c r="R1495" s="14" t="s">
        <v>40</v>
      </c>
      <c r="S1495" s="14" t="s">
        <v>16570</v>
      </c>
      <c r="T1495" s="14" t="s">
        <v>230</v>
      </c>
      <c r="U1495" s="14" t="s">
        <v>338</v>
      </c>
      <c r="V1495" s="14" t="s">
        <v>44</v>
      </c>
    </row>
    <row r="1496" spans="1:22" ht="9.75" customHeight="1">
      <c r="A1496" s="14" t="s">
        <v>16039</v>
      </c>
      <c r="B1496" s="14" t="s">
        <v>668</v>
      </c>
      <c r="C1496" s="13" t="str">
        <f t="shared" si="5"/>
        <v>11986E10</v>
      </c>
      <c r="D1496" s="14" t="s">
        <v>27</v>
      </c>
      <c r="E1496" s="14" t="s">
        <v>16571</v>
      </c>
      <c r="F1496" s="14" t="s">
        <v>16572</v>
      </c>
      <c r="G1496" s="14" t="s">
        <v>16573</v>
      </c>
      <c r="H1496" s="14" t="s">
        <v>16574</v>
      </c>
      <c r="I1496" s="14" t="s">
        <v>12032</v>
      </c>
      <c r="J1496" s="14" t="s">
        <v>1501</v>
      </c>
      <c r="K1496" s="14" t="s">
        <v>33</v>
      </c>
      <c r="L1496" s="14" t="s">
        <v>16575</v>
      </c>
      <c r="M1496" s="14" t="s">
        <v>12034</v>
      </c>
      <c r="N1496" s="14" t="s">
        <v>16576</v>
      </c>
      <c r="O1496" s="14" t="s">
        <v>280</v>
      </c>
      <c r="P1496" s="14" t="s">
        <v>38</v>
      </c>
      <c r="Q1496" s="14" t="s">
        <v>16577</v>
      </c>
      <c r="R1496" s="14" t="s">
        <v>40</v>
      </c>
      <c r="S1496" s="14" t="s">
        <v>16578</v>
      </c>
      <c r="T1496" s="14" t="s">
        <v>230</v>
      </c>
      <c r="U1496" s="14" t="s">
        <v>215</v>
      </c>
      <c r="V1496" s="14" t="s">
        <v>44</v>
      </c>
    </row>
    <row r="1497" spans="1:22" ht="9.75" customHeight="1">
      <c r="A1497" s="14" t="s">
        <v>16039</v>
      </c>
      <c r="B1497" s="14" t="s">
        <v>679</v>
      </c>
      <c r="C1497" s="13" t="str">
        <f t="shared" si="5"/>
        <v>11986E11</v>
      </c>
      <c r="D1497" s="14" t="s">
        <v>27</v>
      </c>
      <c r="E1497" s="14" t="s">
        <v>16579</v>
      </c>
      <c r="F1497" s="14" t="s">
        <v>16580</v>
      </c>
      <c r="G1497" s="14" t="s">
        <v>16581</v>
      </c>
      <c r="H1497" s="14" t="s">
        <v>16582</v>
      </c>
      <c r="I1497" s="14" t="s">
        <v>16583</v>
      </c>
      <c r="J1497" s="14" t="s">
        <v>2644</v>
      </c>
      <c r="K1497" s="14" t="s">
        <v>33</v>
      </c>
      <c r="L1497" s="14" t="s">
        <v>16584</v>
      </c>
      <c r="M1497" s="14" t="s">
        <v>16585</v>
      </c>
      <c r="N1497" s="14" t="s">
        <v>16586</v>
      </c>
      <c r="O1497" s="14" t="s">
        <v>16587</v>
      </c>
      <c r="P1497" s="14" t="s">
        <v>38</v>
      </c>
      <c r="Q1497" s="14" t="s">
        <v>16588</v>
      </c>
      <c r="R1497" s="14" t="s">
        <v>40</v>
      </c>
      <c r="S1497" s="14" t="s">
        <v>16589</v>
      </c>
      <c r="T1497" s="14" t="s">
        <v>456</v>
      </c>
      <c r="U1497" s="14" t="s">
        <v>283</v>
      </c>
      <c r="V1497" s="14" t="s">
        <v>44</v>
      </c>
    </row>
    <row r="1498" spans="1:22" ht="9.75" customHeight="1">
      <c r="A1498" s="14" t="s">
        <v>16039</v>
      </c>
      <c r="B1498" s="14" t="s">
        <v>694</v>
      </c>
      <c r="C1498" s="13" t="str">
        <f t="shared" si="5"/>
        <v>11986F2</v>
      </c>
      <c r="D1498" s="14" t="s">
        <v>27</v>
      </c>
      <c r="E1498" s="14" t="s">
        <v>16590</v>
      </c>
      <c r="F1498" s="14" t="s">
        <v>16591</v>
      </c>
      <c r="G1498" s="13"/>
      <c r="H1498" s="14" t="s">
        <v>16592</v>
      </c>
      <c r="I1498" s="14" t="s">
        <v>16593</v>
      </c>
      <c r="J1498" s="14" t="s">
        <v>236</v>
      </c>
      <c r="K1498" s="14" t="s">
        <v>33</v>
      </c>
      <c r="L1498" s="14" t="s">
        <v>16594</v>
      </c>
      <c r="M1498" s="14" t="s">
        <v>16595</v>
      </c>
      <c r="N1498" s="14" t="s">
        <v>16596</v>
      </c>
      <c r="O1498" s="14" t="s">
        <v>16597</v>
      </c>
      <c r="P1498" s="14" t="s">
        <v>38</v>
      </c>
      <c r="Q1498" s="14" t="s">
        <v>16598</v>
      </c>
      <c r="R1498" s="14" t="s">
        <v>40</v>
      </c>
      <c r="S1498" s="14" t="s">
        <v>16599</v>
      </c>
      <c r="T1498" s="14" t="s">
        <v>75</v>
      </c>
      <c r="U1498" s="14" t="s">
        <v>243</v>
      </c>
      <c r="V1498" s="14" t="s">
        <v>148</v>
      </c>
    </row>
    <row r="1499" spans="1:22" ht="9.75" customHeight="1">
      <c r="A1499" s="14" t="s">
        <v>16039</v>
      </c>
      <c r="B1499" s="14" t="s">
        <v>707</v>
      </c>
      <c r="C1499" s="13" t="str">
        <f t="shared" si="5"/>
        <v>11986F3</v>
      </c>
      <c r="D1499" s="14" t="s">
        <v>27</v>
      </c>
      <c r="E1499" s="14" t="s">
        <v>16600</v>
      </c>
      <c r="F1499" s="14" t="s">
        <v>16601</v>
      </c>
      <c r="G1499" s="14" t="s">
        <v>16602</v>
      </c>
      <c r="H1499" s="14" t="s">
        <v>16603</v>
      </c>
      <c r="I1499" s="14" t="s">
        <v>16604</v>
      </c>
      <c r="J1499" s="14" t="s">
        <v>16605</v>
      </c>
      <c r="K1499" s="14" t="s">
        <v>12227</v>
      </c>
      <c r="L1499" s="14" t="s">
        <v>16606</v>
      </c>
      <c r="M1499" s="14" t="s">
        <v>16607</v>
      </c>
      <c r="N1499" s="14" t="s">
        <v>16608</v>
      </c>
      <c r="O1499" s="14" t="s">
        <v>16609</v>
      </c>
      <c r="P1499" s="14" t="s">
        <v>38</v>
      </c>
      <c r="Q1499" s="14" t="s">
        <v>16610</v>
      </c>
      <c r="R1499" s="14" t="s">
        <v>40</v>
      </c>
      <c r="S1499" s="14" t="s">
        <v>16611</v>
      </c>
      <c r="T1499" s="14" t="s">
        <v>2530</v>
      </c>
      <c r="U1499" s="14" t="s">
        <v>1034</v>
      </c>
      <c r="V1499" s="14" t="s">
        <v>44</v>
      </c>
    </row>
    <row r="1500" spans="1:22" ht="9.75" customHeight="1">
      <c r="A1500" s="14" t="s">
        <v>16039</v>
      </c>
      <c r="B1500" s="14" t="s">
        <v>721</v>
      </c>
      <c r="C1500" s="13" t="str">
        <f t="shared" si="5"/>
        <v>11986F4</v>
      </c>
      <c r="D1500" s="14" t="s">
        <v>27</v>
      </c>
      <c r="E1500" s="14" t="s">
        <v>16612</v>
      </c>
      <c r="F1500" s="14" t="s">
        <v>16613</v>
      </c>
      <c r="G1500" s="14" t="s">
        <v>16614</v>
      </c>
      <c r="H1500" s="14" t="s">
        <v>16615</v>
      </c>
      <c r="I1500" s="14" t="s">
        <v>16616</v>
      </c>
      <c r="J1500" s="14" t="s">
        <v>16617</v>
      </c>
      <c r="K1500" s="14" t="s">
        <v>33</v>
      </c>
      <c r="L1500" s="14" t="s">
        <v>16618</v>
      </c>
      <c r="M1500" s="14" t="s">
        <v>16619</v>
      </c>
      <c r="N1500" s="14" t="s">
        <v>16620</v>
      </c>
      <c r="O1500" s="14" t="s">
        <v>16621</v>
      </c>
      <c r="P1500" s="14" t="s">
        <v>38</v>
      </c>
      <c r="Q1500" s="14" t="s">
        <v>16622</v>
      </c>
      <c r="R1500" s="14" t="s">
        <v>40</v>
      </c>
      <c r="S1500" s="14" t="s">
        <v>16623</v>
      </c>
      <c r="T1500" s="14" t="s">
        <v>4299</v>
      </c>
      <c r="U1500" s="14" t="s">
        <v>16624</v>
      </c>
      <c r="V1500" s="14" t="s">
        <v>44</v>
      </c>
    </row>
    <row r="1501" spans="1:22" ht="9.75" customHeight="1">
      <c r="A1501" s="14" t="s">
        <v>16039</v>
      </c>
      <c r="B1501" s="14" t="s">
        <v>731</v>
      </c>
      <c r="C1501" s="13" t="str">
        <f t="shared" si="5"/>
        <v>11986F5</v>
      </c>
      <c r="D1501" s="14" t="s">
        <v>27</v>
      </c>
      <c r="E1501" s="14" t="s">
        <v>16625</v>
      </c>
      <c r="F1501" s="14" t="s">
        <v>16626</v>
      </c>
      <c r="G1501" s="14" t="s">
        <v>16627</v>
      </c>
      <c r="H1501" s="14" t="s">
        <v>16628</v>
      </c>
      <c r="I1501" s="14" t="s">
        <v>16629</v>
      </c>
      <c r="J1501" s="14" t="s">
        <v>2186</v>
      </c>
      <c r="K1501" s="14" t="s">
        <v>33</v>
      </c>
      <c r="L1501" s="14" t="s">
        <v>16630</v>
      </c>
      <c r="M1501" s="14" t="s">
        <v>16631</v>
      </c>
      <c r="N1501" s="14" t="s">
        <v>16632</v>
      </c>
      <c r="O1501" s="14" t="s">
        <v>16633</v>
      </c>
      <c r="P1501" s="14" t="s">
        <v>38</v>
      </c>
      <c r="Q1501" s="14" t="s">
        <v>16634</v>
      </c>
      <c r="R1501" s="14" t="s">
        <v>40</v>
      </c>
      <c r="S1501" s="14" t="s">
        <v>16635</v>
      </c>
      <c r="T1501" s="14" t="s">
        <v>118</v>
      </c>
      <c r="U1501" s="14" t="s">
        <v>60</v>
      </c>
      <c r="V1501" s="14" t="s">
        <v>44</v>
      </c>
    </row>
    <row r="1502" spans="1:22" ht="9.75" customHeight="1">
      <c r="A1502" s="14" t="s">
        <v>16039</v>
      </c>
      <c r="B1502" s="14" t="s">
        <v>744</v>
      </c>
      <c r="C1502" s="13" t="str">
        <f t="shared" si="5"/>
        <v>11986F6</v>
      </c>
      <c r="D1502" s="14" t="s">
        <v>27</v>
      </c>
      <c r="E1502" s="14" t="s">
        <v>16636</v>
      </c>
      <c r="F1502" s="14" t="s">
        <v>16637</v>
      </c>
      <c r="G1502" s="14" t="s">
        <v>16638</v>
      </c>
      <c r="H1502" s="14" t="s">
        <v>16639</v>
      </c>
      <c r="I1502" s="14" t="s">
        <v>16640</v>
      </c>
      <c r="J1502" s="14" t="s">
        <v>16641</v>
      </c>
      <c r="K1502" s="14" t="s">
        <v>33</v>
      </c>
      <c r="L1502" s="14" t="s">
        <v>16642</v>
      </c>
      <c r="M1502" s="14" t="s">
        <v>16643</v>
      </c>
      <c r="N1502" s="14" t="s">
        <v>16644</v>
      </c>
      <c r="O1502" s="14" t="s">
        <v>16645</v>
      </c>
      <c r="P1502" s="14" t="s">
        <v>38</v>
      </c>
      <c r="Q1502" s="14" t="s">
        <v>16646</v>
      </c>
      <c r="R1502" s="14" t="s">
        <v>40</v>
      </c>
      <c r="S1502" s="14" t="s">
        <v>16647</v>
      </c>
      <c r="T1502" s="14" t="s">
        <v>2027</v>
      </c>
      <c r="U1502" s="14" t="s">
        <v>5218</v>
      </c>
      <c r="V1502" s="14" t="s">
        <v>44</v>
      </c>
    </row>
    <row r="1503" spans="1:22" ht="9.75" customHeight="1">
      <c r="A1503" s="14" t="s">
        <v>16039</v>
      </c>
      <c r="B1503" s="14" t="s">
        <v>757</v>
      </c>
      <c r="C1503" s="13" t="str">
        <f t="shared" si="5"/>
        <v>11986F7</v>
      </c>
      <c r="D1503" s="14" t="s">
        <v>27</v>
      </c>
      <c r="E1503" s="14" t="s">
        <v>16648</v>
      </c>
      <c r="F1503" s="14" t="s">
        <v>16649</v>
      </c>
      <c r="G1503" s="14" t="s">
        <v>16650</v>
      </c>
      <c r="H1503" s="14" t="s">
        <v>16651</v>
      </c>
      <c r="I1503" s="14" t="s">
        <v>16652</v>
      </c>
      <c r="J1503" s="14" t="s">
        <v>16653</v>
      </c>
      <c r="K1503" s="14" t="s">
        <v>33</v>
      </c>
      <c r="L1503" s="14" t="s">
        <v>16654</v>
      </c>
      <c r="M1503" s="14" t="s">
        <v>16655</v>
      </c>
      <c r="N1503" s="14" t="s">
        <v>16656</v>
      </c>
      <c r="O1503" s="14" t="s">
        <v>16657</v>
      </c>
      <c r="P1503" s="14" t="s">
        <v>38</v>
      </c>
      <c r="Q1503" s="14" t="s">
        <v>16658</v>
      </c>
      <c r="R1503" s="14" t="s">
        <v>40</v>
      </c>
      <c r="S1503" s="14" t="s">
        <v>16659</v>
      </c>
      <c r="T1503" s="14" t="s">
        <v>16660</v>
      </c>
      <c r="U1503" s="14" t="s">
        <v>134</v>
      </c>
      <c r="V1503" s="14" t="s">
        <v>44</v>
      </c>
    </row>
    <row r="1504" spans="1:22" ht="9.75" customHeight="1">
      <c r="A1504" s="14" t="s">
        <v>16039</v>
      </c>
      <c r="B1504" s="14" t="s">
        <v>768</v>
      </c>
      <c r="C1504" s="13" t="str">
        <f t="shared" si="5"/>
        <v>11986F8</v>
      </c>
      <c r="D1504" s="14" t="s">
        <v>27</v>
      </c>
      <c r="E1504" s="14" t="s">
        <v>16661</v>
      </c>
      <c r="F1504" s="14" t="s">
        <v>16662</v>
      </c>
      <c r="G1504" s="13"/>
      <c r="H1504" s="14" t="s">
        <v>16663</v>
      </c>
      <c r="I1504" s="14" t="s">
        <v>16664</v>
      </c>
      <c r="J1504" s="14" t="s">
        <v>1859</v>
      </c>
      <c r="K1504" s="14" t="s">
        <v>33</v>
      </c>
      <c r="L1504" s="14" t="s">
        <v>16665</v>
      </c>
      <c r="M1504" s="14" t="s">
        <v>16666</v>
      </c>
      <c r="N1504" s="14" t="s">
        <v>16667</v>
      </c>
      <c r="O1504" s="14" t="s">
        <v>16668</v>
      </c>
      <c r="P1504" s="14" t="s">
        <v>38</v>
      </c>
      <c r="Q1504" s="14" t="s">
        <v>16669</v>
      </c>
      <c r="R1504" s="14" t="s">
        <v>40</v>
      </c>
      <c r="S1504" s="14" t="s">
        <v>16670</v>
      </c>
      <c r="T1504" s="14" t="s">
        <v>103</v>
      </c>
      <c r="U1504" s="14" t="s">
        <v>1414</v>
      </c>
      <c r="V1504" s="14" t="s">
        <v>44</v>
      </c>
    </row>
    <row r="1505" spans="1:22" ht="9.75" customHeight="1">
      <c r="A1505" s="14" t="s">
        <v>16039</v>
      </c>
      <c r="B1505" s="14" t="s">
        <v>782</v>
      </c>
      <c r="C1505" s="13" t="str">
        <f t="shared" si="5"/>
        <v>11986F9</v>
      </c>
      <c r="D1505" s="14" t="s">
        <v>27</v>
      </c>
      <c r="E1505" s="14" t="s">
        <v>16671</v>
      </c>
      <c r="F1505" s="14" t="s">
        <v>16672</v>
      </c>
      <c r="G1505" s="14" t="s">
        <v>16673</v>
      </c>
      <c r="H1505" s="14" t="s">
        <v>16674</v>
      </c>
      <c r="I1505" s="14" t="s">
        <v>16675</v>
      </c>
      <c r="J1505" s="14" t="s">
        <v>16676</v>
      </c>
      <c r="K1505" s="14" t="s">
        <v>926</v>
      </c>
      <c r="L1505" s="14" t="s">
        <v>16677</v>
      </c>
      <c r="M1505" s="14" t="s">
        <v>16678</v>
      </c>
      <c r="N1505" s="14" t="s">
        <v>16679</v>
      </c>
      <c r="O1505" s="14" t="s">
        <v>16680</v>
      </c>
      <c r="P1505" s="14" t="s">
        <v>38</v>
      </c>
      <c r="Q1505" s="14" t="s">
        <v>16681</v>
      </c>
      <c r="R1505" s="14" t="s">
        <v>40</v>
      </c>
      <c r="S1505" s="14" t="s">
        <v>16682</v>
      </c>
      <c r="T1505" s="14" t="s">
        <v>998</v>
      </c>
      <c r="U1505" s="14" t="s">
        <v>1471</v>
      </c>
      <c r="V1505" s="14" t="s">
        <v>44</v>
      </c>
    </row>
    <row r="1506" spans="1:22" ht="9.75" customHeight="1">
      <c r="A1506" s="14" t="s">
        <v>16039</v>
      </c>
      <c r="B1506" s="14" t="s">
        <v>796</v>
      </c>
      <c r="C1506" s="13" t="str">
        <f t="shared" si="5"/>
        <v>11986F10</v>
      </c>
      <c r="D1506" s="14" t="s">
        <v>27</v>
      </c>
      <c r="E1506" s="14" t="s">
        <v>16683</v>
      </c>
      <c r="F1506" s="14" t="s">
        <v>16684</v>
      </c>
      <c r="G1506" s="14" t="s">
        <v>16685</v>
      </c>
      <c r="H1506" s="14" t="s">
        <v>16686</v>
      </c>
      <c r="I1506" s="14" t="s">
        <v>16687</v>
      </c>
      <c r="J1506" s="14" t="s">
        <v>16688</v>
      </c>
      <c r="K1506" s="14" t="s">
        <v>33</v>
      </c>
      <c r="L1506" s="14" t="s">
        <v>16689</v>
      </c>
      <c r="M1506" s="14" t="s">
        <v>16690</v>
      </c>
      <c r="N1506" s="14" t="s">
        <v>16691</v>
      </c>
      <c r="O1506" s="14" t="s">
        <v>16692</v>
      </c>
      <c r="P1506" s="14" t="s">
        <v>38</v>
      </c>
      <c r="Q1506" s="14" t="s">
        <v>16693</v>
      </c>
      <c r="R1506" s="14" t="s">
        <v>40</v>
      </c>
      <c r="S1506" s="14" t="s">
        <v>16694</v>
      </c>
      <c r="T1506" s="14" t="s">
        <v>483</v>
      </c>
      <c r="U1506" s="14" t="s">
        <v>484</v>
      </c>
      <c r="V1506" s="14" t="s">
        <v>44</v>
      </c>
    </row>
    <row r="1507" spans="1:22" ht="9.75" customHeight="1">
      <c r="A1507" s="14" t="s">
        <v>16039</v>
      </c>
      <c r="B1507" s="14" t="s">
        <v>810</v>
      </c>
      <c r="C1507" s="13" t="str">
        <f t="shared" si="5"/>
        <v>11986F11</v>
      </c>
      <c r="D1507" s="14" t="s">
        <v>27</v>
      </c>
      <c r="E1507" s="14" t="s">
        <v>16695</v>
      </c>
      <c r="F1507" s="14" t="s">
        <v>16696</v>
      </c>
      <c r="G1507" s="14" t="s">
        <v>16697</v>
      </c>
      <c r="H1507" s="14" t="s">
        <v>16698</v>
      </c>
      <c r="I1507" s="14" t="s">
        <v>16699</v>
      </c>
      <c r="J1507" s="14" t="s">
        <v>9545</v>
      </c>
      <c r="K1507" s="13"/>
      <c r="L1507" s="14" t="s">
        <v>16700</v>
      </c>
      <c r="M1507" s="14" t="s">
        <v>16701</v>
      </c>
      <c r="N1507" s="14" t="s">
        <v>16702</v>
      </c>
      <c r="O1507" s="14" t="s">
        <v>280</v>
      </c>
      <c r="P1507" s="14" t="s">
        <v>38</v>
      </c>
      <c r="Q1507" s="14" t="s">
        <v>16703</v>
      </c>
      <c r="R1507" s="14" t="s">
        <v>40</v>
      </c>
      <c r="S1507" s="14" t="s">
        <v>16704</v>
      </c>
      <c r="T1507" s="14" t="s">
        <v>456</v>
      </c>
      <c r="U1507" s="14" t="s">
        <v>43</v>
      </c>
      <c r="V1507" s="14" t="s">
        <v>44</v>
      </c>
    </row>
    <row r="1508" spans="1:22" ht="9.75" customHeight="1">
      <c r="A1508" s="14" t="s">
        <v>16039</v>
      </c>
      <c r="B1508" s="14" t="s">
        <v>819</v>
      </c>
      <c r="C1508" s="13" t="str">
        <f t="shared" si="5"/>
        <v>11986G2</v>
      </c>
      <c r="D1508" s="14" t="s">
        <v>27</v>
      </c>
      <c r="E1508" s="14" t="s">
        <v>16705</v>
      </c>
      <c r="F1508" s="14" t="s">
        <v>16706</v>
      </c>
      <c r="G1508" s="14" t="s">
        <v>16707</v>
      </c>
      <c r="H1508" s="14" t="s">
        <v>16708</v>
      </c>
      <c r="I1508" s="14" t="s">
        <v>16709</v>
      </c>
      <c r="J1508" s="14" t="s">
        <v>623</v>
      </c>
      <c r="K1508" s="14" t="s">
        <v>33</v>
      </c>
      <c r="L1508" s="14" t="s">
        <v>16710</v>
      </c>
      <c r="M1508" s="14" t="s">
        <v>16711</v>
      </c>
      <c r="N1508" s="14" t="s">
        <v>16712</v>
      </c>
      <c r="O1508" s="14" t="s">
        <v>16713</v>
      </c>
      <c r="P1508" s="14" t="s">
        <v>38</v>
      </c>
      <c r="Q1508" s="14" t="s">
        <v>16714</v>
      </c>
      <c r="R1508" s="14" t="s">
        <v>40</v>
      </c>
      <c r="S1508" s="14" t="s">
        <v>16715</v>
      </c>
      <c r="T1508" s="14" t="s">
        <v>75</v>
      </c>
      <c r="U1508" s="14" t="s">
        <v>484</v>
      </c>
      <c r="V1508" s="14" t="s">
        <v>44</v>
      </c>
    </row>
    <row r="1509" spans="1:22" ht="9.75" customHeight="1">
      <c r="A1509" s="14" t="s">
        <v>16039</v>
      </c>
      <c r="B1509" s="14" t="s">
        <v>831</v>
      </c>
      <c r="C1509" s="13" t="str">
        <f t="shared" si="5"/>
        <v>11986G3</v>
      </c>
      <c r="D1509" s="14" t="s">
        <v>27</v>
      </c>
      <c r="E1509" s="14" t="s">
        <v>16716</v>
      </c>
      <c r="F1509" s="14" t="s">
        <v>16717</v>
      </c>
      <c r="G1509" s="14" t="s">
        <v>16718</v>
      </c>
      <c r="H1509" s="14" t="s">
        <v>16719</v>
      </c>
      <c r="I1509" s="14" t="s">
        <v>16720</v>
      </c>
      <c r="J1509" s="14" t="s">
        <v>8350</v>
      </c>
      <c r="K1509" s="14" t="s">
        <v>33</v>
      </c>
      <c r="L1509" s="14" t="s">
        <v>16721</v>
      </c>
      <c r="M1509" s="14" t="s">
        <v>16722</v>
      </c>
      <c r="N1509" s="14" t="s">
        <v>16723</v>
      </c>
      <c r="O1509" s="14" t="s">
        <v>16724</v>
      </c>
      <c r="P1509" s="14" t="s">
        <v>38</v>
      </c>
      <c r="Q1509" s="14" t="s">
        <v>16725</v>
      </c>
      <c r="R1509" s="14" t="s">
        <v>40</v>
      </c>
      <c r="S1509" s="14" t="s">
        <v>16726</v>
      </c>
      <c r="T1509" s="14" t="s">
        <v>8357</v>
      </c>
      <c r="U1509" s="14" t="s">
        <v>693</v>
      </c>
      <c r="V1509" s="14" t="s">
        <v>44</v>
      </c>
    </row>
    <row r="1510" spans="1:22" ht="9.75" customHeight="1">
      <c r="A1510" s="14" t="s">
        <v>16039</v>
      </c>
      <c r="B1510" s="14" t="s">
        <v>844</v>
      </c>
      <c r="C1510" s="13" t="str">
        <f t="shared" si="5"/>
        <v>11986G4</v>
      </c>
      <c r="D1510" s="14" t="s">
        <v>27</v>
      </c>
      <c r="E1510" s="14" t="s">
        <v>16727</v>
      </c>
      <c r="F1510" s="14" t="s">
        <v>16728</v>
      </c>
      <c r="G1510" s="14" t="s">
        <v>16729</v>
      </c>
      <c r="H1510" s="14" t="s">
        <v>16730</v>
      </c>
      <c r="I1510" s="14" t="s">
        <v>13390</v>
      </c>
      <c r="J1510" s="14" t="s">
        <v>16731</v>
      </c>
      <c r="K1510" s="14" t="s">
        <v>33</v>
      </c>
      <c r="L1510" s="14" t="s">
        <v>16732</v>
      </c>
      <c r="M1510" s="14" t="s">
        <v>16733</v>
      </c>
      <c r="N1510" s="14" t="s">
        <v>16734</v>
      </c>
      <c r="O1510" s="14" t="s">
        <v>16735</v>
      </c>
      <c r="P1510" s="14" t="s">
        <v>38</v>
      </c>
      <c r="Q1510" s="14" t="s">
        <v>16736</v>
      </c>
      <c r="R1510" s="14" t="s">
        <v>40</v>
      </c>
      <c r="S1510" s="14" t="s">
        <v>16737</v>
      </c>
      <c r="T1510" s="14" t="s">
        <v>2399</v>
      </c>
      <c r="U1510" s="14" t="s">
        <v>202</v>
      </c>
      <c r="V1510" s="14" t="s">
        <v>44</v>
      </c>
    </row>
    <row r="1511" spans="1:22" ht="9.75" customHeight="1">
      <c r="A1511" s="14" t="s">
        <v>16039</v>
      </c>
      <c r="B1511" s="14" t="s">
        <v>856</v>
      </c>
      <c r="C1511" s="13" t="str">
        <f t="shared" si="5"/>
        <v>11986G5</v>
      </c>
      <c r="D1511" s="14" t="s">
        <v>27</v>
      </c>
      <c r="E1511" s="14" t="s">
        <v>16738</v>
      </c>
      <c r="F1511" s="14" t="s">
        <v>16739</v>
      </c>
      <c r="G1511" s="14" t="s">
        <v>16740</v>
      </c>
      <c r="H1511" s="14" t="s">
        <v>16741</v>
      </c>
      <c r="I1511" s="14" t="s">
        <v>16742</v>
      </c>
      <c r="J1511" s="14" t="s">
        <v>1780</v>
      </c>
      <c r="K1511" s="14" t="s">
        <v>52</v>
      </c>
      <c r="L1511" s="14" t="s">
        <v>16743</v>
      </c>
      <c r="M1511" s="14" t="s">
        <v>16744</v>
      </c>
      <c r="N1511" s="14" t="s">
        <v>16745</v>
      </c>
      <c r="O1511" s="14" t="s">
        <v>16746</v>
      </c>
      <c r="P1511" s="14" t="s">
        <v>38</v>
      </c>
      <c r="Q1511" s="14" t="s">
        <v>16747</v>
      </c>
      <c r="R1511" s="14" t="s">
        <v>40</v>
      </c>
      <c r="S1511" s="14" t="s">
        <v>16748</v>
      </c>
      <c r="T1511" s="14" t="s">
        <v>1370</v>
      </c>
      <c r="U1511" s="14" t="s">
        <v>243</v>
      </c>
      <c r="V1511" s="14" t="s">
        <v>44</v>
      </c>
    </row>
    <row r="1512" spans="1:22" ht="9.75" customHeight="1">
      <c r="A1512" s="14" t="s">
        <v>16039</v>
      </c>
      <c r="B1512" s="14" t="s">
        <v>868</v>
      </c>
      <c r="C1512" s="13" t="str">
        <f t="shared" si="5"/>
        <v>11986G6</v>
      </c>
      <c r="D1512" s="14" t="s">
        <v>27</v>
      </c>
      <c r="E1512" s="14" t="s">
        <v>16749</v>
      </c>
      <c r="F1512" s="14" t="s">
        <v>16750</v>
      </c>
      <c r="G1512" s="14" t="s">
        <v>16751</v>
      </c>
      <c r="H1512" s="14" t="s">
        <v>16752</v>
      </c>
      <c r="I1512" s="14" t="s">
        <v>16753</v>
      </c>
      <c r="J1512" s="14" t="s">
        <v>12152</v>
      </c>
      <c r="K1512" s="14" t="s">
        <v>2975</v>
      </c>
      <c r="L1512" s="14" t="s">
        <v>16754</v>
      </c>
      <c r="M1512" s="14" t="s">
        <v>16755</v>
      </c>
      <c r="N1512" s="14" t="s">
        <v>16756</v>
      </c>
      <c r="O1512" s="14" t="s">
        <v>16757</v>
      </c>
      <c r="P1512" s="14" t="s">
        <v>38</v>
      </c>
      <c r="Q1512" s="14" t="s">
        <v>16758</v>
      </c>
      <c r="R1512" s="14" t="s">
        <v>40</v>
      </c>
      <c r="S1512" s="14" t="s">
        <v>16759</v>
      </c>
      <c r="T1512" s="14" t="s">
        <v>75</v>
      </c>
      <c r="U1512" s="14" t="s">
        <v>243</v>
      </c>
      <c r="V1512" s="14" t="s">
        <v>44</v>
      </c>
    </row>
    <row r="1513" spans="1:22" ht="9.75" customHeight="1">
      <c r="A1513" s="14" t="s">
        <v>16039</v>
      </c>
      <c r="B1513" s="14" t="s">
        <v>879</v>
      </c>
      <c r="C1513" s="13" t="str">
        <f t="shared" si="5"/>
        <v>11986G7</v>
      </c>
      <c r="D1513" s="14" t="s">
        <v>27</v>
      </c>
      <c r="E1513" s="14" t="s">
        <v>16760</v>
      </c>
      <c r="F1513" s="14" t="s">
        <v>16761</v>
      </c>
      <c r="G1513" s="14" t="s">
        <v>16762</v>
      </c>
      <c r="H1513" s="14" t="s">
        <v>16763</v>
      </c>
      <c r="I1513" s="14" t="s">
        <v>16764</v>
      </c>
      <c r="J1513" s="14" t="s">
        <v>8316</v>
      </c>
      <c r="K1513" s="14" t="s">
        <v>16765</v>
      </c>
      <c r="L1513" s="14" t="s">
        <v>16766</v>
      </c>
      <c r="M1513" s="14" t="s">
        <v>16767</v>
      </c>
      <c r="N1513" s="14" t="s">
        <v>16768</v>
      </c>
      <c r="O1513" s="14" t="s">
        <v>16769</v>
      </c>
      <c r="P1513" s="14" t="s">
        <v>38</v>
      </c>
      <c r="Q1513" s="14" t="s">
        <v>16770</v>
      </c>
      <c r="R1513" s="14" t="s">
        <v>40</v>
      </c>
      <c r="S1513" s="14" t="s">
        <v>16771</v>
      </c>
      <c r="T1513" s="14" t="s">
        <v>4984</v>
      </c>
      <c r="U1513" s="14" t="s">
        <v>134</v>
      </c>
      <c r="V1513" s="14" t="s">
        <v>44</v>
      </c>
    </row>
    <row r="1514" spans="1:22" ht="9.75" customHeight="1">
      <c r="A1514" s="14" t="s">
        <v>16039</v>
      </c>
      <c r="B1514" s="14" t="s">
        <v>892</v>
      </c>
      <c r="C1514" s="13" t="str">
        <f t="shared" si="5"/>
        <v>11986G8</v>
      </c>
      <c r="D1514" s="14" t="s">
        <v>27</v>
      </c>
      <c r="E1514" s="14" t="s">
        <v>16772</v>
      </c>
      <c r="F1514" s="14" t="s">
        <v>16773</v>
      </c>
      <c r="G1514" s="13"/>
      <c r="H1514" s="14" t="s">
        <v>16774</v>
      </c>
      <c r="I1514" s="14" t="s">
        <v>16775</v>
      </c>
      <c r="J1514" s="14" t="s">
        <v>16776</v>
      </c>
      <c r="K1514" s="13"/>
      <c r="L1514" s="14" t="s">
        <v>16777</v>
      </c>
      <c r="M1514" s="14" t="s">
        <v>16778</v>
      </c>
      <c r="N1514" s="14" t="s">
        <v>16779</v>
      </c>
      <c r="O1514" s="14" t="s">
        <v>16780</v>
      </c>
      <c r="P1514" s="14" t="s">
        <v>38</v>
      </c>
      <c r="Q1514" s="14" t="s">
        <v>16781</v>
      </c>
      <c r="R1514" s="14" t="s">
        <v>40</v>
      </c>
      <c r="S1514" s="14" t="s">
        <v>16782</v>
      </c>
      <c r="T1514" s="14" t="s">
        <v>14841</v>
      </c>
      <c r="U1514" s="14" t="s">
        <v>243</v>
      </c>
      <c r="V1514" s="14" t="s">
        <v>547</v>
      </c>
    </row>
    <row r="1515" spans="1:22" ht="9.75" customHeight="1">
      <c r="A1515" s="14" t="s">
        <v>16039</v>
      </c>
      <c r="B1515" s="14" t="s">
        <v>905</v>
      </c>
      <c r="C1515" s="13" t="str">
        <f t="shared" si="5"/>
        <v>11986G9</v>
      </c>
      <c r="D1515" s="14" t="s">
        <v>27</v>
      </c>
      <c r="E1515" s="14" t="s">
        <v>16783</v>
      </c>
      <c r="F1515" s="14" t="s">
        <v>16784</v>
      </c>
      <c r="G1515" s="14" t="s">
        <v>16785</v>
      </c>
      <c r="H1515" s="14" t="s">
        <v>16786</v>
      </c>
      <c r="I1515" s="14" t="s">
        <v>16787</v>
      </c>
      <c r="J1515" s="14" t="s">
        <v>10657</v>
      </c>
      <c r="K1515" s="14" t="s">
        <v>10062</v>
      </c>
      <c r="L1515" s="14" t="s">
        <v>16788</v>
      </c>
      <c r="M1515" s="14" t="s">
        <v>16789</v>
      </c>
      <c r="N1515" s="14" t="s">
        <v>16790</v>
      </c>
      <c r="O1515" s="14" t="s">
        <v>16791</v>
      </c>
      <c r="P1515" s="14" t="s">
        <v>38</v>
      </c>
      <c r="Q1515" s="14" t="s">
        <v>16792</v>
      </c>
      <c r="R1515" s="14" t="s">
        <v>40</v>
      </c>
      <c r="S1515" s="14" t="s">
        <v>16793</v>
      </c>
      <c r="T1515" s="14" t="s">
        <v>10664</v>
      </c>
      <c r="U1515" s="14" t="s">
        <v>134</v>
      </c>
      <c r="V1515" s="14" t="s">
        <v>44</v>
      </c>
    </row>
    <row r="1516" spans="1:22" ht="9.75" customHeight="1">
      <c r="A1516" s="14" t="s">
        <v>16039</v>
      </c>
      <c r="B1516" s="14" t="s">
        <v>919</v>
      </c>
      <c r="C1516" s="13" t="str">
        <f t="shared" si="5"/>
        <v>11986G10</v>
      </c>
      <c r="D1516" s="14" t="s">
        <v>27</v>
      </c>
      <c r="E1516" s="14" t="s">
        <v>16794</v>
      </c>
      <c r="F1516" s="14" t="s">
        <v>16795</v>
      </c>
      <c r="G1516" s="14" t="s">
        <v>16796</v>
      </c>
      <c r="H1516" s="14" t="s">
        <v>16797</v>
      </c>
      <c r="I1516" s="14" t="s">
        <v>16798</v>
      </c>
      <c r="J1516" s="14" t="s">
        <v>7285</v>
      </c>
      <c r="K1516" s="14" t="s">
        <v>1326</v>
      </c>
      <c r="L1516" s="14" t="s">
        <v>16799</v>
      </c>
      <c r="M1516" s="14" t="s">
        <v>16800</v>
      </c>
      <c r="N1516" s="14" t="s">
        <v>16801</v>
      </c>
      <c r="O1516" s="14" t="s">
        <v>16802</v>
      </c>
      <c r="P1516" s="14" t="s">
        <v>38</v>
      </c>
      <c r="Q1516" s="14" t="s">
        <v>16803</v>
      </c>
      <c r="R1516" s="14" t="s">
        <v>40</v>
      </c>
      <c r="S1516" s="14" t="s">
        <v>16804</v>
      </c>
      <c r="T1516" s="14" t="s">
        <v>7292</v>
      </c>
      <c r="U1516" s="14" t="s">
        <v>134</v>
      </c>
      <c r="V1516" s="14" t="s">
        <v>44</v>
      </c>
    </row>
    <row r="1517" spans="1:22" ht="9.75" customHeight="1">
      <c r="A1517" s="14" t="s">
        <v>16039</v>
      </c>
      <c r="B1517" s="14" t="s">
        <v>934</v>
      </c>
      <c r="C1517" s="13" t="str">
        <f t="shared" si="5"/>
        <v>11986G11</v>
      </c>
      <c r="D1517" s="14" t="s">
        <v>27</v>
      </c>
      <c r="E1517" s="14" t="s">
        <v>16805</v>
      </c>
      <c r="F1517" s="14" t="s">
        <v>16806</v>
      </c>
      <c r="G1517" s="14" t="s">
        <v>16807</v>
      </c>
      <c r="H1517" s="14" t="s">
        <v>16808</v>
      </c>
      <c r="I1517" s="14" t="s">
        <v>16809</v>
      </c>
      <c r="J1517" s="14" t="s">
        <v>16810</v>
      </c>
      <c r="K1517" s="14" t="s">
        <v>33</v>
      </c>
      <c r="L1517" s="14" t="s">
        <v>16811</v>
      </c>
      <c r="M1517" s="14" t="s">
        <v>16812</v>
      </c>
      <c r="N1517" s="14" t="s">
        <v>16813</v>
      </c>
      <c r="O1517" s="14" t="s">
        <v>16814</v>
      </c>
      <c r="P1517" s="14" t="s">
        <v>38</v>
      </c>
      <c r="Q1517" s="14" t="s">
        <v>16815</v>
      </c>
      <c r="R1517" s="14" t="s">
        <v>40</v>
      </c>
      <c r="S1517" s="14" t="s">
        <v>16816</v>
      </c>
      <c r="T1517" s="14" t="s">
        <v>1922</v>
      </c>
      <c r="U1517" s="14" t="s">
        <v>283</v>
      </c>
      <c r="V1517" s="14" t="s">
        <v>44</v>
      </c>
    </row>
    <row r="1518" spans="1:22" ht="9.75" customHeight="1">
      <c r="A1518" s="14" t="s">
        <v>16039</v>
      </c>
      <c r="B1518" s="14" t="s">
        <v>945</v>
      </c>
      <c r="C1518" s="13" t="str">
        <f t="shared" si="5"/>
        <v>11986H2</v>
      </c>
      <c r="D1518" s="14" t="s">
        <v>27</v>
      </c>
      <c r="E1518" s="14" t="s">
        <v>16817</v>
      </c>
      <c r="F1518" s="14" t="s">
        <v>16818</v>
      </c>
      <c r="G1518" s="14" t="s">
        <v>16819</v>
      </c>
      <c r="H1518" s="14" t="s">
        <v>16820</v>
      </c>
      <c r="I1518" s="14" t="s">
        <v>16821</v>
      </c>
      <c r="J1518" s="14" t="s">
        <v>1698</v>
      </c>
      <c r="K1518" s="14" t="s">
        <v>169</v>
      </c>
      <c r="L1518" s="14" t="s">
        <v>16822</v>
      </c>
      <c r="M1518" s="14" t="s">
        <v>16823</v>
      </c>
      <c r="N1518" s="14" t="s">
        <v>16824</v>
      </c>
      <c r="O1518" s="14" t="s">
        <v>16825</v>
      </c>
      <c r="P1518" s="14" t="s">
        <v>38</v>
      </c>
      <c r="Q1518" s="14" t="s">
        <v>16826</v>
      </c>
      <c r="R1518" s="14" t="s">
        <v>40</v>
      </c>
      <c r="S1518" s="14" t="s">
        <v>16827</v>
      </c>
      <c r="T1518" s="14" t="s">
        <v>1705</v>
      </c>
      <c r="U1518" s="14" t="s">
        <v>134</v>
      </c>
      <c r="V1518" s="14" t="s">
        <v>44</v>
      </c>
    </row>
    <row r="1519" spans="1:22" ht="9.75" customHeight="1">
      <c r="A1519" s="14" t="s">
        <v>16039</v>
      </c>
      <c r="B1519" s="14" t="s">
        <v>956</v>
      </c>
      <c r="C1519" s="13" t="str">
        <f t="shared" si="5"/>
        <v>11986H3</v>
      </c>
      <c r="D1519" s="14" t="s">
        <v>27</v>
      </c>
      <c r="E1519" s="14" t="s">
        <v>16828</v>
      </c>
      <c r="F1519" s="14" t="s">
        <v>16829</v>
      </c>
      <c r="G1519" s="13"/>
      <c r="H1519" s="14" t="s">
        <v>16830</v>
      </c>
      <c r="I1519" s="14" t="s">
        <v>9280</v>
      </c>
      <c r="J1519" s="14" t="s">
        <v>16831</v>
      </c>
      <c r="K1519" s="14" t="s">
        <v>33</v>
      </c>
      <c r="L1519" s="14" t="s">
        <v>16832</v>
      </c>
      <c r="M1519" s="14" t="s">
        <v>16833</v>
      </c>
      <c r="N1519" s="14" t="s">
        <v>16834</v>
      </c>
      <c r="O1519" s="14" t="s">
        <v>16835</v>
      </c>
      <c r="P1519" s="14" t="s">
        <v>38</v>
      </c>
      <c r="Q1519" s="14" t="s">
        <v>16836</v>
      </c>
      <c r="R1519" s="14" t="s">
        <v>40</v>
      </c>
      <c r="S1519" s="14" t="s">
        <v>16837</v>
      </c>
      <c r="T1519" s="14" t="s">
        <v>692</v>
      </c>
      <c r="U1519" s="14" t="s">
        <v>283</v>
      </c>
      <c r="V1519" s="14" t="s">
        <v>44</v>
      </c>
    </row>
    <row r="1520" spans="1:22" ht="9.75" customHeight="1">
      <c r="A1520" s="14" t="s">
        <v>16039</v>
      </c>
      <c r="B1520" s="14" t="s">
        <v>971</v>
      </c>
      <c r="C1520" s="13" t="str">
        <f t="shared" si="5"/>
        <v>11986H4</v>
      </c>
      <c r="D1520" s="14" t="s">
        <v>27</v>
      </c>
      <c r="E1520" s="14" t="s">
        <v>16838</v>
      </c>
      <c r="F1520" s="14" t="s">
        <v>16839</v>
      </c>
      <c r="G1520" s="13"/>
      <c r="H1520" s="14" t="s">
        <v>16840</v>
      </c>
      <c r="I1520" s="14" t="s">
        <v>16841</v>
      </c>
      <c r="J1520" s="14" t="s">
        <v>1859</v>
      </c>
      <c r="K1520" s="14" t="s">
        <v>33</v>
      </c>
      <c r="L1520" s="14" t="s">
        <v>16842</v>
      </c>
      <c r="M1520" s="14" t="s">
        <v>16843</v>
      </c>
      <c r="N1520" s="14" t="s">
        <v>16844</v>
      </c>
      <c r="O1520" s="14" t="s">
        <v>16845</v>
      </c>
      <c r="P1520" s="14" t="s">
        <v>38</v>
      </c>
      <c r="Q1520" s="14" t="s">
        <v>16846</v>
      </c>
      <c r="R1520" s="14" t="s">
        <v>40</v>
      </c>
      <c r="S1520" s="14" t="s">
        <v>16847</v>
      </c>
      <c r="T1520" s="14" t="s">
        <v>103</v>
      </c>
      <c r="U1520" s="14" t="s">
        <v>693</v>
      </c>
      <c r="V1520" s="14" t="s">
        <v>44</v>
      </c>
    </row>
    <row r="1521" spans="1:22" ht="9.75" customHeight="1">
      <c r="A1521" s="14" t="s">
        <v>16039</v>
      </c>
      <c r="B1521" s="14" t="s">
        <v>985</v>
      </c>
      <c r="C1521" s="13" t="str">
        <f t="shared" si="5"/>
        <v>11986H5</v>
      </c>
      <c r="D1521" s="14" t="s">
        <v>27</v>
      </c>
      <c r="E1521" s="14" t="s">
        <v>16848</v>
      </c>
      <c r="F1521" s="14" t="s">
        <v>16849</v>
      </c>
      <c r="G1521" s="14" t="s">
        <v>16850</v>
      </c>
      <c r="H1521" s="14" t="s">
        <v>16851</v>
      </c>
      <c r="I1521" s="14" t="s">
        <v>14002</v>
      </c>
      <c r="J1521" s="14" t="s">
        <v>7829</v>
      </c>
      <c r="K1521" s="14" t="s">
        <v>83</v>
      </c>
      <c r="L1521" s="14" t="s">
        <v>16852</v>
      </c>
      <c r="M1521" s="14" t="s">
        <v>14004</v>
      </c>
      <c r="N1521" s="14" t="s">
        <v>16853</v>
      </c>
      <c r="O1521" s="14" t="s">
        <v>16854</v>
      </c>
      <c r="P1521" s="14" t="s">
        <v>38</v>
      </c>
      <c r="Q1521" s="14" t="s">
        <v>16855</v>
      </c>
      <c r="R1521" s="14" t="s">
        <v>40</v>
      </c>
      <c r="S1521" s="14" t="s">
        <v>16856</v>
      </c>
      <c r="T1521" s="14" t="s">
        <v>1531</v>
      </c>
      <c r="U1521" s="14" t="s">
        <v>16624</v>
      </c>
      <c r="V1521" s="14" t="s">
        <v>44</v>
      </c>
    </row>
    <row r="1522" spans="1:22" ht="9.75" customHeight="1">
      <c r="A1522" s="14" t="s">
        <v>16039</v>
      </c>
      <c r="B1522" s="14" t="s">
        <v>999</v>
      </c>
      <c r="C1522" s="13" t="str">
        <f t="shared" si="5"/>
        <v>11986H6</v>
      </c>
      <c r="D1522" s="14" t="s">
        <v>27</v>
      </c>
      <c r="E1522" s="14" t="s">
        <v>16857</v>
      </c>
      <c r="F1522" s="14" t="s">
        <v>16858</v>
      </c>
      <c r="G1522" s="14" t="s">
        <v>16859</v>
      </c>
      <c r="H1522" s="14" t="s">
        <v>16860</v>
      </c>
      <c r="I1522" s="14" t="s">
        <v>16861</v>
      </c>
      <c r="J1522" s="14" t="s">
        <v>16653</v>
      </c>
      <c r="K1522" s="14" t="s">
        <v>33</v>
      </c>
      <c r="L1522" s="14" t="s">
        <v>16862</v>
      </c>
      <c r="M1522" s="14" t="s">
        <v>16863</v>
      </c>
      <c r="N1522" s="14" t="s">
        <v>16864</v>
      </c>
      <c r="O1522" s="14" t="s">
        <v>16865</v>
      </c>
      <c r="P1522" s="14" t="s">
        <v>38</v>
      </c>
      <c r="Q1522" s="14" t="s">
        <v>16866</v>
      </c>
      <c r="R1522" s="14" t="s">
        <v>40</v>
      </c>
      <c r="S1522" s="14" t="s">
        <v>16867</v>
      </c>
      <c r="T1522" s="14" t="s">
        <v>16660</v>
      </c>
      <c r="U1522" s="14" t="s">
        <v>134</v>
      </c>
      <c r="V1522" s="14" t="s">
        <v>44</v>
      </c>
    </row>
    <row r="1523" spans="1:22" ht="9.75" customHeight="1">
      <c r="A1523" s="14" t="s">
        <v>16039</v>
      </c>
      <c r="B1523" s="14" t="s">
        <v>1010</v>
      </c>
      <c r="C1523" s="13" t="str">
        <f t="shared" si="5"/>
        <v>11986H7</v>
      </c>
      <c r="D1523" s="14" t="s">
        <v>27</v>
      </c>
      <c r="E1523" s="14" t="s">
        <v>16868</v>
      </c>
      <c r="F1523" s="14" t="s">
        <v>16869</v>
      </c>
      <c r="G1523" s="13"/>
      <c r="H1523" s="14" t="s">
        <v>16870</v>
      </c>
      <c r="I1523" s="14" t="s">
        <v>16871</v>
      </c>
      <c r="J1523" s="14" t="s">
        <v>8483</v>
      </c>
      <c r="K1523" s="14" t="s">
        <v>33</v>
      </c>
      <c r="L1523" s="14" t="s">
        <v>16872</v>
      </c>
      <c r="M1523" s="14" t="s">
        <v>16873</v>
      </c>
      <c r="N1523" s="14" t="s">
        <v>16874</v>
      </c>
      <c r="O1523" s="14" t="s">
        <v>16875</v>
      </c>
      <c r="P1523" s="14" t="s">
        <v>38</v>
      </c>
      <c r="Q1523" s="14" t="s">
        <v>16876</v>
      </c>
      <c r="R1523" s="14" t="s">
        <v>40</v>
      </c>
      <c r="S1523" s="14" t="s">
        <v>16877</v>
      </c>
      <c r="T1523" s="14" t="s">
        <v>456</v>
      </c>
      <c r="U1523" s="14" t="s">
        <v>60</v>
      </c>
      <c r="V1523" s="14" t="s">
        <v>256</v>
      </c>
    </row>
    <row r="1524" spans="1:22" ht="9.75" customHeight="1">
      <c r="A1524" s="14" t="s">
        <v>16039</v>
      </c>
      <c r="B1524" s="14" t="s">
        <v>1022</v>
      </c>
      <c r="C1524" s="13" t="str">
        <f t="shared" si="5"/>
        <v>11986H8</v>
      </c>
      <c r="D1524" s="14" t="s">
        <v>27</v>
      </c>
      <c r="E1524" s="14" t="s">
        <v>16878</v>
      </c>
      <c r="F1524" s="14" t="s">
        <v>16879</v>
      </c>
      <c r="G1524" s="14" t="s">
        <v>16880</v>
      </c>
      <c r="H1524" s="14" t="s">
        <v>16881</v>
      </c>
      <c r="I1524" s="14" t="s">
        <v>16882</v>
      </c>
      <c r="J1524" s="14" t="s">
        <v>344</v>
      </c>
      <c r="K1524" s="14" t="s">
        <v>33</v>
      </c>
      <c r="L1524" s="14" t="s">
        <v>16883</v>
      </c>
      <c r="M1524" s="14" t="s">
        <v>16884</v>
      </c>
      <c r="N1524" s="14" t="s">
        <v>16885</v>
      </c>
      <c r="O1524" s="14" t="s">
        <v>16886</v>
      </c>
      <c r="P1524" s="14" t="s">
        <v>38</v>
      </c>
      <c r="Q1524" s="14" t="s">
        <v>16887</v>
      </c>
      <c r="R1524" s="14" t="s">
        <v>40</v>
      </c>
      <c r="S1524" s="14" t="s">
        <v>16888</v>
      </c>
      <c r="T1524" s="14" t="s">
        <v>75</v>
      </c>
      <c r="U1524" s="14" t="s">
        <v>243</v>
      </c>
      <c r="V1524" s="14" t="s">
        <v>44</v>
      </c>
    </row>
    <row r="1525" spans="1:22" ht="9.75" customHeight="1">
      <c r="A1525" s="14" t="s">
        <v>16039</v>
      </c>
      <c r="B1525" s="14" t="s">
        <v>1035</v>
      </c>
      <c r="C1525" s="13" t="str">
        <f t="shared" si="5"/>
        <v>11986H9</v>
      </c>
      <c r="D1525" s="14" t="s">
        <v>27</v>
      </c>
      <c r="E1525" s="14" t="s">
        <v>16889</v>
      </c>
      <c r="F1525" s="14" t="s">
        <v>16890</v>
      </c>
      <c r="G1525" s="14" t="s">
        <v>16891</v>
      </c>
      <c r="H1525" s="14" t="s">
        <v>16892</v>
      </c>
      <c r="I1525" s="14" t="s">
        <v>16893</v>
      </c>
      <c r="J1525" s="14" t="s">
        <v>67</v>
      </c>
      <c r="K1525" s="14" t="s">
        <v>169</v>
      </c>
      <c r="L1525" s="14" t="s">
        <v>16894</v>
      </c>
      <c r="M1525" s="14" t="s">
        <v>16895</v>
      </c>
      <c r="N1525" s="14" t="s">
        <v>16896</v>
      </c>
      <c r="O1525" s="14" t="s">
        <v>16897</v>
      </c>
      <c r="P1525" s="14" t="s">
        <v>38</v>
      </c>
      <c r="Q1525" s="14" t="s">
        <v>16898</v>
      </c>
      <c r="R1525" s="14" t="s">
        <v>40</v>
      </c>
      <c r="S1525" s="14" t="s">
        <v>16899</v>
      </c>
      <c r="T1525" s="14" t="s">
        <v>75</v>
      </c>
      <c r="U1525" s="14" t="s">
        <v>243</v>
      </c>
      <c r="V1525" s="14" t="s">
        <v>44</v>
      </c>
    </row>
    <row r="1526" spans="1:22" ht="9.75" customHeight="1">
      <c r="A1526" s="14" t="s">
        <v>16039</v>
      </c>
      <c r="B1526" s="14" t="s">
        <v>1048</v>
      </c>
      <c r="C1526" s="13" t="str">
        <f t="shared" si="5"/>
        <v>11986H10</v>
      </c>
      <c r="D1526" s="14" t="s">
        <v>27</v>
      </c>
      <c r="E1526" s="14" t="s">
        <v>16900</v>
      </c>
      <c r="F1526" s="14" t="s">
        <v>16901</v>
      </c>
      <c r="G1526" s="13"/>
      <c r="H1526" s="14" t="s">
        <v>16902</v>
      </c>
      <c r="I1526" s="14" t="s">
        <v>16903</v>
      </c>
      <c r="J1526" s="14" t="s">
        <v>344</v>
      </c>
      <c r="K1526" s="14" t="s">
        <v>68</v>
      </c>
      <c r="L1526" s="14" t="s">
        <v>16904</v>
      </c>
      <c r="M1526" s="14" t="s">
        <v>16905</v>
      </c>
      <c r="N1526" s="14" t="s">
        <v>16906</v>
      </c>
      <c r="O1526" s="14" t="s">
        <v>16907</v>
      </c>
      <c r="P1526" s="14" t="s">
        <v>38</v>
      </c>
      <c r="Q1526" s="14" t="s">
        <v>16908</v>
      </c>
      <c r="R1526" s="14" t="s">
        <v>40</v>
      </c>
      <c r="S1526" s="14" t="s">
        <v>16909</v>
      </c>
      <c r="T1526" s="14" t="s">
        <v>75</v>
      </c>
      <c r="U1526" s="14" t="s">
        <v>243</v>
      </c>
      <c r="V1526" s="14" t="s">
        <v>44</v>
      </c>
    </row>
    <row r="1527" spans="1:22" ht="9.75" customHeight="1">
      <c r="A1527" s="14" t="s">
        <v>16039</v>
      </c>
      <c r="B1527" s="14" t="s">
        <v>1061</v>
      </c>
      <c r="C1527" s="13" t="str">
        <f t="shared" si="5"/>
        <v>11986H11</v>
      </c>
      <c r="D1527" s="14" t="s">
        <v>27</v>
      </c>
      <c r="E1527" s="14" t="s">
        <v>16910</v>
      </c>
      <c r="F1527" s="14" t="s">
        <v>16911</v>
      </c>
      <c r="G1527" s="14" t="s">
        <v>16912</v>
      </c>
      <c r="H1527" s="14" t="s">
        <v>16913</v>
      </c>
      <c r="I1527" s="14" t="s">
        <v>2229</v>
      </c>
      <c r="J1527" s="14" t="s">
        <v>16914</v>
      </c>
      <c r="K1527" s="14" t="s">
        <v>33</v>
      </c>
      <c r="L1527" s="14" t="s">
        <v>16915</v>
      </c>
      <c r="M1527" s="14" t="s">
        <v>16916</v>
      </c>
      <c r="N1527" s="14" t="s">
        <v>16917</v>
      </c>
      <c r="O1527" s="14" t="s">
        <v>16918</v>
      </c>
      <c r="P1527" s="14" t="s">
        <v>38</v>
      </c>
      <c r="Q1527" s="14" t="s">
        <v>16919</v>
      </c>
      <c r="R1527" s="14" t="s">
        <v>40</v>
      </c>
      <c r="S1527" s="14" t="s">
        <v>16920</v>
      </c>
      <c r="T1527" s="14" t="s">
        <v>16921</v>
      </c>
      <c r="U1527" s="14" t="s">
        <v>1034</v>
      </c>
      <c r="V1527" s="14" t="s">
        <v>44</v>
      </c>
    </row>
    <row r="1528" spans="1:22" ht="9.75" customHeight="1">
      <c r="A1528" s="14" t="s">
        <v>16922</v>
      </c>
      <c r="B1528" s="14" t="s">
        <v>26</v>
      </c>
      <c r="C1528" s="13" t="str">
        <f t="shared" si="5"/>
        <v>11987A2</v>
      </c>
      <c r="D1528" s="14" t="s">
        <v>27</v>
      </c>
      <c r="E1528" s="14" t="s">
        <v>16923</v>
      </c>
      <c r="F1528" s="14" t="s">
        <v>16924</v>
      </c>
      <c r="G1528" s="13"/>
      <c r="H1528" s="14" t="s">
        <v>16925</v>
      </c>
      <c r="I1528" s="14" t="s">
        <v>16926</v>
      </c>
      <c r="J1528" s="14" t="s">
        <v>16927</v>
      </c>
      <c r="K1528" s="14" t="s">
        <v>33</v>
      </c>
      <c r="L1528" s="14" t="s">
        <v>16928</v>
      </c>
      <c r="M1528" s="14" t="s">
        <v>16929</v>
      </c>
      <c r="N1528" s="14" t="s">
        <v>16930</v>
      </c>
      <c r="O1528" s="14" t="s">
        <v>16931</v>
      </c>
      <c r="P1528" s="14" t="s">
        <v>38</v>
      </c>
      <c r="Q1528" s="14" t="s">
        <v>16932</v>
      </c>
      <c r="R1528" s="14" t="s">
        <v>40</v>
      </c>
      <c r="S1528" s="14" t="s">
        <v>16933</v>
      </c>
      <c r="T1528" s="14" t="s">
        <v>5988</v>
      </c>
      <c r="U1528" s="14" t="s">
        <v>230</v>
      </c>
      <c r="V1528" s="14" t="s">
        <v>44</v>
      </c>
    </row>
    <row r="1529" spans="1:22" ht="9.75" customHeight="1">
      <c r="A1529" s="14" t="s">
        <v>16922</v>
      </c>
      <c r="B1529" s="14" t="s">
        <v>45</v>
      </c>
      <c r="C1529" s="13" t="str">
        <f t="shared" si="5"/>
        <v>11987A3</v>
      </c>
      <c r="D1529" s="14" t="s">
        <v>27</v>
      </c>
      <c r="E1529" s="14" t="s">
        <v>16934</v>
      </c>
      <c r="F1529" s="14" t="s">
        <v>16935</v>
      </c>
      <c r="G1529" s="14" t="s">
        <v>16936</v>
      </c>
      <c r="H1529" s="14" t="s">
        <v>16937</v>
      </c>
      <c r="I1529" s="14" t="s">
        <v>16938</v>
      </c>
      <c r="J1529" s="14" t="s">
        <v>230</v>
      </c>
      <c r="K1529" s="14" t="s">
        <v>33</v>
      </c>
      <c r="L1529" s="14" t="s">
        <v>16939</v>
      </c>
      <c r="M1529" s="14" t="s">
        <v>16940</v>
      </c>
      <c r="N1529" s="14" t="s">
        <v>16941</v>
      </c>
      <c r="O1529" s="14" t="s">
        <v>16942</v>
      </c>
      <c r="P1529" s="14" t="s">
        <v>38</v>
      </c>
      <c r="Q1529" s="14" t="s">
        <v>16943</v>
      </c>
      <c r="R1529" s="14" t="s">
        <v>40</v>
      </c>
      <c r="S1529" s="14" t="s">
        <v>16944</v>
      </c>
      <c r="T1529" s="14" t="s">
        <v>230</v>
      </c>
      <c r="U1529" s="14" t="s">
        <v>3925</v>
      </c>
      <c r="V1529" s="14" t="s">
        <v>256</v>
      </c>
    </row>
    <row r="1530" spans="1:22" ht="9.75" customHeight="1">
      <c r="A1530" s="14" t="s">
        <v>16922</v>
      </c>
      <c r="B1530" s="14" t="s">
        <v>61</v>
      </c>
      <c r="C1530" s="13" t="str">
        <f t="shared" si="5"/>
        <v>11987A4</v>
      </c>
      <c r="D1530" s="14" t="s">
        <v>27</v>
      </c>
      <c r="E1530" s="14" t="s">
        <v>16945</v>
      </c>
      <c r="F1530" s="14" t="s">
        <v>16946</v>
      </c>
      <c r="G1530" s="14" t="s">
        <v>16947</v>
      </c>
      <c r="H1530" s="14" t="s">
        <v>16948</v>
      </c>
      <c r="I1530" s="14" t="s">
        <v>16949</v>
      </c>
      <c r="J1530" s="14" t="s">
        <v>67</v>
      </c>
      <c r="K1530" s="14" t="s">
        <v>52</v>
      </c>
      <c r="L1530" s="14" t="s">
        <v>16950</v>
      </c>
      <c r="M1530" s="14" t="s">
        <v>16951</v>
      </c>
      <c r="N1530" s="14" t="s">
        <v>16952</v>
      </c>
      <c r="O1530" s="14" t="s">
        <v>16953</v>
      </c>
      <c r="P1530" s="14" t="s">
        <v>38</v>
      </c>
      <c r="Q1530" s="14" t="s">
        <v>16954</v>
      </c>
      <c r="R1530" s="14" t="s">
        <v>40</v>
      </c>
      <c r="S1530" s="14" t="s">
        <v>16955</v>
      </c>
      <c r="T1530" s="14" t="s">
        <v>75</v>
      </c>
      <c r="U1530" s="14" t="s">
        <v>243</v>
      </c>
      <c r="V1530" s="14" t="s">
        <v>44</v>
      </c>
    </row>
    <row r="1531" spans="1:22" ht="9.75" customHeight="1">
      <c r="A1531" s="14" t="s">
        <v>16922</v>
      </c>
      <c r="B1531" s="14" t="s">
        <v>77</v>
      </c>
      <c r="C1531" s="13" t="str">
        <f t="shared" si="5"/>
        <v>11987A5</v>
      </c>
      <c r="D1531" s="14" t="s">
        <v>27</v>
      </c>
      <c r="E1531" s="14" t="s">
        <v>16956</v>
      </c>
      <c r="F1531" s="14" t="s">
        <v>16957</v>
      </c>
      <c r="G1531" s="13"/>
      <c r="H1531" s="14" t="s">
        <v>16958</v>
      </c>
      <c r="I1531" s="14" t="s">
        <v>16959</v>
      </c>
      <c r="J1531" s="14" t="s">
        <v>16960</v>
      </c>
      <c r="K1531" s="14" t="s">
        <v>33</v>
      </c>
      <c r="L1531" s="14" t="s">
        <v>16961</v>
      </c>
      <c r="M1531" s="14" t="s">
        <v>16962</v>
      </c>
      <c r="N1531" s="14" t="s">
        <v>16963</v>
      </c>
      <c r="O1531" s="14" t="s">
        <v>16964</v>
      </c>
      <c r="P1531" s="14" t="s">
        <v>38</v>
      </c>
      <c r="Q1531" s="14" t="s">
        <v>16965</v>
      </c>
      <c r="R1531" s="14" t="s">
        <v>40</v>
      </c>
      <c r="S1531" s="14" t="s">
        <v>16966</v>
      </c>
      <c r="T1531" s="14" t="s">
        <v>118</v>
      </c>
      <c r="U1531" s="14" t="s">
        <v>338</v>
      </c>
      <c r="V1531" s="14" t="s">
        <v>148</v>
      </c>
    </row>
    <row r="1532" spans="1:22" ht="9.75" customHeight="1">
      <c r="A1532" s="14" t="s">
        <v>16922</v>
      </c>
      <c r="B1532" s="14" t="s">
        <v>91</v>
      </c>
      <c r="C1532" s="13" t="str">
        <f t="shared" si="5"/>
        <v>11987A6</v>
      </c>
      <c r="D1532" s="14" t="s">
        <v>27</v>
      </c>
      <c r="E1532" s="14" t="s">
        <v>16967</v>
      </c>
      <c r="F1532" s="14" t="s">
        <v>16968</v>
      </c>
      <c r="G1532" s="13"/>
      <c r="H1532" s="14" t="s">
        <v>16969</v>
      </c>
      <c r="I1532" s="14" t="s">
        <v>16970</v>
      </c>
      <c r="J1532" s="14" t="s">
        <v>195</v>
      </c>
      <c r="K1532" s="14" t="s">
        <v>83</v>
      </c>
      <c r="L1532" s="14" t="s">
        <v>16971</v>
      </c>
      <c r="M1532" s="14" t="s">
        <v>16972</v>
      </c>
      <c r="N1532" s="14" t="s">
        <v>16973</v>
      </c>
      <c r="O1532" s="14" t="s">
        <v>280</v>
      </c>
      <c r="P1532" s="14" t="s">
        <v>38</v>
      </c>
      <c r="Q1532" s="14" t="s">
        <v>16974</v>
      </c>
      <c r="R1532" s="14" t="s">
        <v>40</v>
      </c>
      <c r="S1532" s="14" t="s">
        <v>16975</v>
      </c>
      <c r="T1532" s="14" t="s">
        <v>90</v>
      </c>
      <c r="U1532" s="14" t="s">
        <v>104</v>
      </c>
      <c r="V1532" s="14" t="s">
        <v>44</v>
      </c>
    </row>
    <row r="1533" spans="1:22" ht="9.75" customHeight="1">
      <c r="A1533" s="14" t="s">
        <v>16922</v>
      </c>
      <c r="B1533" s="14" t="s">
        <v>105</v>
      </c>
      <c r="C1533" s="13" t="str">
        <f t="shared" si="5"/>
        <v>11987A7</v>
      </c>
      <c r="D1533" s="14" t="s">
        <v>27</v>
      </c>
      <c r="E1533" s="14" t="s">
        <v>16976</v>
      </c>
      <c r="F1533" s="14" t="s">
        <v>16977</v>
      </c>
      <c r="G1533" s="13"/>
      <c r="H1533" s="14" t="s">
        <v>16978</v>
      </c>
      <c r="I1533" s="14" t="s">
        <v>16979</v>
      </c>
      <c r="J1533" s="14" t="s">
        <v>1041</v>
      </c>
      <c r="K1533" s="14" t="s">
        <v>52</v>
      </c>
      <c r="L1533" s="14" t="s">
        <v>16980</v>
      </c>
      <c r="M1533" s="14" t="s">
        <v>16981</v>
      </c>
      <c r="N1533" s="14" t="s">
        <v>16982</v>
      </c>
      <c r="O1533" s="14" t="s">
        <v>16983</v>
      </c>
      <c r="P1533" s="14" t="s">
        <v>38</v>
      </c>
      <c r="Q1533" s="14" t="s">
        <v>16984</v>
      </c>
      <c r="R1533" s="14" t="s">
        <v>40</v>
      </c>
      <c r="S1533" s="14" t="s">
        <v>16985</v>
      </c>
      <c r="T1533" s="14" t="s">
        <v>456</v>
      </c>
      <c r="U1533" s="14" t="s">
        <v>693</v>
      </c>
      <c r="V1533" s="14" t="s">
        <v>44</v>
      </c>
    </row>
    <row r="1534" spans="1:22" ht="9.75" customHeight="1">
      <c r="A1534" s="14" t="s">
        <v>16922</v>
      </c>
      <c r="B1534" s="14" t="s">
        <v>120</v>
      </c>
      <c r="C1534" s="13" t="str">
        <f t="shared" si="5"/>
        <v>11987A8</v>
      </c>
      <c r="D1534" s="14" t="s">
        <v>27</v>
      </c>
      <c r="E1534" s="14" t="s">
        <v>16986</v>
      </c>
      <c r="F1534" s="14" t="s">
        <v>16987</v>
      </c>
      <c r="G1534" s="14" t="s">
        <v>16988</v>
      </c>
      <c r="H1534" s="14" t="s">
        <v>16989</v>
      </c>
      <c r="I1534" s="14" t="s">
        <v>16990</v>
      </c>
      <c r="J1534" s="14" t="s">
        <v>111</v>
      </c>
      <c r="K1534" s="14" t="s">
        <v>33</v>
      </c>
      <c r="L1534" s="14" t="s">
        <v>16991</v>
      </c>
      <c r="M1534" s="14" t="s">
        <v>16992</v>
      </c>
      <c r="N1534" s="14" t="s">
        <v>16993</v>
      </c>
      <c r="O1534" s="14" t="s">
        <v>16994</v>
      </c>
      <c r="P1534" s="14" t="s">
        <v>38</v>
      </c>
      <c r="Q1534" s="14" t="s">
        <v>16995</v>
      </c>
      <c r="R1534" s="14" t="s">
        <v>40</v>
      </c>
      <c r="S1534" s="14" t="s">
        <v>16996</v>
      </c>
      <c r="T1534" s="14" t="s">
        <v>118</v>
      </c>
      <c r="U1534" s="14" t="s">
        <v>60</v>
      </c>
      <c r="V1534" s="14" t="s">
        <v>44</v>
      </c>
    </row>
    <row r="1535" spans="1:22" ht="9.75" customHeight="1">
      <c r="A1535" s="14" t="s">
        <v>16922</v>
      </c>
      <c r="B1535" s="14" t="s">
        <v>136</v>
      </c>
      <c r="C1535" s="13" t="str">
        <f t="shared" si="5"/>
        <v>11987A9</v>
      </c>
      <c r="D1535" s="14" t="s">
        <v>27</v>
      </c>
      <c r="E1535" s="14" t="s">
        <v>16997</v>
      </c>
      <c r="F1535" s="14" t="s">
        <v>16998</v>
      </c>
      <c r="G1535" s="13"/>
      <c r="H1535" s="14" t="s">
        <v>16999</v>
      </c>
      <c r="I1535" s="14" t="s">
        <v>490</v>
      </c>
      <c r="J1535" s="14" t="s">
        <v>13609</v>
      </c>
      <c r="K1535" s="13"/>
      <c r="L1535" s="14" t="s">
        <v>17000</v>
      </c>
      <c r="M1535" s="14" t="s">
        <v>492</v>
      </c>
      <c r="N1535" s="14" t="s">
        <v>17001</v>
      </c>
      <c r="O1535" s="14" t="s">
        <v>17002</v>
      </c>
      <c r="P1535" s="14" t="s">
        <v>38</v>
      </c>
      <c r="Q1535" s="14" t="s">
        <v>17003</v>
      </c>
      <c r="R1535" s="14" t="s">
        <v>40</v>
      </c>
      <c r="S1535" s="14" t="s">
        <v>17004</v>
      </c>
      <c r="T1535" s="14" t="s">
        <v>4144</v>
      </c>
      <c r="U1535" s="14" t="s">
        <v>134</v>
      </c>
      <c r="V1535" s="14" t="s">
        <v>148</v>
      </c>
    </row>
    <row r="1536" spans="1:22" ht="9.75" customHeight="1">
      <c r="A1536" s="14" t="s">
        <v>16922</v>
      </c>
      <c r="B1536" s="14" t="s">
        <v>149</v>
      </c>
      <c r="C1536" s="13" t="str">
        <f t="shared" si="5"/>
        <v>11987A10</v>
      </c>
      <c r="D1536" s="14" t="s">
        <v>27</v>
      </c>
      <c r="E1536" s="14" t="s">
        <v>17005</v>
      </c>
      <c r="F1536" s="14" t="s">
        <v>17006</v>
      </c>
      <c r="G1536" s="14" t="s">
        <v>17007</v>
      </c>
      <c r="H1536" s="14" t="s">
        <v>17008</v>
      </c>
      <c r="I1536" s="14" t="s">
        <v>13524</v>
      </c>
      <c r="J1536" s="14" t="s">
        <v>17009</v>
      </c>
      <c r="K1536" s="14" t="s">
        <v>33</v>
      </c>
      <c r="L1536" s="14" t="s">
        <v>17010</v>
      </c>
      <c r="M1536" s="14" t="s">
        <v>17011</v>
      </c>
      <c r="N1536" s="14" t="s">
        <v>17012</v>
      </c>
      <c r="O1536" s="14" t="s">
        <v>17013</v>
      </c>
      <c r="P1536" s="14" t="s">
        <v>38</v>
      </c>
      <c r="Q1536" s="14" t="s">
        <v>17014</v>
      </c>
      <c r="R1536" s="14" t="s">
        <v>40</v>
      </c>
      <c r="S1536" s="14" t="s">
        <v>17015</v>
      </c>
      <c r="T1536" s="14" t="s">
        <v>4780</v>
      </c>
      <c r="U1536" s="14" t="s">
        <v>1334</v>
      </c>
      <c r="V1536" s="14" t="s">
        <v>44</v>
      </c>
    </row>
    <row r="1537" spans="1:22" ht="9.75" customHeight="1">
      <c r="A1537" s="14" t="s">
        <v>16922</v>
      </c>
      <c r="B1537" s="14" t="s">
        <v>162</v>
      </c>
      <c r="C1537" s="13" t="str">
        <f t="shared" si="5"/>
        <v>11987A11</v>
      </c>
      <c r="D1537" s="14" t="s">
        <v>27</v>
      </c>
      <c r="E1537" s="14" t="s">
        <v>17016</v>
      </c>
      <c r="F1537" s="14" t="s">
        <v>17017</v>
      </c>
      <c r="G1537" s="14" t="s">
        <v>17018</v>
      </c>
      <c r="H1537" s="14" t="s">
        <v>17019</v>
      </c>
      <c r="I1537" s="14" t="s">
        <v>8548</v>
      </c>
      <c r="J1537" s="14" t="s">
        <v>17020</v>
      </c>
      <c r="K1537" s="14" t="s">
        <v>33</v>
      </c>
      <c r="L1537" s="14" t="s">
        <v>17021</v>
      </c>
      <c r="M1537" s="14" t="s">
        <v>9773</v>
      </c>
      <c r="N1537" s="14" t="s">
        <v>17022</v>
      </c>
      <c r="O1537" s="14" t="s">
        <v>17023</v>
      </c>
      <c r="P1537" s="14" t="s">
        <v>38</v>
      </c>
      <c r="Q1537" s="14" t="s">
        <v>17024</v>
      </c>
      <c r="R1537" s="14" t="s">
        <v>40</v>
      </c>
      <c r="S1537" s="14" t="s">
        <v>17025</v>
      </c>
      <c r="T1537" s="14" t="s">
        <v>9397</v>
      </c>
      <c r="U1537" s="14" t="s">
        <v>243</v>
      </c>
      <c r="V1537" s="14" t="s">
        <v>148</v>
      </c>
    </row>
    <row r="1538" spans="1:22" ht="9.75" customHeight="1">
      <c r="A1538" s="14" t="s">
        <v>16922</v>
      </c>
      <c r="B1538" s="14" t="s">
        <v>176</v>
      </c>
      <c r="C1538" s="13" t="str">
        <f t="shared" ref="C1538:C1792" si="6">A1538&amp;B1538</f>
        <v>11987B2</v>
      </c>
      <c r="D1538" s="14" t="s">
        <v>27</v>
      </c>
      <c r="E1538" s="14" t="s">
        <v>17026</v>
      </c>
      <c r="F1538" s="14" t="s">
        <v>17027</v>
      </c>
      <c r="G1538" s="14" t="s">
        <v>17028</v>
      </c>
      <c r="H1538" s="14" t="s">
        <v>17029</v>
      </c>
      <c r="I1538" s="14" t="s">
        <v>17030</v>
      </c>
      <c r="J1538" s="14" t="s">
        <v>344</v>
      </c>
      <c r="K1538" s="14" t="s">
        <v>5067</v>
      </c>
      <c r="L1538" s="14" t="s">
        <v>17031</v>
      </c>
      <c r="M1538" s="14" t="s">
        <v>17032</v>
      </c>
      <c r="N1538" s="14" t="s">
        <v>17033</v>
      </c>
      <c r="O1538" s="14" t="s">
        <v>17034</v>
      </c>
      <c r="P1538" s="14" t="s">
        <v>38</v>
      </c>
      <c r="Q1538" s="14" t="s">
        <v>17035</v>
      </c>
      <c r="R1538" s="14" t="s">
        <v>40</v>
      </c>
      <c r="S1538" s="14" t="s">
        <v>17036</v>
      </c>
      <c r="T1538" s="14" t="s">
        <v>75</v>
      </c>
      <c r="U1538" s="14" t="s">
        <v>243</v>
      </c>
      <c r="V1538" s="14" t="s">
        <v>44</v>
      </c>
    </row>
    <row r="1539" spans="1:22" ht="9.75" customHeight="1">
      <c r="A1539" s="14" t="s">
        <v>16922</v>
      </c>
      <c r="B1539" s="14" t="s">
        <v>190</v>
      </c>
      <c r="C1539" s="13" t="str">
        <f t="shared" si="6"/>
        <v>11987B3</v>
      </c>
      <c r="D1539" s="14" t="s">
        <v>27</v>
      </c>
      <c r="E1539" s="14" t="s">
        <v>17037</v>
      </c>
      <c r="F1539" s="14" t="s">
        <v>17038</v>
      </c>
      <c r="G1539" s="13"/>
      <c r="H1539" s="14" t="s">
        <v>17039</v>
      </c>
      <c r="I1539" s="14" t="s">
        <v>17040</v>
      </c>
      <c r="J1539" s="14" t="s">
        <v>17041</v>
      </c>
      <c r="K1539" s="14" t="s">
        <v>926</v>
      </c>
      <c r="L1539" s="14" t="s">
        <v>17042</v>
      </c>
      <c r="M1539" s="14" t="s">
        <v>17043</v>
      </c>
      <c r="N1539" s="14" t="s">
        <v>17044</v>
      </c>
      <c r="O1539" s="14" t="s">
        <v>17045</v>
      </c>
      <c r="P1539" s="14" t="s">
        <v>38</v>
      </c>
      <c r="Q1539" s="14" t="s">
        <v>17046</v>
      </c>
      <c r="R1539" s="14" t="s">
        <v>40</v>
      </c>
      <c r="S1539" s="14" t="s">
        <v>17047</v>
      </c>
      <c r="T1539" s="14" t="s">
        <v>8567</v>
      </c>
      <c r="U1539" s="14" t="s">
        <v>338</v>
      </c>
      <c r="V1539" s="14" t="s">
        <v>547</v>
      </c>
    </row>
    <row r="1540" spans="1:22" ht="9.75" customHeight="1">
      <c r="A1540" s="14" t="s">
        <v>16922</v>
      </c>
      <c r="B1540" s="14" t="s">
        <v>203</v>
      </c>
      <c r="C1540" s="13" t="str">
        <f t="shared" si="6"/>
        <v>11987B4</v>
      </c>
      <c r="D1540" s="14" t="s">
        <v>27</v>
      </c>
      <c r="E1540" s="14" t="s">
        <v>17048</v>
      </c>
      <c r="F1540" s="14" t="s">
        <v>17049</v>
      </c>
      <c r="G1540" s="14" t="s">
        <v>17050</v>
      </c>
      <c r="H1540" s="14" t="s">
        <v>17051</v>
      </c>
      <c r="I1540" s="14" t="s">
        <v>17052</v>
      </c>
      <c r="J1540" s="14" t="s">
        <v>6840</v>
      </c>
      <c r="K1540" s="14" t="s">
        <v>10062</v>
      </c>
      <c r="L1540" s="14" t="s">
        <v>17053</v>
      </c>
      <c r="M1540" s="14" t="s">
        <v>17054</v>
      </c>
      <c r="N1540" s="14" t="s">
        <v>17055</v>
      </c>
      <c r="O1540" s="14" t="s">
        <v>17056</v>
      </c>
      <c r="P1540" s="14" t="s">
        <v>38</v>
      </c>
      <c r="Q1540" s="14" t="s">
        <v>17057</v>
      </c>
      <c r="R1540" s="14" t="s">
        <v>40</v>
      </c>
      <c r="S1540" s="14" t="s">
        <v>17058</v>
      </c>
      <c r="T1540" s="14" t="s">
        <v>6847</v>
      </c>
      <c r="U1540" s="14" t="s">
        <v>134</v>
      </c>
      <c r="V1540" s="14" t="s">
        <v>44</v>
      </c>
    </row>
    <row r="1541" spans="1:22" ht="9.75" customHeight="1">
      <c r="A1541" s="14" t="s">
        <v>16922</v>
      </c>
      <c r="B1541" s="14" t="s">
        <v>216</v>
      </c>
      <c r="C1541" s="13" t="str">
        <f t="shared" si="6"/>
        <v>11987B5</v>
      </c>
      <c r="D1541" s="14" t="s">
        <v>27</v>
      </c>
      <c r="E1541" s="14" t="s">
        <v>17059</v>
      </c>
      <c r="F1541" s="14" t="s">
        <v>17060</v>
      </c>
      <c r="G1541" s="13"/>
      <c r="H1541" s="14" t="s">
        <v>17061</v>
      </c>
      <c r="I1541" s="14" t="s">
        <v>17062</v>
      </c>
      <c r="J1541" s="14" t="s">
        <v>588</v>
      </c>
      <c r="K1541" s="14" t="s">
        <v>33</v>
      </c>
      <c r="L1541" s="14" t="s">
        <v>17063</v>
      </c>
      <c r="M1541" s="14" t="s">
        <v>17064</v>
      </c>
      <c r="N1541" s="14" t="s">
        <v>17065</v>
      </c>
      <c r="O1541" s="14" t="s">
        <v>17066</v>
      </c>
      <c r="P1541" s="14" t="s">
        <v>38</v>
      </c>
      <c r="Q1541" s="14" t="s">
        <v>17067</v>
      </c>
      <c r="R1541" s="14" t="s">
        <v>40</v>
      </c>
      <c r="S1541" s="14" t="s">
        <v>17068</v>
      </c>
      <c r="T1541" s="14" t="s">
        <v>75</v>
      </c>
      <c r="U1541" s="14" t="s">
        <v>1334</v>
      </c>
      <c r="V1541" s="14" t="s">
        <v>44</v>
      </c>
    </row>
    <row r="1542" spans="1:22" ht="9.75" customHeight="1">
      <c r="A1542" s="14" t="s">
        <v>16922</v>
      </c>
      <c r="B1542" s="14" t="s">
        <v>231</v>
      </c>
      <c r="C1542" s="13" t="str">
        <f t="shared" si="6"/>
        <v>11987B6</v>
      </c>
      <c r="D1542" s="14" t="s">
        <v>27</v>
      </c>
      <c r="E1542" s="14" t="s">
        <v>17069</v>
      </c>
      <c r="F1542" s="14" t="s">
        <v>17070</v>
      </c>
      <c r="G1542" s="14" t="s">
        <v>17071</v>
      </c>
      <c r="H1542" s="14" t="s">
        <v>17072</v>
      </c>
      <c r="I1542" s="14" t="s">
        <v>17073</v>
      </c>
      <c r="J1542" s="14" t="s">
        <v>8992</v>
      </c>
      <c r="K1542" s="14" t="s">
        <v>33</v>
      </c>
      <c r="L1542" s="14" t="s">
        <v>17074</v>
      </c>
      <c r="M1542" s="14" t="s">
        <v>17075</v>
      </c>
      <c r="N1542" s="14" t="s">
        <v>17076</v>
      </c>
      <c r="O1542" s="14" t="s">
        <v>17077</v>
      </c>
      <c r="P1542" s="14" t="s">
        <v>38</v>
      </c>
      <c r="Q1542" s="14" t="s">
        <v>17078</v>
      </c>
      <c r="R1542" s="14" t="s">
        <v>40</v>
      </c>
      <c r="S1542" s="14" t="s">
        <v>17079</v>
      </c>
      <c r="T1542" s="14" t="s">
        <v>118</v>
      </c>
      <c r="U1542" s="14" t="s">
        <v>134</v>
      </c>
      <c r="V1542" s="14" t="s">
        <v>44</v>
      </c>
    </row>
    <row r="1543" spans="1:22" ht="9.75" customHeight="1">
      <c r="A1543" s="14" t="s">
        <v>16922</v>
      </c>
      <c r="B1543" s="14" t="s">
        <v>244</v>
      </c>
      <c r="C1543" s="13" t="str">
        <f t="shared" si="6"/>
        <v>11987B7</v>
      </c>
      <c r="D1543" s="14" t="s">
        <v>27</v>
      </c>
      <c r="E1543" s="14" t="s">
        <v>17080</v>
      </c>
      <c r="F1543" s="14" t="s">
        <v>17081</v>
      </c>
      <c r="G1543" s="14" t="s">
        <v>17082</v>
      </c>
      <c r="H1543" s="14" t="s">
        <v>17083</v>
      </c>
      <c r="I1543" s="14" t="s">
        <v>17084</v>
      </c>
      <c r="J1543" s="14" t="s">
        <v>17085</v>
      </c>
      <c r="K1543" s="14" t="s">
        <v>33</v>
      </c>
      <c r="L1543" s="14" t="s">
        <v>17086</v>
      </c>
      <c r="M1543" s="14" t="s">
        <v>17087</v>
      </c>
      <c r="N1543" s="14" t="s">
        <v>17088</v>
      </c>
      <c r="O1543" s="14" t="s">
        <v>17089</v>
      </c>
      <c r="P1543" s="14" t="s">
        <v>38</v>
      </c>
      <c r="Q1543" s="14" t="s">
        <v>17090</v>
      </c>
      <c r="R1543" s="14" t="s">
        <v>40</v>
      </c>
      <c r="S1543" s="14" t="s">
        <v>17091</v>
      </c>
      <c r="T1543" s="14" t="s">
        <v>17092</v>
      </c>
      <c r="U1543" s="14" t="s">
        <v>17093</v>
      </c>
      <c r="V1543" s="14" t="s">
        <v>44</v>
      </c>
    </row>
    <row r="1544" spans="1:22" ht="9.75" customHeight="1">
      <c r="A1544" s="14" t="s">
        <v>16922</v>
      </c>
      <c r="B1544" s="14" t="s">
        <v>257</v>
      </c>
      <c r="C1544" s="13" t="str">
        <f t="shared" si="6"/>
        <v>11987B8</v>
      </c>
      <c r="D1544" s="14" t="s">
        <v>27</v>
      </c>
      <c r="E1544" s="14" t="s">
        <v>17094</v>
      </c>
      <c r="F1544" s="14" t="s">
        <v>17095</v>
      </c>
      <c r="G1544" s="14" t="s">
        <v>17096</v>
      </c>
      <c r="H1544" s="14" t="s">
        <v>17097</v>
      </c>
      <c r="I1544" s="14" t="s">
        <v>17098</v>
      </c>
      <c r="J1544" s="14" t="s">
        <v>230</v>
      </c>
      <c r="K1544" s="14" t="s">
        <v>52</v>
      </c>
      <c r="L1544" s="14" t="s">
        <v>17099</v>
      </c>
      <c r="M1544" s="14" t="s">
        <v>17100</v>
      </c>
      <c r="N1544" s="14" t="s">
        <v>17101</v>
      </c>
      <c r="O1544" s="14" t="s">
        <v>280</v>
      </c>
      <c r="P1544" s="14" t="s">
        <v>38</v>
      </c>
      <c r="Q1544" s="14" t="s">
        <v>17102</v>
      </c>
      <c r="R1544" s="14" t="s">
        <v>40</v>
      </c>
      <c r="S1544" s="14" t="s">
        <v>17103</v>
      </c>
      <c r="T1544" s="14" t="s">
        <v>230</v>
      </c>
      <c r="U1544" s="14" t="s">
        <v>230</v>
      </c>
      <c r="V1544" s="14" t="s">
        <v>148</v>
      </c>
    </row>
    <row r="1545" spans="1:22" ht="9.75" customHeight="1">
      <c r="A1545" s="14" t="s">
        <v>16922</v>
      </c>
      <c r="B1545" s="14" t="s">
        <v>270</v>
      </c>
      <c r="C1545" s="13" t="str">
        <f t="shared" si="6"/>
        <v>11987B9</v>
      </c>
      <c r="D1545" s="14" t="s">
        <v>27</v>
      </c>
      <c r="E1545" s="14" t="s">
        <v>17104</v>
      </c>
      <c r="F1545" s="14" t="s">
        <v>17105</v>
      </c>
      <c r="G1545" s="14" t="s">
        <v>17106</v>
      </c>
      <c r="H1545" s="14" t="s">
        <v>17107</v>
      </c>
      <c r="I1545" s="14" t="s">
        <v>17108</v>
      </c>
      <c r="J1545" s="14" t="s">
        <v>17109</v>
      </c>
      <c r="K1545" s="14" t="s">
        <v>52</v>
      </c>
      <c r="L1545" s="14" t="s">
        <v>17110</v>
      </c>
      <c r="M1545" s="14" t="s">
        <v>17111</v>
      </c>
      <c r="N1545" s="14" t="s">
        <v>17112</v>
      </c>
      <c r="O1545" s="14" t="s">
        <v>17113</v>
      </c>
      <c r="P1545" s="14" t="s">
        <v>38</v>
      </c>
      <c r="Q1545" s="14" t="s">
        <v>17114</v>
      </c>
      <c r="R1545" s="14" t="s">
        <v>40</v>
      </c>
      <c r="S1545" s="14" t="s">
        <v>17115</v>
      </c>
      <c r="T1545" s="14" t="s">
        <v>17116</v>
      </c>
      <c r="U1545" s="14" t="s">
        <v>119</v>
      </c>
      <c r="V1545" s="14" t="s">
        <v>44</v>
      </c>
    </row>
    <row r="1546" spans="1:22" ht="9.75" customHeight="1">
      <c r="A1546" s="14" t="s">
        <v>16922</v>
      </c>
      <c r="B1546" s="14" t="s">
        <v>284</v>
      </c>
      <c r="C1546" s="13" t="str">
        <f t="shared" si="6"/>
        <v>11987B10</v>
      </c>
      <c r="D1546" s="14" t="s">
        <v>27</v>
      </c>
      <c r="E1546" s="14" t="s">
        <v>17117</v>
      </c>
      <c r="F1546" s="14" t="s">
        <v>17118</v>
      </c>
      <c r="G1546" s="13"/>
      <c r="H1546" s="14" t="s">
        <v>17119</v>
      </c>
      <c r="I1546" s="14" t="s">
        <v>17120</v>
      </c>
      <c r="J1546" s="14" t="s">
        <v>2043</v>
      </c>
      <c r="K1546" s="14" t="s">
        <v>1768</v>
      </c>
      <c r="L1546" s="14" t="s">
        <v>17121</v>
      </c>
      <c r="M1546" s="14" t="s">
        <v>17122</v>
      </c>
      <c r="N1546" s="14" t="s">
        <v>17123</v>
      </c>
      <c r="O1546" s="14" t="s">
        <v>280</v>
      </c>
      <c r="P1546" s="14" t="s">
        <v>38</v>
      </c>
      <c r="Q1546" s="14" t="s">
        <v>17124</v>
      </c>
      <c r="R1546" s="14" t="s">
        <v>40</v>
      </c>
      <c r="S1546" s="14" t="s">
        <v>17125</v>
      </c>
      <c r="T1546" s="14" t="s">
        <v>337</v>
      </c>
      <c r="U1546" s="14" t="s">
        <v>338</v>
      </c>
      <c r="V1546" s="14" t="s">
        <v>44</v>
      </c>
    </row>
    <row r="1547" spans="1:22" ht="9.75" customHeight="1">
      <c r="A1547" s="14" t="s">
        <v>16922</v>
      </c>
      <c r="B1547" s="14" t="s">
        <v>298</v>
      </c>
      <c r="C1547" s="13" t="str">
        <f t="shared" si="6"/>
        <v>11987B11</v>
      </c>
      <c r="D1547" s="14" t="s">
        <v>27</v>
      </c>
      <c r="E1547" s="14" t="s">
        <v>17126</v>
      </c>
      <c r="F1547" s="14" t="s">
        <v>17127</v>
      </c>
      <c r="G1547" s="14" t="s">
        <v>17128</v>
      </c>
      <c r="H1547" s="14" t="s">
        <v>17129</v>
      </c>
      <c r="I1547" s="14" t="s">
        <v>17130</v>
      </c>
      <c r="J1547" s="14" t="s">
        <v>168</v>
      </c>
      <c r="K1547" s="14" t="s">
        <v>169</v>
      </c>
      <c r="L1547" s="14" t="s">
        <v>17131</v>
      </c>
      <c r="M1547" s="14" t="s">
        <v>17132</v>
      </c>
      <c r="N1547" s="14" t="s">
        <v>17133</v>
      </c>
      <c r="O1547" s="14" t="s">
        <v>17134</v>
      </c>
      <c r="P1547" s="14" t="s">
        <v>38</v>
      </c>
      <c r="Q1547" s="14" t="s">
        <v>17135</v>
      </c>
      <c r="R1547" s="14" t="s">
        <v>40</v>
      </c>
      <c r="S1547" s="14" t="s">
        <v>17136</v>
      </c>
      <c r="T1547" s="14" t="s">
        <v>90</v>
      </c>
      <c r="U1547" s="14" t="s">
        <v>283</v>
      </c>
      <c r="V1547" s="14" t="s">
        <v>44</v>
      </c>
    </row>
    <row r="1548" spans="1:22" ht="9.75" customHeight="1">
      <c r="A1548" s="14" t="s">
        <v>16922</v>
      </c>
      <c r="B1548" s="14" t="s">
        <v>311</v>
      </c>
      <c r="C1548" s="13" t="str">
        <f t="shared" si="6"/>
        <v>11987C2</v>
      </c>
      <c r="D1548" s="14" t="s">
        <v>27</v>
      </c>
      <c r="E1548" s="14" t="s">
        <v>17137</v>
      </c>
      <c r="F1548" s="14" t="s">
        <v>17138</v>
      </c>
      <c r="G1548" s="14" t="s">
        <v>17139</v>
      </c>
      <c r="H1548" s="14" t="s">
        <v>17140</v>
      </c>
      <c r="I1548" s="14" t="s">
        <v>17141</v>
      </c>
      <c r="J1548" s="14" t="s">
        <v>1053</v>
      </c>
      <c r="K1548" s="14" t="s">
        <v>2856</v>
      </c>
      <c r="L1548" s="14" t="s">
        <v>17142</v>
      </c>
      <c r="M1548" s="14" t="s">
        <v>17143</v>
      </c>
      <c r="N1548" s="14" t="s">
        <v>17144</v>
      </c>
      <c r="O1548" s="14" t="s">
        <v>17145</v>
      </c>
      <c r="P1548" s="14" t="s">
        <v>38</v>
      </c>
      <c r="Q1548" s="14" t="s">
        <v>17146</v>
      </c>
      <c r="R1548" s="14" t="s">
        <v>40</v>
      </c>
      <c r="S1548" s="14" t="s">
        <v>17147</v>
      </c>
      <c r="T1548" s="14" t="s">
        <v>1060</v>
      </c>
      <c r="U1548" s="14" t="s">
        <v>283</v>
      </c>
      <c r="V1548" s="14" t="s">
        <v>44</v>
      </c>
    </row>
    <row r="1549" spans="1:22" ht="9.75" customHeight="1">
      <c r="A1549" s="14" t="s">
        <v>16922</v>
      </c>
      <c r="B1549" s="14" t="s">
        <v>325</v>
      </c>
      <c r="C1549" s="13" t="str">
        <f t="shared" si="6"/>
        <v>11987C3</v>
      </c>
      <c r="D1549" s="14" t="s">
        <v>27</v>
      </c>
      <c r="E1549" s="14" t="s">
        <v>17148</v>
      </c>
      <c r="F1549" s="14" t="s">
        <v>17149</v>
      </c>
      <c r="G1549" s="13"/>
      <c r="H1549" s="14" t="s">
        <v>17150</v>
      </c>
      <c r="I1549" s="14" t="s">
        <v>17151</v>
      </c>
      <c r="J1549" s="14" t="s">
        <v>1962</v>
      </c>
      <c r="K1549" s="14" t="s">
        <v>83</v>
      </c>
      <c r="L1549" s="14" t="s">
        <v>17152</v>
      </c>
      <c r="M1549" s="14" t="s">
        <v>17153</v>
      </c>
      <c r="N1549" s="14" t="s">
        <v>17154</v>
      </c>
      <c r="O1549" s="14" t="s">
        <v>17155</v>
      </c>
      <c r="P1549" s="14" t="s">
        <v>38</v>
      </c>
      <c r="Q1549" s="14" t="s">
        <v>17156</v>
      </c>
      <c r="R1549" s="14" t="s">
        <v>40</v>
      </c>
      <c r="S1549" s="14" t="s">
        <v>17157</v>
      </c>
      <c r="T1549" s="14" t="s">
        <v>75</v>
      </c>
      <c r="U1549" s="14" t="s">
        <v>243</v>
      </c>
      <c r="V1549" s="14" t="s">
        <v>148</v>
      </c>
    </row>
    <row r="1550" spans="1:22" ht="9.75" customHeight="1">
      <c r="A1550" s="14" t="s">
        <v>16922</v>
      </c>
      <c r="B1550" s="14" t="s">
        <v>339</v>
      </c>
      <c r="C1550" s="13" t="str">
        <f t="shared" si="6"/>
        <v>11987C4</v>
      </c>
      <c r="D1550" s="14" t="s">
        <v>27</v>
      </c>
      <c r="E1550" s="14" t="s">
        <v>17158</v>
      </c>
      <c r="F1550" s="14" t="s">
        <v>17159</v>
      </c>
      <c r="G1550" s="14" t="s">
        <v>17160</v>
      </c>
      <c r="H1550" s="14" t="s">
        <v>17161</v>
      </c>
      <c r="I1550" s="14" t="s">
        <v>17162</v>
      </c>
      <c r="J1550" s="14" t="s">
        <v>230</v>
      </c>
      <c r="K1550" s="14" t="s">
        <v>33</v>
      </c>
      <c r="L1550" s="14" t="s">
        <v>17163</v>
      </c>
      <c r="M1550" s="14" t="s">
        <v>17164</v>
      </c>
      <c r="N1550" s="14" t="s">
        <v>17165</v>
      </c>
      <c r="O1550" s="14" t="s">
        <v>17166</v>
      </c>
      <c r="P1550" s="14" t="s">
        <v>38</v>
      </c>
      <c r="Q1550" s="14" t="s">
        <v>17167</v>
      </c>
      <c r="R1550" s="14" t="s">
        <v>40</v>
      </c>
      <c r="S1550" s="14" t="s">
        <v>17168</v>
      </c>
      <c r="T1550" s="14" t="s">
        <v>230</v>
      </c>
      <c r="U1550" s="14" t="s">
        <v>283</v>
      </c>
      <c r="V1550" s="14" t="s">
        <v>44</v>
      </c>
    </row>
    <row r="1551" spans="1:22" ht="9.75" customHeight="1">
      <c r="A1551" s="14" t="s">
        <v>16922</v>
      </c>
      <c r="B1551" s="14" t="s">
        <v>351</v>
      </c>
      <c r="C1551" s="13" t="str">
        <f t="shared" si="6"/>
        <v>11987C5</v>
      </c>
      <c r="D1551" s="14" t="s">
        <v>27</v>
      </c>
      <c r="E1551" s="14" t="s">
        <v>17169</v>
      </c>
      <c r="F1551" s="14" t="s">
        <v>17170</v>
      </c>
      <c r="G1551" s="13"/>
      <c r="H1551" s="14" t="s">
        <v>17171</v>
      </c>
      <c r="I1551" s="14" t="s">
        <v>7691</v>
      </c>
      <c r="J1551" s="14" t="s">
        <v>17172</v>
      </c>
      <c r="K1551" s="14" t="s">
        <v>52</v>
      </c>
      <c r="L1551" s="14" t="s">
        <v>17173</v>
      </c>
      <c r="M1551" s="14" t="s">
        <v>7693</v>
      </c>
      <c r="N1551" s="14" t="s">
        <v>17174</v>
      </c>
      <c r="O1551" s="14" t="s">
        <v>17175</v>
      </c>
      <c r="P1551" s="14" t="s">
        <v>38</v>
      </c>
      <c r="Q1551" s="14" t="s">
        <v>17176</v>
      </c>
      <c r="R1551" s="14" t="s">
        <v>40</v>
      </c>
      <c r="S1551" s="14" t="s">
        <v>17177</v>
      </c>
      <c r="T1551" s="14" t="s">
        <v>1370</v>
      </c>
      <c r="U1551" s="14" t="s">
        <v>338</v>
      </c>
      <c r="V1551" s="14" t="s">
        <v>44</v>
      </c>
    </row>
    <row r="1552" spans="1:22" ht="9.75" customHeight="1">
      <c r="A1552" s="14" t="s">
        <v>16922</v>
      </c>
      <c r="B1552" s="14" t="s">
        <v>365</v>
      </c>
      <c r="C1552" s="13" t="str">
        <f t="shared" si="6"/>
        <v>11987C6</v>
      </c>
      <c r="D1552" s="14" t="s">
        <v>27</v>
      </c>
      <c r="E1552" s="14" t="s">
        <v>17178</v>
      </c>
      <c r="F1552" s="14" t="s">
        <v>17179</v>
      </c>
      <c r="G1552" s="14" t="s">
        <v>17180</v>
      </c>
      <c r="H1552" s="14" t="s">
        <v>17181</v>
      </c>
      <c r="I1552" s="14" t="s">
        <v>17182</v>
      </c>
      <c r="J1552" s="14" t="s">
        <v>230</v>
      </c>
      <c r="K1552" s="14" t="s">
        <v>5067</v>
      </c>
      <c r="L1552" s="14" t="s">
        <v>17183</v>
      </c>
      <c r="M1552" s="14" t="s">
        <v>17184</v>
      </c>
      <c r="N1552" s="14" t="s">
        <v>17185</v>
      </c>
      <c r="O1552" s="14" t="s">
        <v>17186</v>
      </c>
      <c r="P1552" s="14" t="s">
        <v>38</v>
      </c>
      <c r="Q1552" s="14" t="s">
        <v>17187</v>
      </c>
      <c r="R1552" s="14" t="s">
        <v>40</v>
      </c>
      <c r="S1552" s="14" t="s">
        <v>17188</v>
      </c>
      <c r="T1552" s="14" t="s">
        <v>230</v>
      </c>
      <c r="U1552" s="14" t="s">
        <v>230</v>
      </c>
      <c r="V1552" s="14" t="s">
        <v>44</v>
      </c>
    </row>
    <row r="1553" spans="1:22" ht="9.75" customHeight="1">
      <c r="A1553" s="14" t="s">
        <v>16922</v>
      </c>
      <c r="B1553" s="14" t="s">
        <v>378</v>
      </c>
      <c r="C1553" s="13" t="str">
        <f t="shared" si="6"/>
        <v>11987C7</v>
      </c>
      <c r="D1553" s="14" t="s">
        <v>27</v>
      </c>
      <c r="E1553" s="14" t="s">
        <v>17189</v>
      </c>
      <c r="F1553" s="14" t="s">
        <v>17190</v>
      </c>
      <c r="G1553" s="14" t="s">
        <v>17191</v>
      </c>
      <c r="H1553" s="14" t="s">
        <v>17192</v>
      </c>
      <c r="I1553" s="14" t="s">
        <v>17193</v>
      </c>
      <c r="J1553" s="14" t="s">
        <v>11002</v>
      </c>
      <c r="K1553" s="14" t="s">
        <v>68</v>
      </c>
      <c r="L1553" s="14" t="s">
        <v>17194</v>
      </c>
      <c r="M1553" s="14" t="s">
        <v>17195</v>
      </c>
      <c r="N1553" s="14" t="s">
        <v>17196</v>
      </c>
      <c r="O1553" s="14" t="s">
        <v>17197</v>
      </c>
      <c r="P1553" s="14" t="s">
        <v>38</v>
      </c>
      <c r="Q1553" s="14" t="s">
        <v>17198</v>
      </c>
      <c r="R1553" s="14" t="s">
        <v>40</v>
      </c>
      <c r="S1553" s="14" t="s">
        <v>17199</v>
      </c>
      <c r="T1553" s="14" t="s">
        <v>1496</v>
      </c>
      <c r="U1553" s="14" t="s">
        <v>134</v>
      </c>
      <c r="V1553" s="14" t="s">
        <v>44</v>
      </c>
    </row>
    <row r="1554" spans="1:22" ht="9.75" customHeight="1">
      <c r="A1554" s="14" t="s">
        <v>16922</v>
      </c>
      <c r="B1554" s="14" t="s">
        <v>392</v>
      </c>
      <c r="C1554" s="13" t="str">
        <f t="shared" si="6"/>
        <v>11987C8</v>
      </c>
      <c r="D1554" s="14" t="s">
        <v>27</v>
      </c>
      <c r="E1554" s="14" t="s">
        <v>17200</v>
      </c>
      <c r="F1554" s="14" t="s">
        <v>17201</v>
      </c>
      <c r="G1554" s="13"/>
      <c r="H1554" s="14" t="s">
        <v>17202</v>
      </c>
      <c r="I1554" s="14" t="s">
        <v>17203</v>
      </c>
      <c r="J1554" s="14" t="s">
        <v>17204</v>
      </c>
      <c r="K1554" s="14" t="s">
        <v>33</v>
      </c>
      <c r="L1554" s="14" t="s">
        <v>17205</v>
      </c>
      <c r="M1554" s="14" t="s">
        <v>17206</v>
      </c>
      <c r="N1554" s="14" t="s">
        <v>17207</v>
      </c>
      <c r="O1554" s="14" t="s">
        <v>17208</v>
      </c>
      <c r="P1554" s="14" t="s">
        <v>38</v>
      </c>
      <c r="Q1554" s="14" t="s">
        <v>17209</v>
      </c>
      <c r="R1554" s="14" t="s">
        <v>40</v>
      </c>
      <c r="S1554" s="14" t="s">
        <v>17210</v>
      </c>
      <c r="T1554" s="14" t="s">
        <v>1370</v>
      </c>
      <c r="U1554" s="14" t="s">
        <v>7224</v>
      </c>
      <c r="V1554" s="14" t="s">
        <v>44</v>
      </c>
    </row>
    <row r="1555" spans="1:22" ht="9.75" customHeight="1">
      <c r="A1555" s="14" t="s">
        <v>16922</v>
      </c>
      <c r="B1555" s="14" t="s">
        <v>404</v>
      </c>
      <c r="C1555" s="13" t="str">
        <f t="shared" si="6"/>
        <v>11987C9</v>
      </c>
      <c r="D1555" s="14" t="s">
        <v>27</v>
      </c>
      <c r="E1555" s="14" t="s">
        <v>17211</v>
      </c>
      <c r="F1555" s="14" t="s">
        <v>17212</v>
      </c>
      <c r="G1555" s="13"/>
      <c r="H1555" s="14" t="s">
        <v>17213</v>
      </c>
      <c r="I1555" s="14" t="s">
        <v>17214</v>
      </c>
      <c r="J1555" s="14" t="s">
        <v>67</v>
      </c>
      <c r="K1555" s="14" t="s">
        <v>52</v>
      </c>
      <c r="L1555" s="14" t="s">
        <v>17215</v>
      </c>
      <c r="M1555" s="14" t="s">
        <v>17216</v>
      </c>
      <c r="N1555" s="14" t="s">
        <v>17217</v>
      </c>
      <c r="O1555" s="14" t="s">
        <v>280</v>
      </c>
      <c r="P1555" s="14" t="s">
        <v>38</v>
      </c>
      <c r="Q1555" s="14" t="s">
        <v>17218</v>
      </c>
      <c r="R1555" s="14" t="s">
        <v>40</v>
      </c>
      <c r="S1555" s="14" t="s">
        <v>17219</v>
      </c>
      <c r="T1555" s="14" t="s">
        <v>75</v>
      </c>
      <c r="U1555" s="14" t="s">
        <v>243</v>
      </c>
      <c r="V1555" s="14" t="s">
        <v>148</v>
      </c>
    </row>
    <row r="1556" spans="1:22" ht="9.75" customHeight="1">
      <c r="A1556" s="14" t="s">
        <v>16922</v>
      </c>
      <c r="B1556" s="14" t="s">
        <v>417</v>
      </c>
      <c r="C1556" s="13" t="str">
        <f t="shared" si="6"/>
        <v>11987C10</v>
      </c>
      <c r="D1556" s="14" t="s">
        <v>27</v>
      </c>
      <c r="E1556" s="14" t="s">
        <v>17220</v>
      </c>
      <c r="F1556" s="14" t="s">
        <v>17221</v>
      </c>
      <c r="G1556" s="14" t="s">
        <v>17222</v>
      </c>
      <c r="H1556" s="14" t="s">
        <v>17223</v>
      </c>
      <c r="I1556" s="14" t="s">
        <v>17224</v>
      </c>
      <c r="J1556" s="14" t="s">
        <v>2198</v>
      </c>
      <c r="K1556" s="14" t="s">
        <v>2975</v>
      </c>
      <c r="L1556" s="14" t="s">
        <v>17225</v>
      </c>
      <c r="M1556" s="14" t="s">
        <v>17226</v>
      </c>
      <c r="N1556" s="14" t="s">
        <v>17227</v>
      </c>
      <c r="O1556" s="14" t="s">
        <v>17228</v>
      </c>
      <c r="P1556" s="14" t="s">
        <v>38</v>
      </c>
      <c r="Q1556" s="14" t="s">
        <v>17229</v>
      </c>
      <c r="R1556" s="14" t="s">
        <v>40</v>
      </c>
      <c r="S1556" s="14" t="s">
        <v>17230</v>
      </c>
      <c r="T1556" s="14" t="s">
        <v>781</v>
      </c>
      <c r="U1556" s="14" t="s">
        <v>1084</v>
      </c>
      <c r="V1556" s="14" t="s">
        <v>44</v>
      </c>
    </row>
    <row r="1557" spans="1:22" ht="9.75" customHeight="1">
      <c r="A1557" s="14" t="s">
        <v>16922</v>
      </c>
      <c r="B1557" s="14" t="s">
        <v>430</v>
      </c>
      <c r="C1557" s="13" t="str">
        <f t="shared" si="6"/>
        <v>11987C11</v>
      </c>
      <c r="D1557" s="14" t="s">
        <v>27</v>
      </c>
      <c r="E1557" s="14" t="s">
        <v>17231</v>
      </c>
      <c r="F1557" s="14" t="s">
        <v>17232</v>
      </c>
      <c r="G1557" s="14" t="s">
        <v>17233</v>
      </c>
      <c r="H1557" s="14" t="s">
        <v>17234</v>
      </c>
      <c r="I1557" s="14" t="s">
        <v>17235</v>
      </c>
      <c r="J1557" s="14" t="s">
        <v>2186</v>
      </c>
      <c r="K1557" s="14" t="s">
        <v>1253</v>
      </c>
      <c r="L1557" s="14" t="s">
        <v>17236</v>
      </c>
      <c r="M1557" s="14" t="s">
        <v>17237</v>
      </c>
      <c r="N1557" s="14" t="s">
        <v>17238</v>
      </c>
      <c r="O1557" s="14" t="s">
        <v>17239</v>
      </c>
      <c r="P1557" s="14" t="s">
        <v>38</v>
      </c>
      <c r="Q1557" s="14" t="s">
        <v>17240</v>
      </c>
      <c r="R1557" s="14" t="s">
        <v>40</v>
      </c>
      <c r="S1557" s="14" t="s">
        <v>17241</v>
      </c>
      <c r="T1557" s="14" t="s">
        <v>118</v>
      </c>
      <c r="U1557" s="14" t="s">
        <v>60</v>
      </c>
      <c r="V1557" s="14" t="s">
        <v>148</v>
      </c>
    </row>
    <row r="1558" spans="1:22" ht="9.75" customHeight="1">
      <c r="A1558" s="14" t="s">
        <v>16922</v>
      </c>
      <c r="B1558" s="14" t="s">
        <v>444</v>
      </c>
      <c r="C1558" s="13" t="str">
        <f t="shared" si="6"/>
        <v>11987D2</v>
      </c>
      <c r="D1558" s="14" t="s">
        <v>27</v>
      </c>
      <c r="E1558" s="14" t="s">
        <v>17242</v>
      </c>
      <c r="F1558" s="14" t="s">
        <v>17243</v>
      </c>
      <c r="G1558" s="13"/>
      <c r="H1558" s="14" t="s">
        <v>17244</v>
      </c>
      <c r="I1558" s="14" t="s">
        <v>17245</v>
      </c>
      <c r="J1558" s="14" t="s">
        <v>230</v>
      </c>
      <c r="K1558" s="14" t="s">
        <v>33</v>
      </c>
      <c r="L1558" s="14" t="s">
        <v>17246</v>
      </c>
      <c r="M1558" s="14" t="s">
        <v>17247</v>
      </c>
      <c r="N1558" s="14" t="s">
        <v>17248</v>
      </c>
      <c r="O1558" s="14" t="s">
        <v>17249</v>
      </c>
      <c r="P1558" s="14" t="s">
        <v>38</v>
      </c>
      <c r="Q1558" s="14" t="s">
        <v>17250</v>
      </c>
      <c r="R1558" s="14" t="s">
        <v>40</v>
      </c>
      <c r="S1558" s="14" t="s">
        <v>17251</v>
      </c>
      <c r="T1558" s="14" t="s">
        <v>230</v>
      </c>
      <c r="U1558" s="14" t="s">
        <v>60</v>
      </c>
      <c r="V1558" s="14" t="s">
        <v>148</v>
      </c>
    </row>
    <row r="1559" spans="1:22" ht="9.75" customHeight="1">
      <c r="A1559" s="14" t="s">
        <v>16922</v>
      </c>
      <c r="B1559" s="14" t="s">
        <v>457</v>
      </c>
      <c r="C1559" s="13" t="str">
        <f t="shared" si="6"/>
        <v>11987D3</v>
      </c>
      <c r="D1559" s="14" t="s">
        <v>27</v>
      </c>
      <c r="E1559" s="14" t="s">
        <v>17252</v>
      </c>
      <c r="F1559" s="14" t="s">
        <v>17253</v>
      </c>
      <c r="G1559" s="14" t="s">
        <v>17254</v>
      </c>
      <c r="H1559" s="14" t="s">
        <v>17255</v>
      </c>
      <c r="I1559" s="14" t="s">
        <v>2078</v>
      </c>
      <c r="J1559" s="14" t="s">
        <v>230</v>
      </c>
      <c r="K1559" s="14" t="s">
        <v>33</v>
      </c>
      <c r="L1559" s="14" t="s">
        <v>17256</v>
      </c>
      <c r="M1559" s="14" t="s">
        <v>2080</v>
      </c>
      <c r="N1559" s="14" t="s">
        <v>17257</v>
      </c>
      <c r="O1559" s="14" t="s">
        <v>17258</v>
      </c>
      <c r="P1559" s="14" t="s">
        <v>38</v>
      </c>
      <c r="Q1559" s="14" t="s">
        <v>17259</v>
      </c>
      <c r="R1559" s="14" t="s">
        <v>40</v>
      </c>
      <c r="S1559" s="14" t="s">
        <v>17260</v>
      </c>
      <c r="T1559" s="14" t="s">
        <v>230</v>
      </c>
      <c r="U1559" s="14" t="s">
        <v>134</v>
      </c>
      <c r="V1559" s="14" t="s">
        <v>148</v>
      </c>
    </row>
    <row r="1560" spans="1:22" ht="9.75" customHeight="1">
      <c r="A1560" s="14" t="s">
        <v>16922</v>
      </c>
      <c r="B1560" s="14" t="s">
        <v>470</v>
      </c>
      <c r="C1560" s="13" t="str">
        <f t="shared" si="6"/>
        <v>11987D4</v>
      </c>
      <c r="D1560" s="14" t="s">
        <v>27</v>
      </c>
      <c r="E1560" s="14" t="s">
        <v>17261</v>
      </c>
      <c r="F1560" s="14" t="s">
        <v>17262</v>
      </c>
      <c r="G1560" s="14" t="s">
        <v>17263</v>
      </c>
      <c r="H1560" s="14" t="s">
        <v>17264</v>
      </c>
      <c r="I1560" s="14" t="s">
        <v>17265</v>
      </c>
      <c r="J1560" s="14" t="s">
        <v>263</v>
      </c>
      <c r="K1560" s="14" t="s">
        <v>33</v>
      </c>
      <c r="L1560" s="14" t="s">
        <v>17266</v>
      </c>
      <c r="M1560" s="14" t="s">
        <v>17267</v>
      </c>
      <c r="N1560" s="14" t="s">
        <v>17268</v>
      </c>
      <c r="O1560" s="14" t="s">
        <v>17269</v>
      </c>
      <c r="P1560" s="14" t="s">
        <v>38</v>
      </c>
      <c r="Q1560" s="14" t="s">
        <v>17270</v>
      </c>
      <c r="R1560" s="14" t="s">
        <v>40</v>
      </c>
      <c r="S1560" s="14" t="s">
        <v>17271</v>
      </c>
      <c r="T1560" s="14" t="s">
        <v>75</v>
      </c>
      <c r="U1560" s="14" t="s">
        <v>243</v>
      </c>
      <c r="V1560" s="14" t="s">
        <v>148</v>
      </c>
    </row>
    <row r="1561" spans="1:22" ht="9.75" customHeight="1">
      <c r="A1561" s="14" t="s">
        <v>16922</v>
      </c>
      <c r="B1561" s="14" t="s">
        <v>485</v>
      </c>
      <c r="C1561" s="13" t="str">
        <f t="shared" si="6"/>
        <v>11987D5</v>
      </c>
      <c r="D1561" s="14" t="s">
        <v>27</v>
      </c>
      <c r="E1561" s="14" t="s">
        <v>17272</v>
      </c>
      <c r="F1561" s="14" t="s">
        <v>17273</v>
      </c>
      <c r="G1561" s="14" t="s">
        <v>17274</v>
      </c>
      <c r="H1561" s="14" t="s">
        <v>17275</v>
      </c>
      <c r="I1561" s="14" t="s">
        <v>17276</v>
      </c>
      <c r="J1561" s="14" t="s">
        <v>17277</v>
      </c>
      <c r="K1561" s="14" t="s">
        <v>1326</v>
      </c>
      <c r="L1561" s="14" t="s">
        <v>17278</v>
      </c>
      <c r="M1561" s="14" t="s">
        <v>17279</v>
      </c>
      <c r="N1561" s="14" t="s">
        <v>17280</v>
      </c>
      <c r="O1561" s="14" t="s">
        <v>17281</v>
      </c>
      <c r="P1561" s="14" t="s">
        <v>38</v>
      </c>
      <c r="Q1561" s="14" t="s">
        <v>17282</v>
      </c>
      <c r="R1561" s="14" t="s">
        <v>40</v>
      </c>
      <c r="S1561" s="14" t="s">
        <v>17283</v>
      </c>
      <c r="T1561" s="14" t="s">
        <v>17284</v>
      </c>
      <c r="U1561" s="14" t="s">
        <v>283</v>
      </c>
      <c r="V1561" s="14" t="s">
        <v>44</v>
      </c>
    </row>
    <row r="1562" spans="1:22" ht="9.75" customHeight="1">
      <c r="A1562" s="14" t="s">
        <v>16922</v>
      </c>
      <c r="B1562" s="14" t="s">
        <v>497</v>
      </c>
      <c r="C1562" s="13" t="str">
        <f t="shared" si="6"/>
        <v>11987D6</v>
      </c>
      <c r="D1562" s="14" t="s">
        <v>27</v>
      </c>
      <c r="E1562" s="14" t="s">
        <v>17285</v>
      </c>
      <c r="F1562" s="14" t="s">
        <v>17286</v>
      </c>
      <c r="G1562" s="14" t="s">
        <v>17287</v>
      </c>
      <c r="H1562" s="14" t="s">
        <v>17288</v>
      </c>
      <c r="I1562" s="14" t="s">
        <v>17289</v>
      </c>
      <c r="J1562" s="14" t="s">
        <v>3976</v>
      </c>
      <c r="K1562" s="14" t="s">
        <v>33</v>
      </c>
      <c r="L1562" s="14" t="s">
        <v>17290</v>
      </c>
      <c r="M1562" s="14" t="s">
        <v>17291</v>
      </c>
      <c r="N1562" s="14" t="s">
        <v>17292</v>
      </c>
      <c r="O1562" s="14" t="s">
        <v>17293</v>
      </c>
      <c r="P1562" s="14" t="s">
        <v>38</v>
      </c>
      <c r="Q1562" s="14" t="s">
        <v>17294</v>
      </c>
      <c r="R1562" s="14" t="s">
        <v>40</v>
      </c>
      <c r="S1562" s="14" t="s">
        <v>17295</v>
      </c>
      <c r="T1562" s="14" t="s">
        <v>229</v>
      </c>
      <c r="U1562" s="14" t="s">
        <v>283</v>
      </c>
      <c r="V1562" s="14" t="s">
        <v>44</v>
      </c>
    </row>
    <row r="1563" spans="1:22" ht="9.75" customHeight="1">
      <c r="A1563" s="14" t="s">
        <v>16922</v>
      </c>
      <c r="B1563" s="14" t="s">
        <v>507</v>
      </c>
      <c r="C1563" s="13" t="str">
        <f t="shared" si="6"/>
        <v>11987D7</v>
      </c>
      <c r="D1563" s="14" t="s">
        <v>27</v>
      </c>
      <c r="E1563" s="14" t="s">
        <v>17296</v>
      </c>
      <c r="F1563" s="14" t="s">
        <v>17297</v>
      </c>
      <c r="G1563" s="14" t="s">
        <v>17298</v>
      </c>
      <c r="H1563" s="14" t="s">
        <v>17299</v>
      </c>
      <c r="I1563" s="14" t="s">
        <v>17300</v>
      </c>
      <c r="J1563" s="14" t="s">
        <v>9920</v>
      </c>
      <c r="K1563" s="14" t="s">
        <v>83</v>
      </c>
      <c r="L1563" s="14" t="s">
        <v>17301</v>
      </c>
      <c r="M1563" s="14" t="s">
        <v>17302</v>
      </c>
      <c r="N1563" s="14" t="s">
        <v>17303</v>
      </c>
      <c r="O1563" s="14" t="s">
        <v>17304</v>
      </c>
      <c r="P1563" s="14" t="s">
        <v>38</v>
      </c>
      <c r="Q1563" s="14" t="s">
        <v>17305</v>
      </c>
      <c r="R1563" s="14" t="s">
        <v>40</v>
      </c>
      <c r="S1563" s="14" t="s">
        <v>17306</v>
      </c>
      <c r="T1563" s="14" t="s">
        <v>5622</v>
      </c>
      <c r="U1563" s="14" t="s">
        <v>230</v>
      </c>
      <c r="V1563" s="14" t="s">
        <v>44</v>
      </c>
    </row>
    <row r="1564" spans="1:22" ht="9.75" customHeight="1">
      <c r="A1564" s="14" t="s">
        <v>16922</v>
      </c>
      <c r="B1564" s="14" t="s">
        <v>521</v>
      </c>
      <c r="C1564" s="13" t="str">
        <f t="shared" si="6"/>
        <v>11987D8</v>
      </c>
      <c r="D1564" s="14" t="s">
        <v>27</v>
      </c>
      <c r="E1564" s="14" t="s">
        <v>17307</v>
      </c>
      <c r="F1564" s="14" t="s">
        <v>17308</v>
      </c>
      <c r="G1564" s="13"/>
      <c r="H1564" s="14" t="s">
        <v>17309</v>
      </c>
      <c r="I1564" s="14" t="s">
        <v>17310</v>
      </c>
      <c r="J1564" s="14" t="s">
        <v>17311</v>
      </c>
      <c r="K1564" s="14" t="s">
        <v>33</v>
      </c>
      <c r="L1564" s="14" t="s">
        <v>17312</v>
      </c>
      <c r="M1564" s="14" t="s">
        <v>17313</v>
      </c>
      <c r="N1564" s="14" t="s">
        <v>17314</v>
      </c>
      <c r="O1564" s="14" t="s">
        <v>17315</v>
      </c>
      <c r="P1564" s="14" t="s">
        <v>38</v>
      </c>
      <c r="Q1564" s="14" t="s">
        <v>17316</v>
      </c>
      <c r="R1564" s="14" t="s">
        <v>40</v>
      </c>
      <c r="S1564" s="14" t="s">
        <v>17317</v>
      </c>
      <c r="T1564" s="14" t="s">
        <v>17318</v>
      </c>
      <c r="U1564" s="14" t="s">
        <v>17319</v>
      </c>
      <c r="V1564" s="14" t="s">
        <v>148</v>
      </c>
    </row>
    <row r="1565" spans="1:22" ht="9.75" customHeight="1">
      <c r="A1565" s="14" t="s">
        <v>16922</v>
      </c>
      <c r="B1565" s="14" t="s">
        <v>535</v>
      </c>
      <c r="C1565" s="13" t="str">
        <f t="shared" si="6"/>
        <v>11987D9</v>
      </c>
      <c r="D1565" s="14" t="s">
        <v>27</v>
      </c>
      <c r="E1565" s="14" t="s">
        <v>17320</v>
      </c>
      <c r="F1565" s="14" t="s">
        <v>17321</v>
      </c>
      <c r="G1565" s="13"/>
      <c r="H1565" s="14" t="s">
        <v>17322</v>
      </c>
      <c r="I1565" s="14" t="s">
        <v>17323</v>
      </c>
      <c r="J1565" s="14" t="s">
        <v>111</v>
      </c>
      <c r="K1565" s="14" t="s">
        <v>52</v>
      </c>
      <c r="L1565" s="14" t="s">
        <v>17324</v>
      </c>
      <c r="M1565" s="14" t="s">
        <v>17325</v>
      </c>
      <c r="N1565" s="14" t="s">
        <v>17326</v>
      </c>
      <c r="O1565" s="14" t="s">
        <v>17327</v>
      </c>
      <c r="P1565" s="14" t="s">
        <v>38</v>
      </c>
      <c r="Q1565" s="14" t="s">
        <v>17328</v>
      </c>
      <c r="R1565" s="14" t="s">
        <v>40</v>
      </c>
      <c r="S1565" s="14" t="s">
        <v>17329</v>
      </c>
      <c r="T1565" s="14" t="s">
        <v>118</v>
      </c>
      <c r="U1565" s="14" t="s">
        <v>60</v>
      </c>
      <c r="V1565" s="14" t="s">
        <v>1667</v>
      </c>
    </row>
    <row r="1566" spans="1:22" ht="9.75" customHeight="1">
      <c r="A1566" s="14" t="s">
        <v>16922</v>
      </c>
      <c r="B1566" s="14" t="s">
        <v>548</v>
      </c>
      <c r="C1566" s="13" t="str">
        <f t="shared" si="6"/>
        <v>11987D10</v>
      </c>
      <c r="D1566" s="14" t="s">
        <v>27</v>
      </c>
      <c r="E1566" s="14" t="s">
        <v>17330</v>
      </c>
      <c r="F1566" s="14" t="s">
        <v>17331</v>
      </c>
      <c r="G1566" s="14" t="s">
        <v>17332</v>
      </c>
      <c r="H1566" s="14" t="s">
        <v>17333</v>
      </c>
      <c r="I1566" s="14" t="s">
        <v>17334</v>
      </c>
      <c r="J1566" s="14" t="s">
        <v>17335</v>
      </c>
      <c r="K1566" s="14" t="s">
        <v>33</v>
      </c>
      <c r="L1566" s="14" t="s">
        <v>17336</v>
      </c>
      <c r="M1566" s="14" t="s">
        <v>17337</v>
      </c>
      <c r="N1566" s="14" t="s">
        <v>17338</v>
      </c>
      <c r="O1566" s="14" t="s">
        <v>17339</v>
      </c>
      <c r="P1566" s="14" t="s">
        <v>38</v>
      </c>
      <c r="Q1566" s="14" t="s">
        <v>17340</v>
      </c>
      <c r="R1566" s="14" t="s">
        <v>40</v>
      </c>
      <c r="S1566" s="14" t="s">
        <v>17341</v>
      </c>
      <c r="T1566" s="14" t="s">
        <v>5074</v>
      </c>
      <c r="U1566" s="14" t="s">
        <v>1084</v>
      </c>
      <c r="V1566" s="14" t="s">
        <v>44</v>
      </c>
    </row>
    <row r="1567" spans="1:22" ht="9.75" customHeight="1">
      <c r="A1567" s="14" t="s">
        <v>16922</v>
      </c>
      <c r="B1567" s="14" t="s">
        <v>560</v>
      </c>
      <c r="C1567" s="13" t="str">
        <f t="shared" si="6"/>
        <v>11987D11</v>
      </c>
      <c r="D1567" s="14" t="s">
        <v>27</v>
      </c>
      <c r="E1567" s="14" t="s">
        <v>17342</v>
      </c>
      <c r="F1567" s="14" t="s">
        <v>17343</v>
      </c>
      <c r="G1567" s="13"/>
      <c r="H1567" s="14" t="s">
        <v>17344</v>
      </c>
      <c r="I1567" s="14" t="s">
        <v>17345</v>
      </c>
      <c r="J1567" s="14" t="s">
        <v>344</v>
      </c>
      <c r="K1567" s="14" t="s">
        <v>33</v>
      </c>
      <c r="L1567" s="14" t="s">
        <v>17346</v>
      </c>
      <c r="M1567" s="14" t="s">
        <v>17347</v>
      </c>
      <c r="N1567" s="14" t="s">
        <v>17348</v>
      </c>
      <c r="O1567" s="14" t="s">
        <v>17349</v>
      </c>
      <c r="P1567" s="14" t="s">
        <v>38</v>
      </c>
      <c r="Q1567" s="14" t="s">
        <v>17350</v>
      </c>
      <c r="R1567" s="14" t="s">
        <v>40</v>
      </c>
      <c r="S1567" s="14" t="s">
        <v>17351</v>
      </c>
      <c r="T1567" s="14" t="s">
        <v>75</v>
      </c>
      <c r="U1567" s="14" t="s">
        <v>243</v>
      </c>
      <c r="V1567" s="14" t="s">
        <v>44</v>
      </c>
    </row>
    <row r="1568" spans="1:22" ht="9.75" customHeight="1">
      <c r="A1568" s="14" t="s">
        <v>16922</v>
      </c>
      <c r="B1568" s="14" t="s">
        <v>571</v>
      </c>
      <c r="C1568" s="13" t="str">
        <f t="shared" si="6"/>
        <v>11987E2</v>
      </c>
      <c r="D1568" s="14" t="s">
        <v>27</v>
      </c>
      <c r="E1568" s="14" t="s">
        <v>17352</v>
      </c>
      <c r="F1568" s="14" t="s">
        <v>17353</v>
      </c>
      <c r="G1568" s="14" t="s">
        <v>17354</v>
      </c>
      <c r="H1568" s="14" t="s">
        <v>17355</v>
      </c>
      <c r="I1568" s="14" t="s">
        <v>17356</v>
      </c>
      <c r="J1568" s="14" t="s">
        <v>17357</v>
      </c>
      <c r="K1568" s="14" t="s">
        <v>68</v>
      </c>
      <c r="L1568" s="14" t="s">
        <v>17358</v>
      </c>
      <c r="M1568" s="14" t="s">
        <v>17359</v>
      </c>
      <c r="N1568" s="14" t="s">
        <v>17360</v>
      </c>
      <c r="O1568" s="14" t="s">
        <v>17361</v>
      </c>
      <c r="P1568" s="14" t="s">
        <v>38</v>
      </c>
      <c r="Q1568" s="14" t="s">
        <v>17362</v>
      </c>
      <c r="R1568" s="14" t="s">
        <v>40</v>
      </c>
      <c r="S1568" s="14" t="s">
        <v>17363</v>
      </c>
      <c r="T1568" s="14" t="s">
        <v>17364</v>
      </c>
      <c r="U1568" s="14" t="s">
        <v>119</v>
      </c>
      <c r="V1568" s="14" t="s">
        <v>44</v>
      </c>
    </row>
    <row r="1569" spans="1:22" ht="9.75" customHeight="1">
      <c r="A1569" s="14" t="s">
        <v>16922</v>
      </c>
      <c r="B1569" s="14" t="s">
        <v>583</v>
      </c>
      <c r="C1569" s="13" t="str">
        <f t="shared" si="6"/>
        <v>11987E3</v>
      </c>
      <c r="D1569" s="14" t="s">
        <v>27</v>
      </c>
      <c r="E1569" s="14" t="s">
        <v>17365</v>
      </c>
      <c r="F1569" s="14" t="s">
        <v>17366</v>
      </c>
      <c r="G1569" s="14" t="s">
        <v>17367</v>
      </c>
      <c r="H1569" s="14" t="s">
        <v>17368</v>
      </c>
      <c r="I1569" s="14" t="s">
        <v>17369</v>
      </c>
      <c r="J1569" s="14" t="s">
        <v>276</v>
      </c>
      <c r="K1569" s="14" t="s">
        <v>33</v>
      </c>
      <c r="L1569" s="14" t="s">
        <v>17370</v>
      </c>
      <c r="M1569" s="14" t="s">
        <v>17371</v>
      </c>
      <c r="N1569" s="14" t="s">
        <v>17372</v>
      </c>
      <c r="O1569" s="14" t="s">
        <v>17373</v>
      </c>
      <c r="P1569" s="14" t="s">
        <v>38</v>
      </c>
      <c r="Q1569" s="14" t="s">
        <v>17374</v>
      </c>
      <c r="R1569" s="14" t="s">
        <v>40</v>
      </c>
      <c r="S1569" s="14" t="s">
        <v>17375</v>
      </c>
      <c r="T1569" s="14" t="s">
        <v>90</v>
      </c>
      <c r="U1569" s="14" t="s">
        <v>283</v>
      </c>
      <c r="V1569" s="14" t="s">
        <v>44</v>
      </c>
    </row>
    <row r="1570" spans="1:22" ht="9.75" customHeight="1">
      <c r="A1570" s="14" t="s">
        <v>16922</v>
      </c>
      <c r="B1570" s="14" t="s">
        <v>595</v>
      </c>
      <c r="C1570" s="13" t="str">
        <f t="shared" si="6"/>
        <v>11987E4</v>
      </c>
      <c r="D1570" s="14" t="s">
        <v>27</v>
      </c>
      <c r="E1570" s="14" t="s">
        <v>17376</v>
      </c>
      <c r="F1570" s="14" t="s">
        <v>17377</v>
      </c>
      <c r="G1570" s="13"/>
      <c r="H1570" s="14" t="s">
        <v>17378</v>
      </c>
      <c r="I1570" s="14" t="s">
        <v>17379</v>
      </c>
      <c r="J1570" s="14" t="s">
        <v>230</v>
      </c>
      <c r="K1570" s="13"/>
      <c r="L1570" s="14" t="s">
        <v>17380</v>
      </c>
      <c r="M1570" s="14" t="s">
        <v>17381</v>
      </c>
      <c r="N1570" s="14" t="s">
        <v>17382</v>
      </c>
      <c r="O1570" s="14" t="s">
        <v>280</v>
      </c>
      <c r="P1570" s="14" t="s">
        <v>38</v>
      </c>
      <c r="Q1570" s="14" t="s">
        <v>17383</v>
      </c>
      <c r="R1570" s="14" t="s">
        <v>40</v>
      </c>
      <c r="S1570" s="14" t="s">
        <v>17384</v>
      </c>
      <c r="T1570" s="14" t="s">
        <v>230</v>
      </c>
      <c r="U1570" s="14" t="s">
        <v>230</v>
      </c>
      <c r="V1570" s="14" t="s">
        <v>148</v>
      </c>
    </row>
    <row r="1571" spans="1:22" ht="9.75" customHeight="1">
      <c r="A1571" s="14" t="s">
        <v>16922</v>
      </c>
      <c r="B1571" s="14" t="s">
        <v>606</v>
      </c>
      <c r="C1571" s="13" t="str">
        <f t="shared" si="6"/>
        <v>11987E5</v>
      </c>
      <c r="D1571" s="14" t="s">
        <v>27</v>
      </c>
      <c r="E1571" s="14" t="s">
        <v>17385</v>
      </c>
      <c r="F1571" s="14" t="s">
        <v>17386</v>
      </c>
      <c r="G1571" s="14" t="s">
        <v>17387</v>
      </c>
      <c r="H1571" s="14" t="s">
        <v>17388</v>
      </c>
      <c r="I1571" s="14" t="s">
        <v>17389</v>
      </c>
      <c r="J1571" s="14" t="s">
        <v>1441</v>
      </c>
      <c r="K1571" s="14" t="s">
        <v>52</v>
      </c>
      <c r="L1571" s="14" t="s">
        <v>17390</v>
      </c>
      <c r="M1571" s="14" t="s">
        <v>17391</v>
      </c>
      <c r="N1571" s="14" t="s">
        <v>17392</v>
      </c>
      <c r="O1571" s="14" t="s">
        <v>17393</v>
      </c>
      <c r="P1571" s="14" t="s">
        <v>38</v>
      </c>
      <c r="Q1571" s="14" t="s">
        <v>17394</v>
      </c>
      <c r="R1571" s="14" t="s">
        <v>40</v>
      </c>
      <c r="S1571" s="14" t="s">
        <v>17395</v>
      </c>
      <c r="T1571" s="14" t="s">
        <v>229</v>
      </c>
      <c r="U1571" s="14" t="s">
        <v>283</v>
      </c>
      <c r="V1571" s="14" t="s">
        <v>44</v>
      </c>
    </row>
    <row r="1572" spans="1:22" ht="9.75" customHeight="1">
      <c r="A1572" s="14" t="s">
        <v>16922</v>
      </c>
      <c r="B1572" s="14" t="s">
        <v>617</v>
      </c>
      <c r="C1572" s="13" t="str">
        <f t="shared" si="6"/>
        <v>11987E6</v>
      </c>
      <c r="D1572" s="14" t="s">
        <v>27</v>
      </c>
      <c r="E1572" s="14" t="s">
        <v>17396</v>
      </c>
      <c r="F1572" s="14" t="s">
        <v>17397</v>
      </c>
      <c r="G1572" s="14" t="s">
        <v>17398</v>
      </c>
      <c r="H1572" s="14" t="s">
        <v>17399</v>
      </c>
      <c r="I1572" s="14" t="s">
        <v>17400</v>
      </c>
      <c r="J1572" s="14" t="s">
        <v>230</v>
      </c>
      <c r="K1572" s="14" t="s">
        <v>33</v>
      </c>
      <c r="L1572" s="14" t="s">
        <v>17401</v>
      </c>
      <c r="M1572" s="14" t="s">
        <v>17402</v>
      </c>
      <c r="N1572" s="14" t="s">
        <v>17403</v>
      </c>
      <c r="O1572" s="14" t="s">
        <v>17404</v>
      </c>
      <c r="P1572" s="14" t="s">
        <v>38</v>
      </c>
      <c r="Q1572" s="14" t="s">
        <v>17405</v>
      </c>
      <c r="R1572" s="14" t="s">
        <v>40</v>
      </c>
      <c r="S1572" s="14" t="s">
        <v>17406</v>
      </c>
      <c r="T1572" s="14" t="s">
        <v>230</v>
      </c>
      <c r="U1572" s="14" t="s">
        <v>43</v>
      </c>
      <c r="V1572" s="14" t="s">
        <v>44</v>
      </c>
    </row>
    <row r="1573" spans="1:22" ht="9.75" customHeight="1">
      <c r="A1573" s="14" t="s">
        <v>16922</v>
      </c>
      <c r="B1573" s="14" t="s">
        <v>631</v>
      </c>
      <c r="C1573" s="13" t="str">
        <f t="shared" si="6"/>
        <v>11987E7</v>
      </c>
      <c r="D1573" s="14" t="s">
        <v>27</v>
      </c>
      <c r="E1573" s="14" t="s">
        <v>17407</v>
      </c>
      <c r="F1573" s="14" t="s">
        <v>17408</v>
      </c>
      <c r="G1573" s="13"/>
      <c r="H1573" s="14" t="s">
        <v>17409</v>
      </c>
      <c r="I1573" s="14" t="s">
        <v>6550</v>
      </c>
      <c r="J1573" s="14" t="s">
        <v>208</v>
      </c>
      <c r="K1573" s="14" t="s">
        <v>83</v>
      </c>
      <c r="L1573" s="14" t="s">
        <v>17410</v>
      </c>
      <c r="M1573" s="14" t="s">
        <v>6552</v>
      </c>
      <c r="N1573" s="14" t="s">
        <v>17411</v>
      </c>
      <c r="O1573" s="14" t="s">
        <v>17412</v>
      </c>
      <c r="P1573" s="14" t="s">
        <v>38</v>
      </c>
      <c r="Q1573" s="14" t="s">
        <v>17413</v>
      </c>
      <c r="R1573" s="14" t="s">
        <v>40</v>
      </c>
      <c r="S1573" s="14" t="s">
        <v>17414</v>
      </c>
      <c r="T1573" s="14" t="s">
        <v>90</v>
      </c>
      <c r="U1573" s="14" t="s">
        <v>215</v>
      </c>
      <c r="V1573" s="14" t="s">
        <v>44</v>
      </c>
    </row>
    <row r="1574" spans="1:22" ht="9.75" customHeight="1">
      <c r="A1574" s="14" t="s">
        <v>16922</v>
      </c>
      <c r="B1574" s="14" t="s">
        <v>644</v>
      </c>
      <c r="C1574" s="13" t="str">
        <f t="shared" si="6"/>
        <v>11987E8</v>
      </c>
      <c r="D1574" s="14" t="s">
        <v>27</v>
      </c>
      <c r="E1574" s="14" t="s">
        <v>17415</v>
      </c>
      <c r="F1574" s="14" t="s">
        <v>17416</v>
      </c>
      <c r="G1574" s="14" t="s">
        <v>17417</v>
      </c>
      <c r="H1574" s="14" t="s">
        <v>17418</v>
      </c>
      <c r="I1574" s="14" t="s">
        <v>17419</v>
      </c>
      <c r="J1574" s="14" t="s">
        <v>230</v>
      </c>
      <c r="K1574" s="14" t="s">
        <v>33</v>
      </c>
      <c r="L1574" s="14" t="s">
        <v>17420</v>
      </c>
      <c r="M1574" s="14" t="s">
        <v>17421</v>
      </c>
      <c r="N1574" s="14" t="s">
        <v>17422</v>
      </c>
      <c r="O1574" s="14" t="s">
        <v>17423</v>
      </c>
      <c r="P1574" s="14" t="s">
        <v>38</v>
      </c>
      <c r="Q1574" s="14" t="s">
        <v>17424</v>
      </c>
      <c r="R1574" s="14" t="s">
        <v>40</v>
      </c>
      <c r="S1574" s="14" t="s">
        <v>17425</v>
      </c>
      <c r="T1574" s="14" t="s">
        <v>230</v>
      </c>
      <c r="U1574" s="14" t="s">
        <v>4868</v>
      </c>
      <c r="V1574" s="14" t="s">
        <v>44</v>
      </c>
    </row>
    <row r="1575" spans="1:22" ht="9.75" customHeight="1">
      <c r="A1575" s="14" t="s">
        <v>16922</v>
      </c>
      <c r="B1575" s="14" t="s">
        <v>656</v>
      </c>
      <c r="C1575" s="13" t="str">
        <f t="shared" si="6"/>
        <v>11987E9</v>
      </c>
      <c r="D1575" s="14" t="s">
        <v>27</v>
      </c>
      <c r="E1575" s="14" t="s">
        <v>17426</v>
      </c>
      <c r="F1575" s="14" t="s">
        <v>17427</v>
      </c>
      <c r="G1575" s="14" t="s">
        <v>17428</v>
      </c>
      <c r="H1575" s="14" t="s">
        <v>17429</v>
      </c>
      <c r="I1575" s="14" t="s">
        <v>17430</v>
      </c>
      <c r="J1575" s="14" t="s">
        <v>9479</v>
      </c>
      <c r="K1575" s="14" t="s">
        <v>33</v>
      </c>
      <c r="L1575" s="14" t="s">
        <v>17431</v>
      </c>
      <c r="M1575" s="14" t="s">
        <v>17432</v>
      </c>
      <c r="N1575" s="14" t="s">
        <v>17433</v>
      </c>
      <c r="O1575" s="14" t="s">
        <v>17434</v>
      </c>
      <c r="P1575" s="14" t="s">
        <v>38</v>
      </c>
      <c r="Q1575" s="14" t="s">
        <v>17435</v>
      </c>
      <c r="R1575" s="14" t="s">
        <v>40</v>
      </c>
      <c r="S1575" s="14" t="s">
        <v>17436</v>
      </c>
      <c r="T1575" s="14" t="s">
        <v>4984</v>
      </c>
      <c r="U1575" s="14" t="s">
        <v>134</v>
      </c>
      <c r="V1575" s="14" t="s">
        <v>44</v>
      </c>
    </row>
    <row r="1576" spans="1:22" ht="9.75" customHeight="1">
      <c r="A1576" s="14" t="s">
        <v>16922</v>
      </c>
      <c r="B1576" s="14" t="s">
        <v>668</v>
      </c>
      <c r="C1576" s="13" t="str">
        <f t="shared" si="6"/>
        <v>11987E10</v>
      </c>
      <c r="D1576" s="14" t="s">
        <v>27</v>
      </c>
      <c r="E1576" s="14" t="s">
        <v>17437</v>
      </c>
      <c r="F1576" s="14" t="s">
        <v>17438</v>
      </c>
      <c r="G1576" s="14" t="s">
        <v>17439</v>
      </c>
      <c r="H1576" s="14" t="s">
        <v>17440</v>
      </c>
      <c r="I1576" s="14" t="s">
        <v>17441</v>
      </c>
      <c r="J1576" s="14" t="s">
        <v>344</v>
      </c>
      <c r="K1576" s="14" t="s">
        <v>169</v>
      </c>
      <c r="L1576" s="14" t="s">
        <v>17442</v>
      </c>
      <c r="M1576" s="14" t="s">
        <v>17443</v>
      </c>
      <c r="N1576" s="14" t="s">
        <v>17444</v>
      </c>
      <c r="O1576" s="14" t="s">
        <v>17445</v>
      </c>
      <c r="P1576" s="14" t="s">
        <v>38</v>
      </c>
      <c r="Q1576" s="14" t="s">
        <v>17446</v>
      </c>
      <c r="R1576" s="14" t="s">
        <v>40</v>
      </c>
      <c r="S1576" s="14" t="s">
        <v>17447</v>
      </c>
      <c r="T1576" s="14" t="s">
        <v>75</v>
      </c>
      <c r="U1576" s="14" t="s">
        <v>243</v>
      </c>
      <c r="V1576" s="14" t="s">
        <v>44</v>
      </c>
    </row>
    <row r="1577" spans="1:22" ht="9.75" customHeight="1">
      <c r="A1577" s="14" t="s">
        <v>16922</v>
      </c>
      <c r="B1577" s="14" t="s">
        <v>679</v>
      </c>
      <c r="C1577" s="13" t="str">
        <f t="shared" si="6"/>
        <v>11987E11</v>
      </c>
      <c r="D1577" s="14" t="s">
        <v>27</v>
      </c>
      <c r="E1577" s="14" t="s">
        <v>17448</v>
      </c>
      <c r="F1577" s="14" t="s">
        <v>17449</v>
      </c>
      <c r="G1577" s="13"/>
      <c r="H1577" s="14" t="s">
        <v>17450</v>
      </c>
      <c r="I1577" s="14" t="s">
        <v>17451</v>
      </c>
      <c r="J1577" s="14" t="s">
        <v>17452</v>
      </c>
      <c r="K1577" s="14" t="s">
        <v>33</v>
      </c>
      <c r="L1577" s="14" t="s">
        <v>17453</v>
      </c>
      <c r="M1577" s="14" t="s">
        <v>17454</v>
      </c>
      <c r="N1577" s="14" t="s">
        <v>17455</v>
      </c>
      <c r="O1577" s="14" t="s">
        <v>17456</v>
      </c>
      <c r="P1577" s="14" t="s">
        <v>38</v>
      </c>
      <c r="Q1577" s="14" t="s">
        <v>17457</v>
      </c>
      <c r="R1577" s="14" t="s">
        <v>40</v>
      </c>
      <c r="S1577" s="14" t="s">
        <v>17458</v>
      </c>
      <c r="T1577" s="14" t="s">
        <v>5988</v>
      </c>
      <c r="U1577" s="14" t="s">
        <v>1084</v>
      </c>
      <c r="V1577" s="14" t="s">
        <v>44</v>
      </c>
    </row>
    <row r="1578" spans="1:22" ht="9.75" customHeight="1">
      <c r="A1578" s="14" t="s">
        <v>16922</v>
      </c>
      <c r="B1578" s="14" t="s">
        <v>694</v>
      </c>
      <c r="C1578" s="13" t="str">
        <f t="shared" si="6"/>
        <v>11987F2</v>
      </c>
      <c r="D1578" s="14" t="s">
        <v>27</v>
      </c>
      <c r="E1578" s="14" t="s">
        <v>17459</v>
      </c>
      <c r="F1578" s="14" t="s">
        <v>17460</v>
      </c>
      <c r="G1578" s="14" t="s">
        <v>17461</v>
      </c>
      <c r="H1578" s="14" t="s">
        <v>17462</v>
      </c>
      <c r="I1578" s="14" t="s">
        <v>17463</v>
      </c>
      <c r="J1578" s="14" t="s">
        <v>5371</v>
      </c>
      <c r="K1578" s="14" t="s">
        <v>33</v>
      </c>
      <c r="L1578" s="14" t="s">
        <v>17464</v>
      </c>
      <c r="M1578" s="14" t="s">
        <v>17465</v>
      </c>
      <c r="N1578" s="14" t="s">
        <v>17466</v>
      </c>
      <c r="O1578" s="14" t="s">
        <v>17467</v>
      </c>
      <c r="P1578" s="14" t="s">
        <v>38</v>
      </c>
      <c r="Q1578" s="14" t="s">
        <v>17468</v>
      </c>
      <c r="R1578" s="14" t="s">
        <v>40</v>
      </c>
      <c r="S1578" s="14" t="s">
        <v>17469</v>
      </c>
      <c r="T1578" s="14" t="s">
        <v>456</v>
      </c>
      <c r="U1578" s="14" t="s">
        <v>60</v>
      </c>
      <c r="V1578" s="14" t="s">
        <v>44</v>
      </c>
    </row>
    <row r="1579" spans="1:22" ht="9.75" customHeight="1">
      <c r="A1579" s="14" t="s">
        <v>16922</v>
      </c>
      <c r="B1579" s="14" t="s">
        <v>707</v>
      </c>
      <c r="C1579" s="13" t="str">
        <f t="shared" si="6"/>
        <v>11987F3</v>
      </c>
      <c r="D1579" s="14" t="s">
        <v>27</v>
      </c>
      <c r="E1579" s="14" t="s">
        <v>17470</v>
      </c>
      <c r="F1579" s="14" t="s">
        <v>17471</v>
      </c>
      <c r="G1579" s="14" t="s">
        <v>17472</v>
      </c>
      <c r="H1579" s="14" t="s">
        <v>17473</v>
      </c>
      <c r="I1579" s="14" t="s">
        <v>17474</v>
      </c>
      <c r="J1579" s="14" t="s">
        <v>344</v>
      </c>
      <c r="K1579" s="14" t="s">
        <v>926</v>
      </c>
      <c r="L1579" s="14" t="s">
        <v>17475</v>
      </c>
      <c r="M1579" s="14" t="s">
        <v>17476</v>
      </c>
      <c r="N1579" s="14" t="s">
        <v>17477</v>
      </c>
      <c r="O1579" s="14" t="s">
        <v>17478</v>
      </c>
      <c r="P1579" s="14" t="s">
        <v>38</v>
      </c>
      <c r="Q1579" s="14" t="s">
        <v>17479</v>
      </c>
      <c r="R1579" s="14" t="s">
        <v>40</v>
      </c>
      <c r="S1579" s="14" t="s">
        <v>17480</v>
      </c>
      <c r="T1579" s="14" t="s">
        <v>75</v>
      </c>
      <c r="U1579" s="14" t="s">
        <v>243</v>
      </c>
      <c r="V1579" s="14" t="s">
        <v>44</v>
      </c>
    </row>
    <row r="1580" spans="1:22" ht="9.75" customHeight="1">
      <c r="A1580" s="14" t="s">
        <v>16922</v>
      </c>
      <c r="B1580" s="14" t="s">
        <v>721</v>
      </c>
      <c r="C1580" s="13" t="str">
        <f t="shared" si="6"/>
        <v>11987F4</v>
      </c>
      <c r="D1580" s="14" t="s">
        <v>27</v>
      </c>
      <c r="E1580" s="14" t="s">
        <v>17481</v>
      </c>
      <c r="F1580" s="14" t="s">
        <v>17482</v>
      </c>
      <c r="G1580" s="14" t="s">
        <v>17483</v>
      </c>
      <c r="H1580" s="14" t="s">
        <v>17484</v>
      </c>
      <c r="I1580" s="14" t="s">
        <v>17485</v>
      </c>
      <c r="J1580" s="14" t="s">
        <v>17486</v>
      </c>
      <c r="K1580" s="14" t="s">
        <v>33</v>
      </c>
      <c r="L1580" s="14" t="s">
        <v>17487</v>
      </c>
      <c r="M1580" s="14" t="s">
        <v>17488</v>
      </c>
      <c r="N1580" s="14" t="s">
        <v>17489</v>
      </c>
      <c r="O1580" s="14" t="s">
        <v>17490</v>
      </c>
      <c r="P1580" s="14" t="s">
        <v>38</v>
      </c>
      <c r="Q1580" s="14" t="s">
        <v>17491</v>
      </c>
      <c r="R1580" s="14" t="s">
        <v>40</v>
      </c>
      <c r="S1580" s="14" t="s">
        <v>17492</v>
      </c>
      <c r="T1580" s="14" t="s">
        <v>17493</v>
      </c>
      <c r="U1580" s="14" t="s">
        <v>134</v>
      </c>
      <c r="V1580" s="14" t="s">
        <v>44</v>
      </c>
    </row>
    <row r="1581" spans="1:22" ht="9.75" customHeight="1">
      <c r="A1581" s="14" t="s">
        <v>16922</v>
      </c>
      <c r="B1581" s="14" t="s">
        <v>731</v>
      </c>
      <c r="C1581" s="13" t="str">
        <f t="shared" si="6"/>
        <v>11987F5</v>
      </c>
      <c r="D1581" s="14" t="s">
        <v>27</v>
      </c>
      <c r="E1581" s="14" t="s">
        <v>17494</v>
      </c>
      <c r="F1581" s="14" t="s">
        <v>17495</v>
      </c>
      <c r="G1581" s="14" t="s">
        <v>17496</v>
      </c>
      <c r="H1581" s="14" t="s">
        <v>17497</v>
      </c>
      <c r="I1581" s="14" t="s">
        <v>17498</v>
      </c>
      <c r="J1581" s="14" t="s">
        <v>2186</v>
      </c>
      <c r="K1581" s="14" t="s">
        <v>33</v>
      </c>
      <c r="L1581" s="14" t="s">
        <v>17499</v>
      </c>
      <c r="M1581" s="14" t="s">
        <v>17500</v>
      </c>
      <c r="N1581" s="14" t="s">
        <v>17501</v>
      </c>
      <c r="O1581" s="14" t="s">
        <v>17502</v>
      </c>
      <c r="P1581" s="14" t="s">
        <v>38</v>
      </c>
      <c r="Q1581" s="14" t="s">
        <v>17503</v>
      </c>
      <c r="R1581" s="14" t="s">
        <v>40</v>
      </c>
      <c r="S1581" s="14" t="s">
        <v>17504</v>
      </c>
      <c r="T1581" s="14" t="s">
        <v>118</v>
      </c>
      <c r="U1581" s="14" t="s">
        <v>60</v>
      </c>
      <c r="V1581" s="14" t="s">
        <v>44</v>
      </c>
    </row>
    <row r="1582" spans="1:22" ht="9.75" customHeight="1">
      <c r="A1582" s="14" t="s">
        <v>16922</v>
      </c>
      <c r="B1582" s="14" t="s">
        <v>744</v>
      </c>
      <c r="C1582" s="13" t="str">
        <f t="shared" si="6"/>
        <v>11987F6</v>
      </c>
      <c r="D1582" s="14" t="s">
        <v>27</v>
      </c>
      <c r="E1582" s="14" t="s">
        <v>17505</v>
      </c>
      <c r="F1582" s="14" t="s">
        <v>17506</v>
      </c>
      <c r="G1582" s="13"/>
      <c r="H1582" s="14" t="s">
        <v>17507</v>
      </c>
      <c r="I1582" s="14" t="s">
        <v>17508</v>
      </c>
      <c r="J1582" s="14" t="s">
        <v>17509</v>
      </c>
      <c r="K1582" s="14" t="s">
        <v>33</v>
      </c>
      <c r="L1582" s="14" t="s">
        <v>17510</v>
      </c>
      <c r="M1582" s="14" t="s">
        <v>17511</v>
      </c>
      <c r="N1582" s="14" t="s">
        <v>17512</v>
      </c>
      <c r="O1582" s="14" t="s">
        <v>17513</v>
      </c>
      <c r="P1582" s="14" t="s">
        <v>38</v>
      </c>
      <c r="Q1582" s="14" t="s">
        <v>17514</v>
      </c>
      <c r="R1582" s="14" t="s">
        <v>40</v>
      </c>
      <c r="S1582" s="14" t="s">
        <v>17515</v>
      </c>
      <c r="T1582" s="14" t="s">
        <v>1728</v>
      </c>
      <c r="U1582" s="14" t="s">
        <v>243</v>
      </c>
      <c r="V1582" s="14" t="s">
        <v>148</v>
      </c>
    </row>
    <row r="1583" spans="1:22" ht="9.75" customHeight="1">
      <c r="A1583" s="14" t="s">
        <v>16922</v>
      </c>
      <c r="B1583" s="14" t="s">
        <v>757</v>
      </c>
      <c r="C1583" s="13" t="str">
        <f t="shared" si="6"/>
        <v>11987F7</v>
      </c>
      <c r="D1583" s="14" t="s">
        <v>27</v>
      </c>
      <c r="E1583" s="14" t="s">
        <v>17516</v>
      </c>
      <c r="F1583" s="14" t="s">
        <v>17517</v>
      </c>
      <c r="G1583" s="13"/>
      <c r="H1583" s="14" t="s">
        <v>17518</v>
      </c>
      <c r="I1583" s="14" t="s">
        <v>17519</v>
      </c>
      <c r="J1583" s="14" t="s">
        <v>344</v>
      </c>
      <c r="K1583" s="14" t="s">
        <v>83</v>
      </c>
      <c r="L1583" s="14" t="s">
        <v>17520</v>
      </c>
      <c r="M1583" s="14" t="s">
        <v>17521</v>
      </c>
      <c r="N1583" s="14" t="s">
        <v>17522</v>
      </c>
      <c r="O1583" s="14" t="s">
        <v>17523</v>
      </c>
      <c r="P1583" s="14" t="s">
        <v>38</v>
      </c>
      <c r="Q1583" s="14" t="s">
        <v>17524</v>
      </c>
      <c r="R1583" s="14" t="s">
        <v>40</v>
      </c>
      <c r="S1583" s="14" t="s">
        <v>17525</v>
      </c>
      <c r="T1583" s="14" t="s">
        <v>75</v>
      </c>
      <c r="U1583" s="14" t="s">
        <v>243</v>
      </c>
      <c r="V1583" s="14" t="s">
        <v>148</v>
      </c>
    </row>
    <row r="1584" spans="1:22" ht="9.75" customHeight="1">
      <c r="A1584" s="14" t="s">
        <v>16922</v>
      </c>
      <c r="B1584" s="14" t="s">
        <v>768</v>
      </c>
      <c r="C1584" s="13" t="str">
        <f t="shared" si="6"/>
        <v>11987F8</v>
      </c>
      <c r="D1584" s="14" t="s">
        <v>27</v>
      </c>
      <c r="E1584" s="14" t="s">
        <v>17526</v>
      </c>
      <c r="F1584" s="14" t="s">
        <v>17527</v>
      </c>
      <c r="G1584" s="13"/>
      <c r="H1584" s="14" t="s">
        <v>17528</v>
      </c>
      <c r="I1584" s="14" t="s">
        <v>17529</v>
      </c>
      <c r="J1584" s="14" t="s">
        <v>885</v>
      </c>
      <c r="K1584" s="14" t="s">
        <v>33</v>
      </c>
      <c r="L1584" s="14" t="s">
        <v>17530</v>
      </c>
      <c r="M1584" s="14" t="s">
        <v>17531</v>
      </c>
      <c r="N1584" s="14" t="s">
        <v>17532</v>
      </c>
      <c r="O1584" s="14" t="s">
        <v>17533</v>
      </c>
      <c r="P1584" s="14" t="s">
        <v>38</v>
      </c>
      <c r="Q1584" s="14" t="s">
        <v>17534</v>
      </c>
      <c r="R1584" s="14" t="s">
        <v>40</v>
      </c>
      <c r="S1584" s="14" t="s">
        <v>17535</v>
      </c>
      <c r="T1584" s="14" t="s">
        <v>75</v>
      </c>
      <c r="U1584" s="14" t="s">
        <v>119</v>
      </c>
      <c r="V1584" s="14" t="s">
        <v>148</v>
      </c>
    </row>
    <row r="1585" spans="1:22" ht="9.75" customHeight="1">
      <c r="A1585" s="14" t="s">
        <v>16922</v>
      </c>
      <c r="B1585" s="14" t="s">
        <v>782</v>
      </c>
      <c r="C1585" s="13" t="str">
        <f t="shared" si="6"/>
        <v>11987F9</v>
      </c>
      <c r="D1585" s="14" t="s">
        <v>27</v>
      </c>
      <c r="E1585" s="14" t="s">
        <v>17536</v>
      </c>
      <c r="F1585" s="14" t="s">
        <v>17537</v>
      </c>
      <c r="G1585" s="14" t="s">
        <v>17538</v>
      </c>
      <c r="H1585" s="14" t="s">
        <v>17539</v>
      </c>
      <c r="I1585" s="14" t="s">
        <v>17540</v>
      </c>
      <c r="J1585" s="14" t="s">
        <v>17541</v>
      </c>
      <c r="K1585" s="14" t="s">
        <v>33</v>
      </c>
      <c r="L1585" s="14" t="s">
        <v>17542</v>
      </c>
      <c r="M1585" s="14" t="s">
        <v>17543</v>
      </c>
      <c r="N1585" s="14" t="s">
        <v>17544</v>
      </c>
      <c r="O1585" s="14" t="s">
        <v>17545</v>
      </c>
      <c r="P1585" s="14" t="s">
        <v>38</v>
      </c>
      <c r="Q1585" s="14" t="s">
        <v>17546</v>
      </c>
      <c r="R1585" s="14" t="s">
        <v>40</v>
      </c>
      <c r="S1585" s="14" t="s">
        <v>17547</v>
      </c>
      <c r="T1585" s="14" t="s">
        <v>17548</v>
      </c>
      <c r="U1585" s="14" t="s">
        <v>134</v>
      </c>
      <c r="V1585" s="14" t="s">
        <v>44</v>
      </c>
    </row>
    <row r="1586" spans="1:22" ht="9.75" customHeight="1">
      <c r="A1586" s="14" t="s">
        <v>16922</v>
      </c>
      <c r="B1586" s="14" t="s">
        <v>796</v>
      </c>
      <c r="C1586" s="13" t="str">
        <f t="shared" si="6"/>
        <v>11987F10</v>
      </c>
      <c r="D1586" s="14" t="s">
        <v>27</v>
      </c>
      <c r="E1586" s="14" t="s">
        <v>17549</v>
      </c>
      <c r="F1586" s="14" t="s">
        <v>17550</v>
      </c>
      <c r="G1586" s="13"/>
      <c r="H1586" s="14" t="s">
        <v>17551</v>
      </c>
      <c r="I1586" s="14" t="s">
        <v>17552</v>
      </c>
      <c r="J1586" s="14" t="s">
        <v>17553</v>
      </c>
      <c r="K1586" s="13"/>
      <c r="L1586" s="14" t="s">
        <v>17554</v>
      </c>
      <c r="M1586" s="14" t="s">
        <v>17555</v>
      </c>
      <c r="N1586" s="14" t="s">
        <v>17556</v>
      </c>
      <c r="O1586" s="14" t="s">
        <v>17557</v>
      </c>
      <c r="P1586" s="14" t="s">
        <v>38</v>
      </c>
      <c r="Q1586" s="14" t="s">
        <v>17558</v>
      </c>
      <c r="R1586" s="14" t="s">
        <v>40</v>
      </c>
      <c r="S1586" s="14" t="s">
        <v>17559</v>
      </c>
      <c r="T1586" s="14" t="s">
        <v>1370</v>
      </c>
      <c r="U1586" s="14" t="s">
        <v>243</v>
      </c>
      <c r="V1586" s="14" t="s">
        <v>148</v>
      </c>
    </row>
    <row r="1587" spans="1:22" ht="9.75" customHeight="1">
      <c r="A1587" s="14" t="s">
        <v>16922</v>
      </c>
      <c r="B1587" s="14" t="s">
        <v>810</v>
      </c>
      <c r="C1587" s="13" t="str">
        <f t="shared" si="6"/>
        <v>11987F11</v>
      </c>
      <c r="D1587" s="14" t="s">
        <v>27</v>
      </c>
      <c r="E1587" s="14" t="s">
        <v>17560</v>
      </c>
      <c r="F1587" s="14" t="s">
        <v>17561</v>
      </c>
      <c r="G1587" s="14" t="s">
        <v>17562</v>
      </c>
      <c r="H1587" s="14" t="s">
        <v>17563</v>
      </c>
      <c r="I1587" s="14" t="s">
        <v>17564</v>
      </c>
      <c r="J1587" s="14" t="s">
        <v>3918</v>
      </c>
      <c r="K1587" s="14" t="s">
        <v>5067</v>
      </c>
      <c r="L1587" s="14" t="s">
        <v>17565</v>
      </c>
      <c r="M1587" s="14" t="s">
        <v>17566</v>
      </c>
      <c r="N1587" s="14" t="s">
        <v>17567</v>
      </c>
      <c r="O1587" s="14" t="s">
        <v>17568</v>
      </c>
      <c r="P1587" s="14" t="s">
        <v>38</v>
      </c>
      <c r="Q1587" s="14" t="s">
        <v>17569</v>
      </c>
      <c r="R1587" s="14" t="s">
        <v>40</v>
      </c>
      <c r="S1587" s="14" t="s">
        <v>17570</v>
      </c>
      <c r="T1587" s="14" t="s">
        <v>1624</v>
      </c>
      <c r="U1587" s="14" t="s">
        <v>230</v>
      </c>
      <c r="V1587" s="14" t="s">
        <v>44</v>
      </c>
    </row>
    <row r="1588" spans="1:22" ht="9.75" customHeight="1">
      <c r="A1588" s="14" t="s">
        <v>16922</v>
      </c>
      <c r="B1588" s="14" t="s">
        <v>819</v>
      </c>
      <c r="C1588" s="13" t="str">
        <f t="shared" si="6"/>
        <v>11987G2</v>
      </c>
      <c r="D1588" s="14" t="s">
        <v>27</v>
      </c>
      <c r="E1588" s="14" t="s">
        <v>17571</v>
      </c>
      <c r="F1588" s="14" t="s">
        <v>17572</v>
      </c>
      <c r="G1588" s="13"/>
      <c r="H1588" s="14" t="s">
        <v>17573</v>
      </c>
      <c r="I1588" s="14" t="s">
        <v>17574</v>
      </c>
      <c r="J1588" s="14" t="s">
        <v>17575</v>
      </c>
      <c r="K1588" s="14" t="s">
        <v>68</v>
      </c>
      <c r="L1588" s="14" t="s">
        <v>17576</v>
      </c>
      <c r="M1588" s="14" t="s">
        <v>17577</v>
      </c>
      <c r="N1588" s="14" t="s">
        <v>17578</v>
      </c>
      <c r="O1588" s="14" t="s">
        <v>17579</v>
      </c>
      <c r="P1588" s="14" t="s">
        <v>38</v>
      </c>
      <c r="Q1588" s="14" t="s">
        <v>17580</v>
      </c>
      <c r="R1588" s="14" t="s">
        <v>40</v>
      </c>
      <c r="S1588" s="14" t="s">
        <v>17581</v>
      </c>
      <c r="T1588" s="14" t="s">
        <v>17582</v>
      </c>
      <c r="U1588" s="14" t="s">
        <v>119</v>
      </c>
      <c r="V1588" s="14" t="s">
        <v>44</v>
      </c>
    </row>
    <row r="1589" spans="1:22" ht="9.75" customHeight="1">
      <c r="A1589" s="14" t="s">
        <v>16922</v>
      </c>
      <c r="B1589" s="14" t="s">
        <v>831</v>
      </c>
      <c r="C1589" s="13" t="str">
        <f t="shared" si="6"/>
        <v>11987G3</v>
      </c>
      <c r="D1589" s="14" t="s">
        <v>27</v>
      </c>
      <c r="E1589" s="14" t="s">
        <v>17583</v>
      </c>
      <c r="F1589" s="14" t="s">
        <v>17584</v>
      </c>
      <c r="G1589" s="14" t="s">
        <v>17585</v>
      </c>
      <c r="H1589" s="14" t="s">
        <v>17586</v>
      </c>
      <c r="I1589" s="14" t="s">
        <v>383</v>
      </c>
      <c r="J1589" s="14" t="s">
        <v>230</v>
      </c>
      <c r="K1589" s="14" t="s">
        <v>52</v>
      </c>
      <c r="L1589" s="14" t="s">
        <v>17587</v>
      </c>
      <c r="M1589" s="14" t="s">
        <v>17588</v>
      </c>
      <c r="N1589" s="14" t="s">
        <v>17589</v>
      </c>
      <c r="O1589" s="14" t="s">
        <v>17590</v>
      </c>
      <c r="P1589" s="14" t="s">
        <v>38</v>
      </c>
      <c r="Q1589" s="14" t="s">
        <v>17591</v>
      </c>
      <c r="R1589" s="14" t="s">
        <v>40</v>
      </c>
      <c r="S1589" s="14" t="s">
        <v>17592</v>
      </c>
      <c r="T1589" s="14" t="s">
        <v>230</v>
      </c>
      <c r="U1589" s="14" t="s">
        <v>230</v>
      </c>
      <c r="V1589" s="14" t="s">
        <v>148</v>
      </c>
    </row>
    <row r="1590" spans="1:22" ht="9.75" customHeight="1">
      <c r="A1590" s="14" t="s">
        <v>16922</v>
      </c>
      <c r="B1590" s="14" t="s">
        <v>844</v>
      </c>
      <c r="C1590" s="13" t="str">
        <f t="shared" si="6"/>
        <v>11987G4</v>
      </c>
      <c r="D1590" s="14" t="s">
        <v>27</v>
      </c>
      <c r="E1590" s="14" t="s">
        <v>17593</v>
      </c>
      <c r="F1590" s="14" t="s">
        <v>17594</v>
      </c>
      <c r="G1590" s="13"/>
      <c r="H1590" s="14" t="s">
        <v>17595</v>
      </c>
      <c r="I1590" s="14" t="s">
        <v>2390</v>
      </c>
      <c r="J1590" s="14" t="s">
        <v>1962</v>
      </c>
      <c r="K1590" s="14" t="s">
        <v>33</v>
      </c>
      <c r="L1590" s="14" t="s">
        <v>17596</v>
      </c>
      <c r="M1590" s="14" t="s">
        <v>17597</v>
      </c>
      <c r="N1590" s="14" t="s">
        <v>17598</v>
      </c>
      <c r="O1590" s="14" t="s">
        <v>17599</v>
      </c>
      <c r="P1590" s="14" t="s">
        <v>38</v>
      </c>
      <c r="Q1590" s="14" t="s">
        <v>17600</v>
      </c>
      <c r="R1590" s="14" t="s">
        <v>40</v>
      </c>
      <c r="S1590" s="14" t="s">
        <v>17601</v>
      </c>
      <c r="T1590" s="14" t="s">
        <v>75</v>
      </c>
      <c r="U1590" s="14" t="s">
        <v>243</v>
      </c>
      <c r="V1590" s="14" t="s">
        <v>148</v>
      </c>
    </row>
    <row r="1591" spans="1:22" ht="9.75" customHeight="1">
      <c r="A1591" s="14" t="s">
        <v>16922</v>
      </c>
      <c r="B1591" s="14" t="s">
        <v>856</v>
      </c>
      <c r="C1591" s="13" t="str">
        <f t="shared" si="6"/>
        <v>11987G5</v>
      </c>
      <c r="D1591" s="14" t="s">
        <v>27</v>
      </c>
      <c r="E1591" s="14" t="s">
        <v>17602</v>
      </c>
      <c r="F1591" s="14" t="s">
        <v>17603</v>
      </c>
      <c r="G1591" s="14" t="s">
        <v>17604</v>
      </c>
      <c r="H1591" s="14" t="s">
        <v>17605</v>
      </c>
      <c r="I1591" s="14" t="s">
        <v>17606</v>
      </c>
      <c r="J1591" s="14" t="s">
        <v>67</v>
      </c>
      <c r="K1591" s="14" t="s">
        <v>68</v>
      </c>
      <c r="L1591" s="14" t="s">
        <v>17607</v>
      </c>
      <c r="M1591" s="14" t="s">
        <v>17608</v>
      </c>
      <c r="N1591" s="14" t="s">
        <v>17609</v>
      </c>
      <c r="O1591" s="14" t="s">
        <v>17610</v>
      </c>
      <c r="P1591" s="14" t="s">
        <v>38</v>
      </c>
      <c r="Q1591" s="14" t="s">
        <v>17611</v>
      </c>
      <c r="R1591" s="14" t="s">
        <v>40</v>
      </c>
      <c r="S1591" s="14" t="s">
        <v>17612</v>
      </c>
      <c r="T1591" s="14" t="s">
        <v>75</v>
      </c>
      <c r="U1591" s="14" t="s">
        <v>230</v>
      </c>
      <c r="V1591" s="14" t="s">
        <v>148</v>
      </c>
    </row>
    <row r="1592" spans="1:22" ht="9.75" customHeight="1">
      <c r="A1592" s="14" t="s">
        <v>16922</v>
      </c>
      <c r="B1592" s="14" t="s">
        <v>868</v>
      </c>
      <c r="C1592" s="13" t="str">
        <f t="shared" si="6"/>
        <v>11987G6</v>
      </c>
      <c r="D1592" s="14" t="s">
        <v>27</v>
      </c>
      <c r="E1592" s="14" t="s">
        <v>17613</v>
      </c>
      <c r="F1592" s="14" t="s">
        <v>17614</v>
      </c>
      <c r="G1592" s="14" t="s">
        <v>17615</v>
      </c>
      <c r="H1592" s="14" t="s">
        <v>17616</v>
      </c>
      <c r="I1592" s="14" t="s">
        <v>17617</v>
      </c>
      <c r="J1592" s="14" t="s">
        <v>17618</v>
      </c>
      <c r="K1592" s="14" t="s">
        <v>33</v>
      </c>
      <c r="L1592" s="14" t="s">
        <v>17619</v>
      </c>
      <c r="M1592" s="14" t="s">
        <v>17620</v>
      </c>
      <c r="N1592" s="14" t="s">
        <v>17621</v>
      </c>
      <c r="O1592" s="14" t="s">
        <v>17622</v>
      </c>
      <c r="P1592" s="14" t="s">
        <v>38</v>
      </c>
      <c r="Q1592" s="14" t="s">
        <v>17623</v>
      </c>
      <c r="R1592" s="14" t="s">
        <v>40</v>
      </c>
      <c r="S1592" s="14" t="s">
        <v>17624</v>
      </c>
      <c r="T1592" s="14" t="s">
        <v>443</v>
      </c>
      <c r="U1592" s="14" t="s">
        <v>230</v>
      </c>
      <c r="V1592" s="14" t="s">
        <v>1667</v>
      </c>
    </row>
    <row r="1593" spans="1:22" ht="9.75" customHeight="1">
      <c r="A1593" s="14" t="s">
        <v>16922</v>
      </c>
      <c r="B1593" s="14" t="s">
        <v>879</v>
      </c>
      <c r="C1593" s="13" t="str">
        <f t="shared" si="6"/>
        <v>11987G7</v>
      </c>
      <c r="D1593" s="14" t="s">
        <v>27</v>
      </c>
      <c r="E1593" s="14" t="s">
        <v>17625</v>
      </c>
      <c r="F1593" s="14" t="s">
        <v>17626</v>
      </c>
      <c r="G1593" s="13"/>
      <c r="H1593" s="14" t="s">
        <v>17627</v>
      </c>
      <c r="I1593" s="14" t="s">
        <v>4425</v>
      </c>
      <c r="J1593" s="14" t="s">
        <v>230</v>
      </c>
      <c r="K1593" s="14" t="s">
        <v>33</v>
      </c>
      <c r="L1593" s="14" t="s">
        <v>17628</v>
      </c>
      <c r="M1593" s="14" t="s">
        <v>4428</v>
      </c>
      <c r="N1593" s="14" t="s">
        <v>17629</v>
      </c>
      <c r="O1593" s="14" t="s">
        <v>17630</v>
      </c>
      <c r="P1593" s="14" t="s">
        <v>38</v>
      </c>
      <c r="Q1593" s="14" t="s">
        <v>17631</v>
      </c>
      <c r="R1593" s="14" t="s">
        <v>40</v>
      </c>
      <c r="S1593" s="14" t="s">
        <v>17632</v>
      </c>
      <c r="T1593" s="14" t="s">
        <v>230</v>
      </c>
      <c r="U1593" s="14" t="s">
        <v>338</v>
      </c>
      <c r="V1593" s="14" t="s">
        <v>44</v>
      </c>
    </row>
    <row r="1594" spans="1:22" ht="9.75" customHeight="1">
      <c r="A1594" s="14" t="s">
        <v>16922</v>
      </c>
      <c r="B1594" s="14" t="s">
        <v>892</v>
      </c>
      <c r="C1594" s="13" t="str">
        <f t="shared" si="6"/>
        <v>11987G8</v>
      </c>
      <c r="D1594" s="14" t="s">
        <v>27</v>
      </c>
      <c r="E1594" s="14" t="s">
        <v>17633</v>
      </c>
      <c r="F1594" s="14" t="s">
        <v>17634</v>
      </c>
      <c r="G1594" s="14" t="s">
        <v>17635</v>
      </c>
      <c r="H1594" s="14" t="s">
        <v>17636</v>
      </c>
      <c r="I1594" s="14" t="s">
        <v>17637</v>
      </c>
      <c r="J1594" s="14" t="s">
        <v>1537</v>
      </c>
      <c r="K1594" s="14" t="s">
        <v>33</v>
      </c>
      <c r="L1594" s="14" t="s">
        <v>17638</v>
      </c>
      <c r="M1594" s="14" t="s">
        <v>17639</v>
      </c>
      <c r="N1594" s="14" t="s">
        <v>17640</v>
      </c>
      <c r="O1594" s="14" t="s">
        <v>17641</v>
      </c>
      <c r="P1594" s="14" t="s">
        <v>38</v>
      </c>
      <c r="Q1594" s="14" t="s">
        <v>17642</v>
      </c>
      <c r="R1594" s="14" t="s">
        <v>40</v>
      </c>
      <c r="S1594" s="14" t="s">
        <v>17643</v>
      </c>
      <c r="T1594" s="14" t="s">
        <v>118</v>
      </c>
      <c r="U1594" s="14" t="s">
        <v>338</v>
      </c>
      <c r="V1594" s="14" t="s">
        <v>44</v>
      </c>
    </row>
    <row r="1595" spans="1:22" ht="9.75" customHeight="1">
      <c r="A1595" s="14" t="s">
        <v>16922</v>
      </c>
      <c r="B1595" s="14" t="s">
        <v>905</v>
      </c>
      <c r="C1595" s="13" t="str">
        <f t="shared" si="6"/>
        <v>11987G9</v>
      </c>
      <c r="D1595" s="14" t="s">
        <v>27</v>
      </c>
      <c r="E1595" s="14" t="s">
        <v>17644</v>
      </c>
      <c r="F1595" s="14" t="s">
        <v>17645</v>
      </c>
      <c r="G1595" s="14" t="s">
        <v>17646</v>
      </c>
      <c r="H1595" s="14" t="s">
        <v>17647</v>
      </c>
      <c r="I1595" s="14" t="s">
        <v>17648</v>
      </c>
      <c r="J1595" s="14" t="s">
        <v>17649</v>
      </c>
      <c r="K1595" s="14" t="s">
        <v>33</v>
      </c>
      <c r="L1595" s="14" t="s">
        <v>17650</v>
      </c>
      <c r="M1595" s="14" t="s">
        <v>17651</v>
      </c>
      <c r="N1595" s="14" t="s">
        <v>17652</v>
      </c>
      <c r="O1595" s="14" t="s">
        <v>17653</v>
      </c>
      <c r="P1595" s="14" t="s">
        <v>38</v>
      </c>
      <c r="Q1595" s="14" t="s">
        <v>17654</v>
      </c>
      <c r="R1595" s="14" t="s">
        <v>40</v>
      </c>
      <c r="S1595" s="14" t="s">
        <v>17655</v>
      </c>
      <c r="T1595" s="14" t="s">
        <v>17656</v>
      </c>
      <c r="U1595" s="14" t="s">
        <v>17657</v>
      </c>
      <c r="V1595" s="14" t="s">
        <v>44</v>
      </c>
    </row>
    <row r="1596" spans="1:22" ht="9.75" customHeight="1">
      <c r="A1596" s="14" t="s">
        <v>16922</v>
      </c>
      <c r="B1596" s="14" t="s">
        <v>919</v>
      </c>
      <c r="C1596" s="13" t="str">
        <f t="shared" si="6"/>
        <v>11987G10</v>
      </c>
      <c r="D1596" s="14" t="s">
        <v>27</v>
      </c>
      <c r="E1596" s="14" t="s">
        <v>17658</v>
      </c>
      <c r="F1596" s="14" t="s">
        <v>17659</v>
      </c>
      <c r="G1596" s="14" t="s">
        <v>17660</v>
      </c>
      <c r="H1596" s="14" t="s">
        <v>17661</v>
      </c>
      <c r="I1596" s="14" t="s">
        <v>17662</v>
      </c>
      <c r="J1596" s="14" t="s">
        <v>17663</v>
      </c>
      <c r="K1596" s="14" t="s">
        <v>33</v>
      </c>
      <c r="L1596" s="14" t="s">
        <v>17664</v>
      </c>
      <c r="M1596" s="14" t="s">
        <v>17665</v>
      </c>
      <c r="N1596" s="14" t="s">
        <v>17666</v>
      </c>
      <c r="O1596" s="14" t="s">
        <v>17667</v>
      </c>
      <c r="P1596" s="14" t="s">
        <v>38</v>
      </c>
      <c r="Q1596" s="14" t="s">
        <v>17668</v>
      </c>
      <c r="R1596" s="14" t="s">
        <v>40</v>
      </c>
      <c r="S1596" s="14" t="s">
        <v>17669</v>
      </c>
      <c r="T1596" s="14" t="s">
        <v>483</v>
      </c>
      <c r="U1596" s="14" t="s">
        <v>484</v>
      </c>
      <c r="V1596" s="14" t="s">
        <v>44</v>
      </c>
    </row>
    <row r="1597" spans="1:22" ht="9.75" customHeight="1">
      <c r="A1597" s="14" t="s">
        <v>16922</v>
      </c>
      <c r="B1597" s="14" t="s">
        <v>934</v>
      </c>
      <c r="C1597" s="13" t="str">
        <f t="shared" si="6"/>
        <v>11987G11</v>
      </c>
      <c r="D1597" s="14" t="s">
        <v>27</v>
      </c>
      <c r="E1597" s="14" t="s">
        <v>17670</v>
      </c>
      <c r="F1597" s="14" t="s">
        <v>17671</v>
      </c>
      <c r="G1597" s="13"/>
      <c r="H1597" s="14" t="s">
        <v>17672</v>
      </c>
      <c r="I1597" s="14" t="s">
        <v>6539</v>
      </c>
      <c r="J1597" s="14" t="s">
        <v>208</v>
      </c>
      <c r="K1597" s="14" t="s">
        <v>33</v>
      </c>
      <c r="L1597" s="14" t="s">
        <v>17673</v>
      </c>
      <c r="M1597" s="14" t="s">
        <v>6541</v>
      </c>
      <c r="N1597" s="14" t="s">
        <v>17674</v>
      </c>
      <c r="O1597" s="14" t="s">
        <v>17675</v>
      </c>
      <c r="P1597" s="14" t="s">
        <v>38</v>
      </c>
      <c r="Q1597" s="14" t="s">
        <v>17676</v>
      </c>
      <c r="R1597" s="14" t="s">
        <v>40</v>
      </c>
      <c r="S1597" s="14" t="s">
        <v>17677</v>
      </c>
      <c r="T1597" s="14" t="s">
        <v>90</v>
      </c>
      <c r="U1597" s="14" t="s">
        <v>202</v>
      </c>
      <c r="V1597" s="14" t="s">
        <v>44</v>
      </c>
    </row>
    <row r="1598" spans="1:22" ht="9.75" customHeight="1">
      <c r="A1598" s="14" t="s">
        <v>16922</v>
      </c>
      <c r="B1598" s="14" t="s">
        <v>945</v>
      </c>
      <c r="C1598" s="13" t="str">
        <f t="shared" si="6"/>
        <v>11987H2</v>
      </c>
      <c r="D1598" s="14" t="s">
        <v>27</v>
      </c>
      <c r="E1598" s="14" t="s">
        <v>17678</v>
      </c>
      <c r="F1598" s="14" t="s">
        <v>17679</v>
      </c>
      <c r="G1598" s="14" t="s">
        <v>17680</v>
      </c>
      <c r="H1598" s="14" t="s">
        <v>17681</v>
      </c>
      <c r="I1598" s="14" t="s">
        <v>17682</v>
      </c>
      <c r="J1598" s="14" t="s">
        <v>737</v>
      </c>
      <c r="K1598" s="14" t="s">
        <v>83</v>
      </c>
      <c r="L1598" s="14" t="s">
        <v>17683</v>
      </c>
      <c r="M1598" s="14" t="s">
        <v>17684</v>
      </c>
      <c r="N1598" s="14" t="s">
        <v>17685</v>
      </c>
      <c r="O1598" s="14" t="s">
        <v>17686</v>
      </c>
      <c r="P1598" s="14" t="s">
        <v>38</v>
      </c>
      <c r="Q1598" s="14" t="s">
        <v>17687</v>
      </c>
      <c r="R1598" s="14" t="s">
        <v>40</v>
      </c>
      <c r="S1598" s="14" t="s">
        <v>17688</v>
      </c>
      <c r="T1598" s="14" t="s">
        <v>456</v>
      </c>
      <c r="U1598" s="14" t="s">
        <v>283</v>
      </c>
      <c r="V1598" s="14" t="s">
        <v>44</v>
      </c>
    </row>
    <row r="1599" spans="1:22" ht="9.75" customHeight="1">
      <c r="A1599" s="14" t="s">
        <v>16922</v>
      </c>
      <c r="B1599" s="14" t="s">
        <v>956</v>
      </c>
      <c r="C1599" s="13" t="str">
        <f t="shared" si="6"/>
        <v>11987H3</v>
      </c>
      <c r="D1599" s="14" t="s">
        <v>27</v>
      </c>
      <c r="E1599" s="14" t="s">
        <v>17689</v>
      </c>
      <c r="F1599" s="14" t="s">
        <v>17690</v>
      </c>
      <c r="G1599" s="14" t="s">
        <v>17691</v>
      </c>
      <c r="H1599" s="14" t="s">
        <v>17692</v>
      </c>
      <c r="I1599" s="14" t="s">
        <v>17693</v>
      </c>
      <c r="J1599" s="14" t="s">
        <v>17694</v>
      </c>
      <c r="K1599" s="14" t="s">
        <v>33</v>
      </c>
      <c r="L1599" s="14" t="s">
        <v>17695</v>
      </c>
      <c r="M1599" s="14" t="s">
        <v>17696</v>
      </c>
      <c r="N1599" s="14" t="s">
        <v>17697</v>
      </c>
      <c r="O1599" s="14" t="s">
        <v>17698</v>
      </c>
      <c r="P1599" s="14" t="s">
        <v>38</v>
      </c>
      <c r="Q1599" s="14" t="s">
        <v>17699</v>
      </c>
      <c r="R1599" s="14" t="s">
        <v>40</v>
      </c>
      <c r="S1599" s="14" t="s">
        <v>17700</v>
      </c>
      <c r="T1599" s="14" t="s">
        <v>6010</v>
      </c>
      <c r="U1599" s="14" t="s">
        <v>1471</v>
      </c>
      <c r="V1599" s="14" t="s">
        <v>44</v>
      </c>
    </row>
    <row r="1600" spans="1:22" ht="9.75" customHeight="1">
      <c r="A1600" s="14" t="s">
        <v>16922</v>
      </c>
      <c r="B1600" s="14" t="s">
        <v>971</v>
      </c>
      <c r="C1600" s="13" t="str">
        <f t="shared" si="6"/>
        <v>11987H4</v>
      </c>
      <c r="D1600" s="14" t="s">
        <v>27</v>
      </c>
      <c r="E1600" s="14" t="s">
        <v>17701</v>
      </c>
      <c r="F1600" s="14" t="s">
        <v>17702</v>
      </c>
      <c r="G1600" s="14" t="s">
        <v>17703</v>
      </c>
      <c r="H1600" s="14" t="s">
        <v>17704</v>
      </c>
      <c r="I1600" s="14" t="s">
        <v>17705</v>
      </c>
      <c r="J1600" s="14" t="s">
        <v>230</v>
      </c>
      <c r="K1600" s="14" t="s">
        <v>33</v>
      </c>
      <c r="L1600" s="14" t="s">
        <v>17706</v>
      </c>
      <c r="M1600" s="14" t="s">
        <v>17707</v>
      </c>
      <c r="N1600" s="14" t="s">
        <v>17708</v>
      </c>
      <c r="O1600" s="14" t="s">
        <v>17709</v>
      </c>
      <c r="P1600" s="14" t="s">
        <v>38</v>
      </c>
      <c r="Q1600" s="14" t="s">
        <v>17710</v>
      </c>
      <c r="R1600" s="14" t="s">
        <v>40</v>
      </c>
      <c r="S1600" s="14" t="s">
        <v>17711</v>
      </c>
      <c r="T1600" s="14" t="s">
        <v>230</v>
      </c>
      <c r="U1600" s="14" t="s">
        <v>283</v>
      </c>
      <c r="V1600" s="14" t="s">
        <v>148</v>
      </c>
    </row>
    <row r="1601" spans="1:22" ht="9.75" customHeight="1">
      <c r="A1601" s="14" t="s">
        <v>16922</v>
      </c>
      <c r="B1601" s="14" t="s">
        <v>985</v>
      </c>
      <c r="C1601" s="13" t="str">
        <f t="shared" si="6"/>
        <v>11987H5</v>
      </c>
      <c r="D1601" s="14" t="s">
        <v>27</v>
      </c>
      <c r="E1601" s="14" t="s">
        <v>17712</v>
      </c>
      <c r="F1601" s="14" t="s">
        <v>17713</v>
      </c>
      <c r="G1601" s="14" t="s">
        <v>17714</v>
      </c>
      <c r="H1601" s="14" t="s">
        <v>17715</v>
      </c>
      <c r="I1601" s="14" t="s">
        <v>17716</v>
      </c>
      <c r="J1601" s="14" t="s">
        <v>230</v>
      </c>
      <c r="K1601" s="14" t="s">
        <v>33</v>
      </c>
      <c r="L1601" s="14" t="s">
        <v>17717</v>
      </c>
      <c r="M1601" s="14" t="s">
        <v>17718</v>
      </c>
      <c r="N1601" s="14" t="s">
        <v>17719</v>
      </c>
      <c r="O1601" s="14" t="s">
        <v>17720</v>
      </c>
      <c r="P1601" s="14" t="s">
        <v>38</v>
      </c>
      <c r="Q1601" s="14" t="s">
        <v>17721</v>
      </c>
      <c r="R1601" s="14" t="s">
        <v>40</v>
      </c>
      <c r="S1601" s="14" t="s">
        <v>17722</v>
      </c>
      <c r="T1601" s="14" t="s">
        <v>230</v>
      </c>
      <c r="U1601" s="14" t="s">
        <v>338</v>
      </c>
      <c r="V1601" s="14" t="s">
        <v>148</v>
      </c>
    </row>
    <row r="1602" spans="1:22" ht="9.75" customHeight="1">
      <c r="A1602" s="14" t="s">
        <v>16922</v>
      </c>
      <c r="B1602" s="14" t="s">
        <v>999</v>
      </c>
      <c r="C1602" s="13" t="str">
        <f t="shared" si="6"/>
        <v>11987H6</v>
      </c>
      <c r="D1602" s="14" t="s">
        <v>27</v>
      </c>
      <c r="E1602" s="14" t="s">
        <v>17723</v>
      </c>
      <c r="F1602" s="14" t="s">
        <v>17724</v>
      </c>
      <c r="G1602" s="14" t="s">
        <v>17725</v>
      </c>
      <c r="H1602" s="14" t="s">
        <v>17726</v>
      </c>
      <c r="I1602" s="14" t="s">
        <v>17727</v>
      </c>
      <c r="J1602" s="14" t="s">
        <v>17728</v>
      </c>
      <c r="K1602" s="14" t="s">
        <v>33</v>
      </c>
      <c r="L1602" s="14" t="s">
        <v>17729</v>
      </c>
      <c r="M1602" s="14" t="s">
        <v>17730</v>
      </c>
      <c r="N1602" s="14" t="s">
        <v>17731</v>
      </c>
      <c r="O1602" s="14" t="s">
        <v>17732</v>
      </c>
      <c r="P1602" s="14" t="s">
        <v>38</v>
      </c>
      <c r="Q1602" s="14" t="s">
        <v>17733</v>
      </c>
      <c r="R1602" s="14" t="s">
        <v>40</v>
      </c>
      <c r="S1602" s="14" t="s">
        <v>17734</v>
      </c>
      <c r="T1602" s="14" t="s">
        <v>118</v>
      </c>
      <c r="U1602" s="14" t="s">
        <v>134</v>
      </c>
      <c r="V1602" s="14" t="s">
        <v>547</v>
      </c>
    </row>
    <row r="1603" spans="1:22" ht="9.75" customHeight="1">
      <c r="A1603" s="14" t="s">
        <v>16922</v>
      </c>
      <c r="B1603" s="14" t="s">
        <v>1010</v>
      </c>
      <c r="C1603" s="13" t="str">
        <f t="shared" si="6"/>
        <v>11987H7</v>
      </c>
      <c r="D1603" s="14" t="s">
        <v>27</v>
      </c>
      <c r="E1603" s="14" t="s">
        <v>17735</v>
      </c>
      <c r="F1603" s="14" t="s">
        <v>17736</v>
      </c>
      <c r="G1603" s="14" t="s">
        <v>17737</v>
      </c>
      <c r="H1603" s="14" t="s">
        <v>17738</v>
      </c>
      <c r="I1603" s="14" t="s">
        <v>16142</v>
      </c>
      <c r="J1603" s="14" t="s">
        <v>17041</v>
      </c>
      <c r="K1603" s="14" t="s">
        <v>68</v>
      </c>
      <c r="L1603" s="14" t="s">
        <v>17739</v>
      </c>
      <c r="M1603" s="14" t="s">
        <v>16144</v>
      </c>
      <c r="N1603" s="14" t="s">
        <v>17740</v>
      </c>
      <c r="O1603" s="14" t="s">
        <v>17741</v>
      </c>
      <c r="P1603" s="14" t="s">
        <v>38</v>
      </c>
      <c r="Q1603" s="14" t="s">
        <v>17742</v>
      </c>
      <c r="R1603" s="14" t="s">
        <v>40</v>
      </c>
      <c r="S1603" s="14" t="s">
        <v>17743</v>
      </c>
      <c r="T1603" s="14" t="s">
        <v>8567</v>
      </c>
      <c r="U1603" s="14" t="s">
        <v>338</v>
      </c>
      <c r="V1603" s="14" t="s">
        <v>44</v>
      </c>
    </row>
    <row r="1604" spans="1:22" ht="9.75" customHeight="1">
      <c r="A1604" s="14" t="s">
        <v>16922</v>
      </c>
      <c r="B1604" s="14" t="s">
        <v>1022</v>
      </c>
      <c r="C1604" s="13" t="str">
        <f t="shared" si="6"/>
        <v>11987H8</v>
      </c>
      <c r="D1604" s="14" t="s">
        <v>27</v>
      </c>
      <c r="E1604" s="14" t="s">
        <v>17744</v>
      </c>
      <c r="F1604" s="14" t="s">
        <v>17745</v>
      </c>
      <c r="G1604" s="14" t="s">
        <v>17746</v>
      </c>
      <c r="H1604" s="14" t="s">
        <v>17747</v>
      </c>
      <c r="I1604" s="14" t="s">
        <v>17748</v>
      </c>
      <c r="J1604" s="14" t="s">
        <v>2391</v>
      </c>
      <c r="K1604" s="14" t="s">
        <v>52</v>
      </c>
      <c r="L1604" s="14" t="s">
        <v>17749</v>
      </c>
      <c r="M1604" s="14" t="s">
        <v>17750</v>
      </c>
      <c r="N1604" s="14" t="s">
        <v>17751</v>
      </c>
      <c r="O1604" s="14" t="s">
        <v>17752</v>
      </c>
      <c r="P1604" s="14" t="s">
        <v>38</v>
      </c>
      <c r="Q1604" s="14" t="s">
        <v>17753</v>
      </c>
      <c r="R1604" s="14" t="s">
        <v>40</v>
      </c>
      <c r="S1604" s="14" t="s">
        <v>17754</v>
      </c>
      <c r="T1604" s="14" t="s">
        <v>2399</v>
      </c>
      <c r="U1604" s="14" t="s">
        <v>1414</v>
      </c>
      <c r="V1604" s="14" t="s">
        <v>44</v>
      </c>
    </row>
    <row r="1605" spans="1:22" ht="9.75" customHeight="1">
      <c r="A1605" s="14" t="s">
        <v>16922</v>
      </c>
      <c r="B1605" s="14" t="s">
        <v>1035</v>
      </c>
      <c r="C1605" s="13" t="str">
        <f t="shared" si="6"/>
        <v>11987H9</v>
      </c>
      <c r="D1605" s="14" t="s">
        <v>27</v>
      </c>
      <c r="E1605" s="14" t="s">
        <v>17755</v>
      </c>
      <c r="F1605" s="14" t="s">
        <v>17756</v>
      </c>
      <c r="G1605" s="14" t="s">
        <v>17757</v>
      </c>
      <c r="H1605" s="14" t="s">
        <v>17758</v>
      </c>
      <c r="I1605" s="14" t="s">
        <v>17759</v>
      </c>
      <c r="J1605" s="14" t="s">
        <v>17760</v>
      </c>
      <c r="K1605" s="14" t="s">
        <v>5067</v>
      </c>
      <c r="L1605" s="14" t="s">
        <v>17761</v>
      </c>
      <c r="M1605" s="14" t="s">
        <v>17762</v>
      </c>
      <c r="N1605" s="14" t="s">
        <v>17763</v>
      </c>
      <c r="O1605" s="14" t="s">
        <v>17764</v>
      </c>
      <c r="P1605" s="14" t="s">
        <v>38</v>
      </c>
      <c r="Q1605" s="14" t="s">
        <v>17765</v>
      </c>
      <c r="R1605" s="14" t="s">
        <v>40</v>
      </c>
      <c r="S1605" s="14" t="s">
        <v>17766</v>
      </c>
      <c r="T1605" s="14" t="s">
        <v>17767</v>
      </c>
      <c r="U1605" s="14" t="s">
        <v>230</v>
      </c>
      <c r="V1605" s="14" t="s">
        <v>44</v>
      </c>
    </row>
    <row r="1606" spans="1:22" ht="9.75" customHeight="1">
      <c r="A1606" s="14" t="s">
        <v>16922</v>
      </c>
      <c r="B1606" s="14" t="s">
        <v>1048</v>
      </c>
      <c r="C1606" s="13" t="str">
        <f t="shared" si="6"/>
        <v>11987H10</v>
      </c>
      <c r="D1606" s="14" t="s">
        <v>27</v>
      </c>
      <c r="E1606" s="14" t="s">
        <v>17768</v>
      </c>
      <c r="F1606" s="14" t="s">
        <v>17769</v>
      </c>
      <c r="G1606" s="14" t="s">
        <v>17770</v>
      </c>
      <c r="H1606" s="14" t="s">
        <v>17771</v>
      </c>
      <c r="I1606" s="14" t="s">
        <v>17772</v>
      </c>
      <c r="J1606" s="14" t="s">
        <v>17773</v>
      </c>
      <c r="K1606" s="14" t="s">
        <v>83</v>
      </c>
      <c r="L1606" s="14" t="s">
        <v>17774</v>
      </c>
      <c r="M1606" s="14" t="s">
        <v>17775</v>
      </c>
      <c r="N1606" s="14" t="s">
        <v>17776</v>
      </c>
      <c r="O1606" s="14" t="s">
        <v>17777</v>
      </c>
      <c r="P1606" s="14" t="s">
        <v>38</v>
      </c>
      <c r="Q1606" s="14" t="s">
        <v>17778</v>
      </c>
      <c r="R1606" s="14" t="s">
        <v>40</v>
      </c>
      <c r="S1606" s="14" t="s">
        <v>17779</v>
      </c>
      <c r="T1606" s="14" t="s">
        <v>2982</v>
      </c>
      <c r="U1606" s="14" t="s">
        <v>202</v>
      </c>
      <c r="V1606" s="14" t="s">
        <v>44</v>
      </c>
    </row>
    <row r="1607" spans="1:22" ht="9.75" customHeight="1">
      <c r="A1607" s="14" t="s">
        <v>16922</v>
      </c>
      <c r="B1607" s="14" t="s">
        <v>1061</v>
      </c>
      <c r="C1607" s="13" t="str">
        <f t="shared" si="6"/>
        <v>11987H11</v>
      </c>
      <c r="D1607" s="14" t="s">
        <v>27</v>
      </c>
      <c r="E1607" s="14" t="s">
        <v>17780</v>
      </c>
      <c r="F1607" s="14" t="s">
        <v>17781</v>
      </c>
      <c r="G1607" s="14" t="s">
        <v>17782</v>
      </c>
      <c r="H1607" s="14" t="s">
        <v>17783</v>
      </c>
      <c r="I1607" s="14" t="s">
        <v>17784</v>
      </c>
      <c r="J1607" s="14" t="s">
        <v>208</v>
      </c>
      <c r="K1607" s="14" t="s">
        <v>17785</v>
      </c>
      <c r="L1607" s="14" t="s">
        <v>17786</v>
      </c>
      <c r="M1607" s="14" t="s">
        <v>17787</v>
      </c>
      <c r="N1607" s="14" t="s">
        <v>17788</v>
      </c>
      <c r="O1607" s="14" t="s">
        <v>17789</v>
      </c>
      <c r="P1607" s="14" t="s">
        <v>38</v>
      </c>
      <c r="Q1607" s="14" t="s">
        <v>17790</v>
      </c>
      <c r="R1607" s="14" t="s">
        <v>40</v>
      </c>
      <c r="S1607" s="14" t="s">
        <v>17791</v>
      </c>
      <c r="T1607" s="14" t="s">
        <v>90</v>
      </c>
      <c r="U1607" s="14" t="s">
        <v>1414</v>
      </c>
      <c r="V1607" s="14" t="s">
        <v>44</v>
      </c>
    </row>
    <row r="1608" spans="1:22" ht="9.75" customHeight="1">
      <c r="A1608" s="14" t="s">
        <v>17792</v>
      </c>
      <c r="B1608" s="14" t="s">
        <v>26</v>
      </c>
      <c r="C1608" s="13" t="str">
        <f t="shared" si="6"/>
        <v>11988A2</v>
      </c>
      <c r="D1608" s="14" t="s">
        <v>27</v>
      </c>
      <c r="E1608" s="14" t="s">
        <v>17793</v>
      </c>
      <c r="F1608" s="14" t="s">
        <v>17794</v>
      </c>
      <c r="G1608" s="14" t="s">
        <v>17795</v>
      </c>
      <c r="H1608" s="14" t="s">
        <v>17796</v>
      </c>
      <c r="I1608" s="14" t="s">
        <v>17797</v>
      </c>
      <c r="J1608" s="14" t="s">
        <v>10657</v>
      </c>
      <c r="K1608" s="14" t="s">
        <v>33</v>
      </c>
      <c r="L1608" s="14" t="s">
        <v>17798</v>
      </c>
      <c r="M1608" s="14" t="s">
        <v>17799</v>
      </c>
      <c r="N1608" s="14" t="s">
        <v>17800</v>
      </c>
      <c r="O1608" s="14" t="s">
        <v>17801</v>
      </c>
      <c r="P1608" s="14" t="s">
        <v>38</v>
      </c>
      <c r="Q1608" s="14" t="s">
        <v>17802</v>
      </c>
      <c r="R1608" s="14" t="s">
        <v>40</v>
      </c>
      <c r="S1608" s="14" t="s">
        <v>17803</v>
      </c>
      <c r="T1608" s="14" t="s">
        <v>10664</v>
      </c>
      <c r="U1608" s="14" t="s">
        <v>134</v>
      </c>
      <c r="V1608" s="14" t="s">
        <v>44</v>
      </c>
    </row>
    <row r="1609" spans="1:22" ht="9.75" customHeight="1">
      <c r="A1609" s="14" t="s">
        <v>17792</v>
      </c>
      <c r="B1609" s="14" t="s">
        <v>45</v>
      </c>
      <c r="C1609" s="13" t="str">
        <f t="shared" si="6"/>
        <v>11988A3</v>
      </c>
      <c r="D1609" s="14" t="s">
        <v>27</v>
      </c>
      <c r="E1609" s="14" t="s">
        <v>17804</v>
      </c>
      <c r="F1609" s="14" t="s">
        <v>17805</v>
      </c>
      <c r="G1609" s="14" t="s">
        <v>17806</v>
      </c>
      <c r="H1609" s="14" t="s">
        <v>17807</v>
      </c>
      <c r="I1609" s="14" t="s">
        <v>17808</v>
      </c>
      <c r="J1609" s="14" t="s">
        <v>588</v>
      </c>
      <c r="K1609" s="14" t="s">
        <v>33</v>
      </c>
      <c r="L1609" s="14" t="s">
        <v>17809</v>
      </c>
      <c r="M1609" s="14" t="s">
        <v>17810</v>
      </c>
      <c r="N1609" s="14" t="s">
        <v>17811</v>
      </c>
      <c r="O1609" s="14" t="s">
        <v>17812</v>
      </c>
      <c r="P1609" s="14" t="s">
        <v>38</v>
      </c>
      <c r="Q1609" s="14" t="s">
        <v>17813</v>
      </c>
      <c r="R1609" s="14" t="s">
        <v>40</v>
      </c>
      <c r="S1609" s="13"/>
      <c r="T1609" s="14" t="s">
        <v>75</v>
      </c>
      <c r="U1609" s="14" t="s">
        <v>243</v>
      </c>
      <c r="V1609" s="14" t="s">
        <v>44</v>
      </c>
    </row>
    <row r="1610" spans="1:22" ht="9.75" customHeight="1">
      <c r="A1610" s="14" t="s">
        <v>17792</v>
      </c>
      <c r="B1610" s="14" t="s">
        <v>61</v>
      </c>
      <c r="C1610" s="13" t="str">
        <f t="shared" si="6"/>
        <v>11988A4</v>
      </c>
      <c r="D1610" s="14" t="s">
        <v>27</v>
      </c>
      <c r="E1610" s="14" t="s">
        <v>17814</v>
      </c>
      <c r="F1610" s="14" t="s">
        <v>17815</v>
      </c>
      <c r="G1610" s="14" t="s">
        <v>17816</v>
      </c>
      <c r="H1610" s="14" t="s">
        <v>17817</v>
      </c>
      <c r="I1610" s="14" t="s">
        <v>17818</v>
      </c>
      <c r="J1610" s="14" t="s">
        <v>623</v>
      </c>
      <c r="K1610" s="14" t="s">
        <v>33</v>
      </c>
      <c r="L1610" s="14" t="s">
        <v>17819</v>
      </c>
      <c r="M1610" s="14" t="s">
        <v>17820</v>
      </c>
      <c r="N1610" s="14" t="s">
        <v>17821</v>
      </c>
      <c r="O1610" s="14" t="s">
        <v>280</v>
      </c>
      <c r="P1610" s="14" t="s">
        <v>38</v>
      </c>
      <c r="Q1610" s="14" t="s">
        <v>17822</v>
      </c>
      <c r="R1610" s="14" t="s">
        <v>40</v>
      </c>
      <c r="S1610" s="14" t="s">
        <v>17823</v>
      </c>
      <c r="T1610" s="14" t="s">
        <v>75</v>
      </c>
      <c r="U1610" s="14" t="s">
        <v>243</v>
      </c>
      <c r="V1610" s="14" t="s">
        <v>148</v>
      </c>
    </row>
    <row r="1611" spans="1:22" ht="9.75" customHeight="1">
      <c r="A1611" s="14" t="s">
        <v>17792</v>
      </c>
      <c r="B1611" s="14" t="s">
        <v>77</v>
      </c>
      <c r="C1611" s="13" t="str">
        <f t="shared" si="6"/>
        <v>11988A5</v>
      </c>
      <c r="D1611" s="14" t="s">
        <v>27</v>
      </c>
      <c r="E1611" s="14" t="s">
        <v>17824</v>
      </c>
      <c r="F1611" s="14" t="s">
        <v>17825</v>
      </c>
      <c r="G1611" s="13"/>
      <c r="H1611" s="14" t="s">
        <v>17826</v>
      </c>
      <c r="I1611" s="14" t="s">
        <v>17827</v>
      </c>
      <c r="J1611" s="14" t="s">
        <v>230</v>
      </c>
      <c r="K1611" s="14" t="s">
        <v>33</v>
      </c>
      <c r="L1611" s="14" t="s">
        <v>17828</v>
      </c>
      <c r="M1611" s="14" t="s">
        <v>17829</v>
      </c>
      <c r="N1611" s="14" t="s">
        <v>17830</v>
      </c>
      <c r="O1611" s="14" t="s">
        <v>17831</v>
      </c>
      <c r="P1611" s="14" t="s">
        <v>38</v>
      </c>
      <c r="Q1611" s="14" t="s">
        <v>17832</v>
      </c>
      <c r="R1611" s="14" t="s">
        <v>40</v>
      </c>
      <c r="S1611" s="14" t="s">
        <v>17833</v>
      </c>
      <c r="T1611" s="14" t="s">
        <v>230</v>
      </c>
      <c r="U1611" s="14" t="s">
        <v>283</v>
      </c>
      <c r="V1611" s="14" t="s">
        <v>44</v>
      </c>
    </row>
    <row r="1612" spans="1:22" ht="9.75" customHeight="1">
      <c r="A1612" s="14" t="s">
        <v>17792</v>
      </c>
      <c r="B1612" s="14" t="s">
        <v>91</v>
      </c>
      <c r="C1612" s="13" t="str">
        <f t="shared" si="6"/>
        <v>11988A6</v>
      </c>
      <c r="D1612" s="14" t="s">
        <v>27</v>
      </c>
      <c r="E1612" s="14" t="s">
        <v>17834</v>
      </c>
      <c r="F1612" s="14" t="s">
        <v>17835</v>
      </c>
      <c r="G1612" s="14" t="s">
        <v>17836</v>
      </c>
      <c r="H1612" s="14" t="s">
        <v>17837</v>
      </c>
      <c r="I1612" s="14" t="s">
        <v>17838</v>
      </c>
      <c r="J1612" s="14" t="s">
        <v>230</v>
      </c>
      <c r="K1612" s="14" t="s">
        <v>33</v>
      </c>
      <c r="L1612" s="14" t="s">
        <v>17839</v>
      </c>
      <c r="M1612" s="14" t="s">
        <v>17840</v>
      </c>
      <c r="N1612" s="14" t="s">
        <v>17841</v>
      </c>
      <c r="O1612" s="14" t="s">
        <v>17842</v>
      </c>
      <c r="P1612" s="14" t="s">
        <v>38</v>
      </c>
      <c r="Q1612" s="14" t="s">
        <v>17843</v>
      </c>
      <c r="R1612" s="14" t="s">
        <v>40</v>
      </c>
      <c r="S1612" s="14" t="s">
        <v>17844</v>
      </c>
      <c r="T1612" s="14" t="s">
        <v>230</v>
      </c>
      <c r="U1612" s="14" t="s">
        <v>60</v>
      </c>
      <c r="V1612" s="14" t="s">
        <v>44</v>
      </c>
    </row>
    <row r="1613" spans="1:22" ht="9.75" customHeight="1">
      <c r="A1613" s="14" t="s">
        <v>17792</v>
      </c>
      <c r="B1613" s="14" t="s">
        <v>105</v>
      </c>
      <c r="C1613" s="13" t="str">
        <f t="shared" si="6"/>
        <v>11988A7</v>
      </c>
      <c r="D1613" s="14" t="s">
        <v>27</v>
      </c>
      <c r="E1613" s="14" t="s">
        <v>17845</v>
      </c>
      <c r="F1613" s="14" t="s">
        <v>17846</v>
      </c>
      <c r="G1613" s="13"/>
      <c r="H1613" s="14" t="s">
        <v>17847</v>
      </c>
      <c r="I1613" s="14" t="s">
        <v>17848</v>
      </c>
      <c r="J1613" s="14" t="s">
        <v>344</v>
      </c>
      <c r="K1613" s="14" t="s">
        <v>83</v>
      </c>
      <c r="L1613" s="14" t="s">
        <v>17849</v>
      </c>
      <c r="M1613" s="14" t="s">
        <v>17850</v>
      </c>
      <c r="N1613" s="14" t="s">
        <v>17851</v>
      </c>
      <c r="O1613" s="14" t="s">
        <v>17852</v>
      </c>
      <c r="P1613" s="14" t="s">
        <v>38</v>
      </c>
      <c r="Q1613" s="14" t="s">
        <v>17853</v>
      </c>
      <c r="R1613" s="14" t="s">
        <v>40</v>
      </c>
      <c r="S1613" s="14" t="s">
        <v>17854</v>
      </c>
      <c r="T1613" s="14" t="s">
        <v>75</v>
      </c>
      <c r="U1613" s="14" t="s">
        <v>243</v>
      </c>
      <c r="V1613" s="14" t="s">
        <v>44</v>
      </c>
    </row>
    <row r="1614" spans="1:22" ht="9.75" customHeight="1">
      <c r="A1614" s="14" t="s">
        <v>17792</v>
      </c>
      <c r="B1614" s="14" t="s">
        <v>120</v>
      </c>
      <c r="C1614" s="13" t="str">
        <f t="shared" si="6"/>
        <v>11988A8</v>
      </c>
      <c r="D1614" s="14" t="s">
        <v>27</v>
      </c>
      <c r="E1614" s="14" t="s">
        <v>17855</v>
      </c>
      <c r="F1614" s="14" t="s">
        <v>17856</v>
      </c>
      <c r="G1614" s="13"/>
      <c r="H1614" s="14" t="s">
        <v>17857</v>
      </c>
      <c r="I1614" s="14" t="s">
        <v>17858</v>
      </c>
      <c r="J1614" s="14" t="s">
        <v>1580</v>
      </c>
      <c r="K1614" s="14" t="s">
        <v>83</v>
      </c>
      <c r="L1614" s="14" t="s">
        <v>17859</v>
      </c>
      <c r="M1614" s="14" t="s">
        <v>17860</v>
      </c>
      <c r="N1614" s="14" t="s">
        <v>17861</v>
      </c>
      <c r="O1614" s="14" t="s">
        <v>17862</v>
      </c>
      <c r="P1614" s="14" t="s">
        <v>38</v>
      </c>
      <c r="Q1614" s="14" t="s">
        <v>17863</v>
      </c>
      <c r="R1614" s="14" t="s">
        <v>40</v>
      </c>
      <c r="S1614" s="14" t="s">
        <v>17864</v>
      </c>
      <c r="T1614" s="14" t="s">
        <v>483</v>
      </c>
      <c r="U1614" s="14" t="s">
        <v>484</v>
      </c>
      <c r="V1614" s="14" t="s">
        <v>44</v>
      </c>
    </row>
    <row r="1615" spans="1:22" ht="9.75" customHeight="1">
      <c r="A1615" s="14" t="s">
        <v>17792</v>
      </c>
      <c r="B1615" s="14" t="s">
        <v>136</v>
      </c>
      <c r="C1615" s="13" t="str">
        <f t="shared" si="6"/>
        <v>11988A9</v>
      </c>
      <c r="D1615" s="14" t="s">
        <v>27</v>
      </c>
      <c r="E1615" s="14" t="s">
        <v>17865</v>
      </c>
      <c r="F1615" s="14" t="s">
        <v>17866</v>
      </c>
      <c r="G1615" s="14" t="s">
        <v>17867</v>
      </c>
      <c r="H1615" s="14" t="s">
        <v>17868</v>
      </c>
      <c r="I1615" s="14" t="s">
        <v>17869</v>
      </c>
      <c r="J1615" s="14" t="s">
        <v>384</v>
      </c>
      <c r="K1615" s="14" t="s">
        <v>33</v>
      </c>
      <c r="L1615" s="14" t="s">
        <v>17870</v>
      </c>
      <c r="M1615" s="14" t="s">
        <v>17871</v>
      </c>
      <c r="N1615" s="14" t="s">
        <v>17872</v>
      </c>
      <c r="O1615" s="14" t="s">
        <v>17873</v>
      </c>
      <c r="P1615" s="14" t="s">
        <v>38</v>
      </c>
      <c r="Q1615" s="14" t="s">
        <v>17874</v>
      </c>
      <c r="R1615" s="14" t="s">
        <v>40</v>
      </c>
      <c r="S1615" s="14" t="s">
        <v>17875</v>
      </c>
      <c r="T1615" s="14" t="s">
        <v>391</v>
      </c>
      <c r="U1615" s="14" t="s">
        <v>693</v>
      </c>
      <c r="V1615" s="14" t="s">
        <v>44</v>
      </c>
    </row>
    <row r="1616" spans="1:22" ht="9.75" customHeight="1">
      <c r="A1616" s="14" t="s">
        <v>17792</v>
      </c>
      <c r="B1616" s="14" t="s">
        <v>149</v>
      </c>
      <c r="C1616" s="13" t="str">
        <f t="shared" si="6"/>
        <v>11988A10</v>
      </c>
      <c r="D1616" s="14" t="s">
        <v>27</v>
      </c>
      <c r="E1616" s="14" t="s">
        <v>17876</v>
      </c>
      <c r="F1616" s="14" t="s">
        <v>17877</v>
      </c>
      <c r="G1616" s="14" t="s">
        <v>17878</v>
      </c>
      <c r="H1616" s="14" t="s">
        <v>17879</v>
      </c>
      <c r="I1616" s="14" t="s">
        <v>17880</v>
      </c>
      <c r="J1616" s="14" t="s">
        <v>9118</v>
      </c>
      <c r="K1616" s="14" t="s">
        <v>33</v>
      </c>
      <c r="L1616" s="14" t="s">
        <v>17881</v>
      </c>
      <c r="M1616" s="14" t="s">
        <v>17882</v>
      </c>
      <c r="N1616" s="14" t="s">
        <v>17883</v>
      </c>
      <c r="O1616" s="14" t="s">
        <v>17884</v>
      </c>
      <c r="P1616" s="14" t="s">
        <v>38</v>
      </c>
      <c r="Q1616" s="14" t="s">
        <v>17885</v>
      </c>
      <c r="R1616" s="14" t="s">
        <v>40</v>
      </c>
      <c r="S1616" s="14" t="s">
        <v>17886</v>
      </c>
      <c r="T1616" s="14" t="s">
        <v>1370</v>
      </c>
      <c r="U1616" s="14" t="s">
        <v>4536</v>
      </c>
      <c r="V1616" s="14" t="s">
        <v>44</v>
      </c>
    </row>
    <row r="1617" spans="1:22" ht="9.75" customHeight="1">
      <c r="A1617" s="14" t="s">
        <v>17792</v>
      </c>
      <c r="B1617" s="14" t="s">
        <v>162</v>
      </c>
      <c r="C1617" s="13" t="str">
        <f t="shared" si="6"/>
        <v>11988A11</v>
      </c>
      <c r="D1617" s="14" t="s">
        <v>27</v>
      </c>
      <c r="E1617" s="14" t="s">
        <v>17887</v>
      </c>
      <c r="F1617" s="14" t="s">
        <v>17888</v>
      </c>
      <c r="G1617" s="14" t="s">
        <v>17889</v>
      </c>
      <c r="H1617" s="14" t="s">
        <v>17890</v>
      </c>
      <c r="I1617" s="14" t="s">
        <v>17891</v>
      </c>
      <c r="J1617" s="14" t="s">
        <v>155</v>
      </c>
      <c r="K1617" s="14" t="s">
        <v>68</v>
      </c>
      <c r="L1617" s="14" t="s">
        <v>17892</v>
      </c>
      <c r="M1617" s="14" t="s">
        <v>17893</v>
      </c>
      <c r="N1617" s="14" t="s">
        <v>17894</v>
      </c>
      <c r="O1617" s="14" t="s">
        <v>17895</v>
      </c>
      <c r="P1617" s="14" t="s">
        <v>38</v>
      </c>
      <c r="Q1617" s="14" t="s">
        <v>17896</v>
      </c>
      <c r="R1617" s="14" t="s">
        <v>40</v>
      </c>
      <c r="S1617" s="14" t="s">
        <v>17897</v>
      </c>
      <c r="T1617" s="14" t="s">
        <v>118</v>
      </c>
      <c r="U1617" s="14" t="s">
        <v>43</v>
      </c>
      <c r="V1617" s="14" t="s">
        <v>44</v>
      </c>
    </row>
    <row r="1618" spans="1:22" ht="9.75" customHeight="1">
      <c r="A1618" s="14" t="s">
        <v>17792</v>
      </c>
      <c r="B1618" s="14" t="s">
        <v>176</v>
      </c>
      <c r="C1618" s="13" t="str">
        <f t="shared" si="6"/>
        <v>11988B2</v>
      </c>
      <c r="D1618" s="14" t="s">
        <v>27</v>
      </c>
      <c r="E1618" s="14" t="s">
        <v>17898</v>
      </c>
      <c r="F1618" s="14" t="s">
        <v>17899</v>
      </c>
      <c r="G1618" s="14" t="s">
        <v>17900</v>
      </c>
      <c r="H1618" s="14" t="s">
        <v>17901</v>
      </c>
      <c r="I1618" s="14" t="s">
        <v>17902</v>
      </c>
      <c r="J1618" s="14" t="s">
        <v>2067</v>
      </c>
      <c r="K1618" s="14" t="s">
        <v>33</v>
      </c>
      <c r="L1618" s="14" t="s">
        <v>17903</v>
      </c>
      <c r="M1618" s="14" t="s">
        <v>17904</v>
      </c>
      <c r="N1618" s="14" t="s">
        <v>17905</v>
      </c>
      <c r="O1618" s="14" t="s">
        <v>17906</v>
      </c>
      <c r="P1618" s="14" t="s">
        <v>38</v>
      </c>
      <c r="Q1618" s="14" t="s">
        <v>17907</v>
      </c>
      <c r="R1618" s="14" t="s">
        <v>40</v>
      </c>
      <c r="S1618" s="14" t="s">
        <v>17908</v>
      </c>
      <c r="T1618" s="14" t="s">
        <v>1370</v>
      </c>
      <c r="U1618" s="14" t="s">
        <v>243</v>
      </c>
      <c r="V1618" s="14" t="s">
        <v>44</v>
      </c>
    </row>
    <row r="1619" spans="1:22" ht="9.75" customHeight="1">
      <c r="A1619" s="14" t="s">
        <v>17792</v>
      </c>
      <c r="B1619" s="14" t="s">
        <v>190</v>
      </c>
      <c r="C1619" s="13" t="str">
        <f t="shared" si="6"/>
        <v>11988B3</v>
      </c>
      <c r="D1619" s="14" t="s">
        <v>27</v>
      </c>
      <c r="E1619" s="14" t="s">
        <v>17909</v>
      </c>
      <c r="F1619" s="14" t="s">
        <v>17910</v>
      </c>
      <c r="G1619" s="14" t="s">
        <v>17911</v>
      </c>
      <c r="H1619" s="14" t="s">
        <v>17912</v>
      </c>
      <c r="I1619" s="14" t="s">
        <v>17913</v>
      </c>
      <c r="J1619" s="14" t="s">
        <v>17914</v>
      </c>
      <c r="K1619" s="14" t="s">
        <v>33</v>
      </c>
      <c r="L1619" s="14" t="s">
        <v>17915</v>
      </c>
      <c r="M1619" s="14" t="s">
        <v>17916</v>
      </c>
      <c r="N1619" s="14" t="s">
        <v>17917</v>
      </c>
      <c r="O1619" s="14" t="s">
        <v>17918</v>
      </c>
      <c r="P1619" s="14" t="s">
        <v>38</v>
      </c>
      <c r="Q1619" s="14" t="s">
        <v>17919</v>
      </c>
      <c r="R1619" s="14" t="s">
        <v>40</v>
      </c>
      <c r="S1619" s="14" t="s">
        <v>17920</v>
      </c>
      <c r="T1619" s="14" t="s">
        <v>17921</v>
      </c>
      <c r="U1619" s="14" t="s">
        <v>1334</v>
      </c>
      <c r="V1619" s="14" t="s">
        <v>44</v>
      </c>
    </row>
    <row r="1620" spans="1:22" ht="9.75" customHeight="1">
      <c r="A1620" s="14" t="s">
        <v>17792</v>
      </c>
      <c r="B1620" s="14" t="s">
        <v>203</v>
      </c>
      <c r="C1620" s="13" t="str">
        <f t="shared" si="6"/>
        <v>11988B4</v>
      </c>
      <c r="D1620" s="14" t="s">
        <v>27</v>
      </c>
      <c r="E1620" s="14" t="s">
        <v>17922</v>
      </c>
      <c r="F1620" s="14" t="s">
        <v>17923</v>
      </c>
      <c r="G1620" s="14" t="s">
        <v>17924</v>
      </c>
      <c r="H1620" s="14" t="s">
        <v>17925</v>
      </c>
      <c r="I1620" s="14" t="s">
        <v>17926</v>
      </c>
      <c r="J1620" s="14" t="s">
        <v>17927</v>
      </c>
      <c r="K1620" s="14" t="s">
        <v>33</v>
      </c>
      <c r="L1620" s="14" t="s">
        <v>17928</v>
      </c>
      <c r="M1620" s="14" t="s">
        <v>17929</v>
      </c>
      <c r="N1620" s="14" t="s">
        <v>17930</v>
      </c>
      <c r="O1620" s="14" t="s">
        <v>17931</v>
      </c>
      <c r="P1620" s="14" t="s">
        <v>38</v>
      </c>
      <c r="Q1620" s="14" t="s">
        <v>17932</v>
      </c>
      <c r="R1620" s="14" t="s">
        <v>40</v>
      </c>
      <c r="S1620" s="14" t="s">
        <v>17933</v>
      </c>
      <c r="T1620" s="14" t="s">
        <v>118</v>
      </c>
      <c r="U1620" s="14" t="s">
        <v>134</v>
      </c>
      <c r="V1620" s="14" t="s">
        <v>547</v>
      </c>
    </row>
    <row r="1621" spans="1:22" ht="9.75" customHeight="1">
      <c r="A1621" s="14" t="s">
        <v>17792</v>
      </c>
      <c r="B1621" s="14" t="s">
        <v>216</v>
      </c>
      <c r="C1621" s="13" t="str">
        <f t="shared" si="6"/>
        <v>11988B5</v>
      </c>
      <c r="D1621" s="14" t="s">
        <v>27</v>
      </c>
      <c r="E1621" s="14" t="s">
        <v>17934</v>
      </c>
      <c r="F1621" s="14" t="s">
        <v>17935</v>
      </c>
      <c r="G1621" s="14" t="s">
        <v>17936</v>
      </c>
      <c r="H1621" s="14" t="s">
        <v>17937</v>
      </c>
      <c r="I1621" s="14" t="s">
        <v>17938</v>
      </c>
      <c r="J1621" s="14" t="s">
        <v>344</v>
      </c>
      <c r="K1621" s="14" t="s">
        <v>52</v>
      </c>
      <c r="L1621" s="14" t="s">
        <v>17939</v>
      </c>
      <c r="M1621" s="14" t="s">
        <v>17940</v>
      </c>
      <c r="N1621" s="14" t="s">
        <v>17941</v>
      </c>
      <c r="O1621" s="14" t="s">
        <v>17942</v>
      </c>
      <c r="P1621" s="14" t="s">
        <v>38</v>
      </c>
      <c r="Q1621" s="14" t="s">
        <v>17943</v>
      </c>
      <c r="R1621" s="14" t="s">
        <v>40</v>
      </c>
      <c r="S1621" s="14" t="s">
        <v>17944</v>
      </c>
      <c r="T1621" s="14" t="s">
        <v>75</v>
      </c>
      <c r="U1621" s="14" t="s">
        <v>243</v>
      </c>
      <c r="V1621" s="14" t="s">
        <v>148</v>
      </c>
    </row>
    <row r="1622" spans="1:22" ht="9.75" customHeight="1">
      <c r="A1622" s="14" t="s">
        <v>17792</v>
      </c>
      <c r="B1622" s="14" t="s">
        <v>231</v>
      </c>
      <c r="C1622" s="13" t="str">
        <f t="shared" si="6"/>
        <v>11988B6</v>
      </c>
      <c r="D1622" s="14" t="s">
        <v>27</v>
      </c>
      <c r="E1622" s="14" t="s">
        <v>17945</v>
      </c>
      <c r="F1622" s="14" t="s">
        <v>17946</v>
      </c>
      <c r="G1622" s="14" t="s">
        <v>17947</v>
      </c>
      <c r="H1622" s="14" t="s">
        <v>17948</v>
      </c>
      <c r="I1622" s="14" t="s">
        <v>17949</v>
      </c>
      <c r="J1622" s="14" t="s">
        <v>623</v>
      </c>
      <c r="K1622" s="14" t="s">
        <v>68</v>
      </c>
      <c r="L1622" s="14" t="s">
        <v>17950</v>
      </c>
      <c r="M1622" s="14" t="s">
        <v>17951</v>
      </c>
      <c r="N1622" s="14" t="s">
        <v>17952</v>
      </c>
      <c r="O1622" s="14" t="s">
        <v>17953</v>
      </c>
      <c r="P1622" s="14" t="s">
        <v>38</v>
      </c>
      <c r="Q1622" s="14" t="s">
        <v>17954</v>
      </c>
      <c r="R1622" s="14" t="s">
        <v>40</v>
      </c>
      <c r="S1622" s="14" t="s">
        <v>17955</v>
      </c>
      <c r="T1622" s="14" t="s">
        <v>75</v>
      </c>
      <c r="U1622" s="14" t="s">
        <v>243</v>
      </c>
      <c r="V1622" s="14" t="s">
        <v>44</v>
      </c>
    </row>
    <row r="1623" spans="1:22" ht="9.75" customHeight="1">
      <c r="A1623" s="14" t="s">
        <v>17792</v>
      </c>
      <c r="B1623" s="14" t="s">
        <v>244</v>
      </c>
      <c r="C1623" s="13" t="str">
        <f t="shared" si="6"/>
        <v>11988B7</v>
      </c>
      <c r="D1623" s="14" t="s">
        <v>27</v>
      </c>
      <c r="E1623" s="14" t="s">
        <v>17956</v>
      </c>
      <c r="F1623" s="14" t="s">
        <v>17957</v>
      </c>
      <c r="G1623" s="14" t="s">
        <v>17958</v>
      </c>
      <c r="H1623" s="14" t="s">
        <v>17959</v>
      </c>
      <c r="I1623" s="14" t="s">
        <v>17960</v>
      </c>
      <c r="J1623" s="14" t="s">
        <v>17961</v>
      </c>
      <c r="K1623" s="14" t="s">
        <v>33</v>
      </c>
      <c r="L1623" s="14" t="s">
        <v>17962</v>
      </c>
      <c r="M1623" s="14" t="s">
        <v>17963</v>
      </c>
      <c r="N1623" s="14" t="s">
        <v>17964</v>
      </c>
      <c r="O1623" s="14" t="s">
        <v>17965</v>
      </c>
      <c r="P1623" s="14" t="s">
        <v>38</v>
      </c>
      <c r="Q1623" s="14" t="s">
        <v>17966</v>
      </c>
      <c r="R1623" s="14" t="s">
        <v>40</v>
      </c>
      <c r="S1623" s="14" t="s">
        <v>17967</v>
      </c>
      <c r="T1623" s="14" t="s">
        <v>4984</v>
      </c>
      <c r="U1623" s="14" t="s">
        <v>134</v>
      </c>
      <c r="V1623" s="14" t="s">
        <v>44</v>
      </c>
    </row>
    <row r="1624" spans="1:22" ht="9.75" customHeight="1">
      <c r="A1624" s="14" t="s">
        <v>17792</v>
      </c>
      <c r="B1624" s="14" t="s">
        <v>257</v>
      </c>
      <c r="C1624" s="13" t="str">
        <f t="shared" si="6"/>
        <v>11988B8</v>
      </c>
      <c r="D1624" s="14" t="s">
        <v>27</v>
      </c>
      <c r="E1624" s="14" t="s">
        <v>17968</v>
      </c>
      <c r="F1624" s="14" t="s">
        <v>17969</v>
      </c>
      <c r="G1624" s="14" t="s">
        <v>17970</v>
      </c>
      <c r="H1624" s="14" t="s">
        <v>17971</v>
      </c>
      <c r="I1624" s="14" t="s">
        <v>4198</v>
      </c>
      <c r="J1624" s="14" t="s">
        <v>17972</v>
      </c>
      <c r="K1624" s="14" t="s">
        <v>33</v>
      </c>
      <c r="L1624" s="14" t="s">
        <v>17973</v>
      </c>
      <c r="M1624" s="14" t="s">
        <v>4200</v>
      </c>
      <c r="N1624" s="14" t="s">
        <v>17974</v>
      </c>
      <c r="O1624" s="14" t="s">
        <v>17975</v>
      </c>
      <c r="P1624" s="14" t="s">
        <v>38</v>
      </c>
      <c r="Q1624" s="14" t="s">
        <v>17976</v>
      </c>
      <c r="R1624" s="14" t="s">
        <v>40</v>
      </c>
      <c r="S1624" s="14" t="s">
        <v>17977</v>
      </c>
      <c r="T1624" s="14" t="s">
        <v>1370</v>
      </c>
      <c r="U1624" s="14" t="s">
        <v>230</v>
      </c>
      <c r="V1624" s="14" t="s">
        <v>44</v>
      </c>
    </row>
    <row r="1625" spans="1:22" ht="9.75" customHeight="1">
      <c r="A1625" s="14" t="s">
        <v>17792</v>
      </c>
      <c r="B1625" s="14" t="s">
        <v>270</v>
      </c>
      <c r="C1625" s="13" t="str">
        <f t="shared" si="6"/>
        <v>11988B9</v>
      </c>
      <c r="D1625" s="14" t="s">
        <v>27</v>
      </c>
      <c r="E1625" s="14" t="s">
        <v>17978</v>
      </c>
      <c r="F1625" s="14" t="s">
        <v>17979</v>
      </c>
      <c r="G1625" s="14" t="s">
        <v>17980</v>
      </c>
      <c r="H1625" s="14" t="s">
        <v>17981</v>
      </c>
      <c r="I1625" s="14" t="s">
        <v>11644</v>
      </c>
      <c r="J1625" s="14" t="s">
        <v>17982</v>
      </c>
      <c r="K1625" s="14" t="s">
        <v>33</v>
      </c>
      <c r="L1625" s="14" t="s">
        <v>17983</v>
      </c>
      <c r="M1625" s="14" t="s">
        <v>11647</v>
      </c>
      <c r="N1625" s="14" t="s">
        <v>17984</v>
      </c>
      <c r="O1625" s="14" t="s">
        <v>17985</v>
      </c>
      <c r="P1625" s="14" t="s">
        <v>38</v>
      </c>
      <c r="Q1625" s="14" t="s">
        <v>17986</v>
      </c>
      <c r="R1625" s="14" t="s">
        <v>40</v>
      </c>
      <c r="S1625" s="14" t="s">
        <v>17987</v>
      </c>
      <c r="T1625" s="14" t="s">
        <v>1370</v>
      </c>
      <c r="U1625" s="14" t="s">
        <v>17988</v>
      </c>
      <c r="V1625" s="14" t="s">
        <v>1667</v>
      </c>
    </row>
    <row r="1626" spans="1:22" ht="9.75" customHeight="1">
      <c r="A1626" s="14" t="s">
        <v>17792</v>
      </c>
      <c r="B1626" s="14" t="s">
        <v>284</v>
      </c>
      <c r="C1626" s="13" t="str">
        <f t="shared" si="6"/>
        <v>11988B10</v>
      </c>
      <c r="D1626" s="14" t="s">
        <v>27</v>
      </c>
      <c r="E1626" s="14" t="s">
        <v>17989</v>
      </c>
      <c r="F1626" s="14" t="s">
        <v>17990</v>
      </c>
      <c r="G1626" s="13"/>
      <c r="H1626" s="14" t="s">
        <v>17991</v>
      </c>
      <c r="I1626" s="14" t="s">
        <v>17992</v>
      </c>
      <c r="J1626" s="14" t="s">
        <v>17993</v>
      </c>
      <c r="K1626" s="14" t="s">
        <v>33</v>
      </c>
      <c r="L1626" s="14" t="s">
        <v>17994</v>
      </c>
      <c r="M1626" s="14" t="s">
        <v>17995</v>
      </c>
      <c r="N1626" s="14" t="s">
        <v>17996</v>
      </c>
      <c r="O1626" s="14" t="s">
        <v>17997</v>
      </c>
      <c r="P1626" s="14" t="s">
        <v>38</v>
      </c>
      <c r="Q1626" s="14" t="s">
        <v>17998</v>
      </c>
      <c r="R1626" s="14" t="s">
        <v>40</v>
      </c>
      <c r="S1626" s="14" t="s">
        <v>17999</v>
      </c>
      <c r="T1626" s="14" t="s">
        <v>18000</v>
      </c>
      <c r="U1626" s="14" t="s">
        <v>283</v>
      </c>
      <c r="V1626" s="14" t="s">
        <v>148</v>
      </c>
    </row>
    <row r="1627" spans="1:22" ht="9.75" customHeight="1">
      <c r="A1627" s="14" t="s">
        <v>17792</v>
      </c>
      <c r="B1627" s="14" t="s">
        <v>298</v>
      </c>
      <c r="C1627" s="13" t="str">
        <f t="shared" si="6"/>
        <v>11988B11</v>
      </c>
      <c r="D1627" s="14" t="s">
        <v>27</v>
      </c>
      <c r="E1627" s="14" t="s">
        <v>18001</v>
      </c>
      <c r="F1627" s="14" t="s">
        <v>18002</v>
      </c>
      <c r="G1627" s="14" t="s">
        <v>18003</v>
      </c>
      <c r="H1627" s="14" t="s">
        <v>18004</v>
      </c>
      <c r="I1627" s="14" t="s">
        <v>6702</v>
      </c>
      <c r="J1627" s="14" t="s">
        <v>111</v>
      </c>
      <c r="K1627" s="14" t="s">
        <v>52</v>
      </c>
      <c r="L1627" s="14" t="s">
        <v>18005</v>
      </c>
      <c r="M1627" s="14" t="s">
        <v>6704</v>
      </c>
      <c r="N1627" s="14" t="s">
        <v>18006</v>
      </c>
      <c r="O1627" s="14" t="s">
        <v>18007</v>
      </c>
      <c r="P1627" s="14" t="s">
        <v>38</v>
      </c>
      <c r="Q1627" s="14" t="s">
        <v>18008</v>
      </c>
      <c r="R1627" s="14" t="s">
        <v>40</v>
      </c>
      <c r="S1627" s="14" t="s">
        <v>18009</v>
      </c>
      <c r="T1627" s="14" t="s">
        <v>118</v>
      </c>
      <c r="U1627" s="14" t="s">
        <v>60</v>
      </c>
      <c r="V1627" s="14" t="s">
        <v>44</v>
      </c>
    </row>
    <row r="1628" spans="1:22" ht="9.75" customHeight="1">
      <c r="A1628" s="14" t="s">
        <v>17792</v>
      </c>
      <c r="B1628" s="14" t="s">
        <v>311</v>
      </c>
      <c r="C1628" s="13" t="str">
        <f t="shared" si="6"/>
        <v>11988C2</v>
      </c>
      <c r="D1628" s="14" t="s">
        <v>27</v>
      </c>
      <c r="E1628" s="14" t="s">
        <v>18010</v>
      </c>
      <c r="F1628" s="14" t="s">
        <v>18011</v>
      </c>
      <c r="G1628" s="13"/>
      <c r="H1628" s="14" t="s">
        <v>18012</v>
      </c>
      <c r="I1628" s="14" t="s">
        <v>18013</v>
      </c>
      <c r="J1628" s="14" t="s">
        <v>650</v>
      </c>
      <c r="K1628" s="14" t="s">
        <v>33</v>
      </c>
      <c r="L1628" s="14" t="s">
        <v>18014</v>
      </c>
      <c r="M1628" s="14" t="s">
        <v>18015</v>
      </c>
      <c r="N1628" s="14" t="s">
        <v>18016</v>
      </c>
      <c r="O1628" s="14" t="s">
        <v>18017</v>
      </c>
      <c r="P1628" s="14" t="s">
        <v>38</v>
      </c>
      <c r="Q1628" s="14" t="s">
        <v>18018</v>
      </c>
      <c r="R1628" s="14" t="s">
        <v>40</v>
      </c>
      <c r="S1628" s="14" t="s">
        <v>18019</v>
      </c>
      <c r="T1628" s="14" t="s">
        <v>90</v>
      </c>
      <c r="U1628" s="14" t="s">
        <v>283</v>
      </c>
      <c r="V1628" s="14" t="s">
        <v>148</v>
      </c>
    </row>
    <row r="1629" spans="1:22" ht="9.75" customHeight="1">
      <c r="A1629" s="14" t="s">
        <v>17792</v>
      </c>
      <c r="B1629" s="14" t="s">
        <v>325</v>
      </c>
      <c r="C1629" s="13" t="str">
        <f t="shared" si="6"/>
        <v>11988C3</v>
      </c>
      <c r="D1629" s="14" t="s">
        <v>27</v>
      </c>
      <c r="E1629" s="14" t="s">
        <v>18020</v>
      </c>
      <c r="F1629" s="14" t="s">
        <v>18021</v>
      </c>
      <c r="G1629" s="14" t="s">
        <v>18022</v>
      </c>
      <c r="H1629" s="14" t="s">
        <v>18023</v>
      </c>
      <c r="I1629" s="14" t="s">
        <v>8751</v>
      </c>
      <c r="J1629" s="14" t="s">
        <v>4751</v>
      </c>
      <c r="K1629" s="14" t="s">
        <v>33</v>
      </c>
      <c r="L1629" s="14" t="s">
        <v>18024</v>
      </c>
      <c r="M1629" s="14" t="s">
        <v>18025</v>
      </c>
      <c r="N1629" s="14" t="s">
        <v>18026</v>
      </c>
      <c r="O1629" s="14" t="s">
        <v>18027</v>
      </c>
      <c r="P1629" s="14" t="s">
        <v>38</v>
      </c>
      <c r="Q1629" s="14" t="s">
        <v>18028</v>
      </c>
      <c r="R1629" s="14" t="s">
        <v>40</v>
      </c>
      <c r="S1629" s="14" t="s">
        <v>18029</v>
      </c>
      <c r="T1629" s="14" t="s">
        <v>90</v>
      </c>
      <c r="U1629" s="14" t="s">
        <v>283</v>
      </c>
      <c r="V1629" s="14" t="s">
        <v>44</v>
      </c>
    </row>
    <row r="1630" spans="1:22" ht="9.75" customHeight="1">
      <c r="A1630" s="14" t="s">
        <v>17792</v>
      </c>
      <c r="B1630" s="14" t="s">
        <v>339</v>
      </c>
      <c r="C1630" s="13" t="str">
        <f t="shared" si="6"/>
        <v>11988C4</v>
      </c>
      <c r="D1630" s="14" t="s">
        <v>27</v>
      </c>
      <c r="E1630" s="14" t="s">
        <v>18030</v>
      </c>
      <c r="F1630" s="14" t="s">
        <v>18031</v>
      </c>
      <c r="G1630" s="13"/>
      <c r="H1630" s="14" t="s">
        <v>18032</v>
      </c>
      <c r="I1630" s="14" t="s">
        <v>18033</v>
      </c>
      <c r="J1630" s="14" t="s">
        <v>18034</v>
      </c>
      <c r="K1630" s="14" t="s">
        <v>18035</v>
      </c>
      <c r="L1630" s="14" t="s">
        <v>18036</v>
      </c>
      <c r="M1630" s="14" t="s">
        <v>18037</v>
      </c>
      <c r="N1630" s="14" t="s">
        <v>18038</v>
      </c>
      <c r="O1630" s="14" t="s">
        <v>18039</v>
      </c>
      <c r="P1630" s="14" t="s">
        <v>38</v>
      </c>
      <c r="Q1630" s="14" t="s">
        <v>18040</v>
      </c>
      <c r="R1630" s="14" t="s">
        <v>40</v>
      </c>
      <c r="S1630" s="14" t="s">
        <v>18041</v>
      </c>
      <c r="T1630" s="14" t="s">
        <v>1599</v>
      </c>
      <c r="U1630" s="14" t="s">
        <v>338</v>
      </c>
      <c r="V1630" s="14" t="s">
        <v>44</v>
      </c>
    </row>
    <row r="1631" spans="1:22" ht="9.75" customHeight="1">
      <c r="A1631" s="14" t="s">
        <v>17792</v>
      </c>
      <c r="B1631" s="14" t="s">
        <v>351</v>
      </c>
      <c r="C1631" s="13" t="str">
        <f t="shared" si="6"/>
        <v>11988C5</v>
      </c>
      <c r="D1631" s="14" t="s">
        <v>27</v>
      </c>
      <c r="E1631" s="14" t="s">
        <v>18042</v>
      </c>
      <c r="F1631" s="14" t="s">
        <v>18043</v>
      </c>
      <c r="G1631" s="14" t="s">
        <v>18044</v>
      </c>
      <c r="H1631" s="14" t="s">
        <v>18045</v>
      </c>
      <c r="I1631" s="14" t="s">
        <v>18046</v>
      </c>
      <c r="J1631" s="14" t="s">
        <v>9846</v>
      </c>
      <c r="K1631" s="14" t="s">
        <v>33</v>
      </c>
      <c r="L1631" s="14" t="s">
        <v>18047</v>
      </c>
      <c r="M1631" s="14" t="s">
        <v>18048</v>
      </c>
      <c r="N1631" s="14" t="s">
        <v>18049</v>
      </c>
      <c r="O1631" s="14" t="s">
        <v>18050</v>
      </c>
      <c r="P1631" s="14" t="s">
        <v>38</v>
      </c>
      <c r="Q1631" s="14" t="s">
        <v>18051</v>
      </c>
      <c r="R1631" s="14" t="s">
        <v>40</v>
      </c>
      <c r="S1631" s="14" t="s">
        <v>18052</v>
      </c>
      <c r="T1631" s="14" t="s">
        <v>4712</v>
      </c>
      <c r="U1631" s="14" t="s">
        <v>134</v>
      </c>
      <c r="V1631" s="14" t="s">
        <v>44</v>
      </c>
    </row>
    <row r="1632" spans="1:22" ht="9.75" customHeight="1">
      <c r="A1632" s="14" t="s">
        <v>17792</v>
      </c>
      <c r="B1632" s="14" t="s">
        <v>365</v>
      </c>
      <c r="C1632" s="13" t="str">
        <f t="shared" si="6"/>
        <v>11988C6</v>
      </c>
      <c r="D1632" s="14" t="s">
        <v>27</v>
      </c>
      <c r="E1632" s="14" t="s">
        <v>18053</v>
      </c>
      <c r="F1632" s="14" t="s">
        <v>18054</v>
      </c>
      <c r="G1632" s="14" t="s">
        <v>18055</v>
      </c>
      <c r="H1632" s="14" t="s">
        <v>18056</v>
      </c>
      <c r="I1632" s="14" t="s">
        <v>18057</v>
      </c>
      <c r="J1632" s="14" t="s">
        <v>344</v>
      </c>
      <c r="K1632" s="14" t="s">
        <v>52</v>
      </c>
      <c r="L1632" s="14" t="s">
        <v>18058</v>
      </c>
      <c r="M1632" s="14" t="s">
        <v>18059</v>
      </c>
      <c r="N1632" s="14" t="s">
        <v>18060</v>
      </c>
      <c r="O1632" s="14" t="s">
        <v>18061</v>
      </c>
      <c r="P1632" s="14" t="s">
        <v>38</v>
      </c>
      <c r="Q1632" s="14" t="s">
        <v>18062</v>
      </c>
      <c r="R1632" s="14" t="s">
        <v>40</v>
      </c>
      <c r="S1632" s="14" t="s">
        <v>18063</v>
      </c>
      <c r="T1632" s="14" t="s">
        <v>75</v>
      </c>
      <c r="U1632" s="14" t="s">
        <v>243</v>
      </c>
      <c r="V1632" s="14" t="s">
        <v>44</v>
      </c>
    </row>
    <row r="1633" spans="1:22" ht="9.75" customHeight="1">
      <c r="A1633" s="14" t="s">
        <v>17792</v>
      </c>
      <c r="B1633" s="14" t="s">
        <v>378</v>
      </c>
      <c r="C1633" s="13" t="str">
        <f t="shared" si="6"/>
        <v>11988C7</v>
      </c>
      <c r="D1633" s="14" t="s">
        <v>27</v>
      </c>
      <c r="E1633" s="14" t="s">
        <v>18064</v>
      </c>
      <c r="F1633" s="14" t="s">
        <v>18065</v>
      </c>
      <c r="G1633" s="14" t="s">
        <v>18066</v>
      </c>
      <c r="H1633" s="14" t="s">
        <v>18067</v>
      </c>
      <c r="I1633" s="14" t="s">
        <v>13524</v>
      </c>
      <c r="J1633" s="14" t="s">
        <v>276</v>
      </c>
      <c r="K1633" s="14" t="s">
        <v>33</v>
      </c>
      <c r="L1633" s="14" t="s">
        <v>18068</v>
      </c>
      <c r="M1633" s="14" t="s">
        <v>18069</v>
      </c>
      <c r="N1633" s="14" t="s">
        <v>18070</v>
      </c>
      <c r="O1633" s="14" t="s">
        <v>18071</v>
      </c>
      <c r="P1633" s="14" t="s">
        <v>38</v>
      </c>
      <c r="Q1633" s="14" t="s">
        <v>18072</v>
      </c>
      <c r="R1633" s="14" t="s">
        <v>40</v>
      </c>
      <c r="S1633" s="14" t="s">
        <v>18073</v>
      </c>
      <c r="T1633" s="14" t="s">
        <v>90</v>
      </c>
      <c r="U1633" s="14" t="s">
        <v>283</v>
      </c>
      <c r="V1633" s="14" t="s">
        <v>44</v>
      </c>
    </row>
    <row r="1634" spans="1:22" ht="9.75" customHeight="1">
      <c r="A1634" s="14" t="s">
        <v>17792</v>
      </c>
      <c r="B1634" s="14" t="s">
        <v>392</v>
      </c>
      <c r="C1634" s="13" t="str">
        <f t="shared" si="6"/>
        <v>11988C8</v>
      </c>
      <c r="D1634" s="14" t="s">
        <v>27</v>
      </c>
      <c r="E1634" s="14" t="s">
        <v>18074</v>
      </c>
      <c r="F1634" s="14" t="s">
        <v>18075</v>
      </c>
      <c r="G1634" s="14" t="s">
        <v>18076</v>
      </c>
      <c r="H1634" s="14" t="s">
        <v>18077</v>
      </c>
      <c r="I1634" s="14" t="s">
        <v>18078</v>
      </c>
      <c r="J1634" s="14" t="s">
        <v>126</v>
      </c>
      <c r="K1634" s="14" t="s">
        <v>33</v>
      </c>
      <c r="L1634" s="14" t="s">
        <v>18079</v>
      </c>
      <c r="M1634" s="14" t="s">
        <v>18080</v>
      </c>
      <c r="N1634" s="14" t="s">
        <v>18081</v>
      </c>
      <c r="O1634" s="14" t="s">
        <v>18082</v>
      </c>
      <c r="P1634" s="14" t="s">
        <v>38</v>
      </c>
      <c r="Q1634" s="14" t="s">
        <v>18083</v>
      </c>
      <c r="R1634" s="14" t="s">
        <v>40</v>
      </c>
      <c r="S1634" s="14" t="s">
        <v>18084</v>
      </c>
      <c r="T1634" s="14" t="s">
        <v>133</v>
      </c>
      <c r="U1634" s="14" t="s">
        <v>134</v>
      </c>
      <c r="V1634" s="14" t="s">
        <v>44</v>
      </c>
    </row>
    <row r="1635" spans="1:22" ht="9.75" customHeight="1">
      <c r="A1635" s="14" t="s">
        <v>17792</v>
      </c>
      <c r="B1635" s="14" t="s">
        <v>404</v>
      </c>
      <c r="C1635" s="13" t="str">
        <f t="shared" si="6"/>
        <v>11988C9</v>
      </c>
      <c r="D1635" s="14" t="s">
        <v>27</v>
      </c>
      <c r="E1635" s="14" t="s">
        <v>18085</v>
      </c>
      <c r="F1635" s="14" t="s">
        <v>18086</v>
      </c>
      <c r="G1635" s="14" t="s">
        <v>18087</v>
      </c>
      <c r="H1635" s="14" t="s">
        <v>18088</v>
      </c>
      <c r="I1635" s="14" t="s">
        <v>8706</v>
      </c>
      <c r="J1635" s="14" t="s">
        <v>1673</v>
      </c>
      <c r="K1635" s="14" t="s">
        <v>33</v>
      </c>
      <c r="L1635" s="14" t="s">
        <v>18089</v>
      </c>
      <c r="M1635" s="14" t="s">
        <v>8709</v>
      </c>
      <c r="N1635" s="14" t="s">
        <v>18090</v>
      </c>
      <c r="O1635" s="14" t="s">
        <v>18091</v>
      </c>
      <c r="P1635" s="14" t="s">
        <v>38</v>
      </c>
      <c r="Q1635" s="14" t="s">
        <v>18092</v>
      </c>
      <c r="R1635" s="14" t="s">
        <v>40</v>
      </c>
      <c r="S1635" s="14" t="s">
        <v>18093</v>
      </c>
      <c r="T1635" s="14" t="s">
        <v>1680</v>
      </c>
      <c r="U1635" s="14" t="s">
        <v>134</v>
      </c>
      <c r="V1635" s="14" t="s">
        <v>44</v>
      </c>
    </row>
    <row r="1636" spans="1:22" ht="9.75" customHeight="1">
      <c r="A1636" s="14" t="s">
        <v>17792</v>
      </c>
      <c r="B1636" s="14" t="s">
        <v>417</v>
      </c>
      <c r="C1636" s="13" t="str">
        <f t="shared" si="6"/>
        <v>11988C10</v>
      </c>
      <c r="D1636" s="14" t="s">
        <v>27</v>
      </c>
      <c r="E1636" s="14" t="s">
        <v>18094</v>
      </c>
      <c r="F1636" s="14" t="s">
        <v>18095</v>
      </c>
      <c r="G1636" s="14" t="s">
        <v>18096</v>
      </c>
      <c r="H1636" s="14" t="s">
        <v>18097</v>
      </c>
      <c r="I1636" s="14" t="s">
        <v>18098</v>
      </c>
      <c r="J1636" s="14" t="s">
        <v>3098</v>
      </c>
      <c r="K1636" s="14" t="s">
        <v>33</v>
      </c>
      <c r="L1636" s="14" t="s">
        <v>18099</v>
      </c>
      <c r="M1636" s="14" t="s">
        <v>18100</v>
      </c>
      <c r="N1636" s="14" t="s">
        <v>18101</v>
      </c>
      <c r="O1636" s="14" t="s">
        <v>18102</v>
      </c>
      <c r="P1636" s="14" t="s">
        <v>38</v>
      </c>
      <c r="Q1636" s="14" t="s">
        <v>18103</v>
      </c>
      <c r="R1636" s="14" t="s">
        <v>40</v>
      </c>
      <c r="S1636" s="14" t="s">
        <v>18104</v>
      </c>
      <c r="T1636" s="14" t="s">
        <v>3105</v>
      </c>
      <c r="U1636" s="14" t="s">
        <v>134</v>
      </c>
      <c r="V1636" s="14" t="s">
        <v>44</v>
      </c>
    </row>
    <row r="1637" spans="1:22" ht="9.75" customHeight="1">
      <c r="A1637" s="14" t="s">
        <v>17792</v>
      </c>
      <c r="B1637" s="14" t="s">
        <v>430</v>
      </c>
      <c r="C1637" s="13" t="str">
        <f t="shared" si="6"/>
        <v>11988C11</v>
      </c>
      <c r="D1637" s="14" t="s">
        <v>27</v>
      </c>
      <c r="E1637" s="14" t="s">
        <v>18105</v>
      </c>
      <c r="F1637" s="14" t="s">
        <v>18106</v>
      </c>
      <c r="G1637" s="14" t="s">
        <v>18107</v>
      </c>
      <c r="H1637" s="14" t="s">
        <v>18108</v>
      </c>
      <c r="I1637" s="14" t="s">
        <v>18109</v>
      </c>
      <c r="J1637" s="14" t="s">
        <v>6504</v>
      </c>
      <c r="K1637" s="14" t="s">
        <v>33</v>
      </c>
      <c r="L1637" s="14" t="s">
        <v>18110</v>
      </c>
      <c r="M1637" s="14" t="s">
        <v>18111</v>
      </c>
      <c r="N1637" s="14" t="s">
        <v>18112</v>
      </c>
      <c r="O1637" s="14" t="s">
        <v>18113</v>
      </c>
      <c r="P1637" s="14" t="s">
        <v>38</v>
      </c>
      <c r="Q1637" s="14" t="s">
        <v>18114</v>
      </c>
      <c r="R1637" s="14" t="s">
        <v>40</v>
      </c>
      <c r="S1637" s="14" t="s">
        <v>18115</v>
      </c>
      <c r="T1637" s="14" t="s">
        <v>4984</v>
      </c>
      <c r="U1637" s="14" t="s">
        <v>134</v>
      </c>
      <c r="V1637" s="14" t="s">
        <v>44</v>
      </c>
    </row>
    <row r="1638" spans="1:22" ht="9.75" customHeight="1">
      <c r="A1638" s="14" t="s">
        <v>17792</v>
      </c>
      <c r="B1638" s="14" t="s">
        <v>444</v>
      </c>
      <c r="C1638" s="13" t="str">
        <f t="shared" si="6"/>
        <v>11988D2</v>
      </c>
      <c r="D1638" s="14" t="s">
        <v>27</v>
      </c>
      <c r="E1638" s="14" t="s">
        <v>18116</v>
      </c>
      <c r="F1638" s="14" t="s">
        <v>18117</v>
      </c>
      <c r="G1638" s="13"/>
      <c r="H1638" s="14" t="s">
        <v>18118</v>
      </c>
      <c r="I1638" s="14" t="s">
        <v>18119</v>
      </c>
      <c r="J1638" s="14" t="s">
        <v>344</v>
      </c>
      <c r="K1638" s="14" t="s">
        <v>83</v>
      </c>
      <c r="L1638" s="14" t="s">
        <v>18120</v>
      </c>
      <c r="M1638" s="14" t="s">
        <v>18121</v>
      </c>
      <c r="N1638" s="14" t="s">
        <v>18122</v>
      </c>
      <c r="O1638" s="14" t="s">
        <v>18123</v>
      </c>
      <c r="P1638" s="14" t="s">
        <v>38</v>
      </c>
      <c r="Q1638" s="14" t="s">
        <v>18124</v>
      </c>
      <c r="R1638" s="14" t="s">
        <v>40</v>
      </c>
      <c r="S1638" s="14" t="s">
        <v>18125</v>
      </c>
      <c r="T1638" s="14" t="s">
        <v>75</v>
      </c>
      <c r="U1638" s="14" t="s">
        <v>243</v>
      </c>
      <c r="V1638" s="14" t="s">
        <v>44</v>
      </c>
    </row>
    <row r="1639" spans="1:22" ht="9.75" customHeight="1">
      <c r="A1639" s="14" t="s">
        <v>17792</v>
      </c>
      <c r="B1639" s="14" t="s">
        <v>457</v>
      </c>
      <c r="C1639" s="13" t="str">
        <f t="shared" si="6"/>
        <v>11988D3</v>
      </c>
      <c r="D1639" s="14" t="s">
        <v>27</v>
      </c>
      <c r="E1639" s="14" t="s">
        <v>18126</v>
      </c>
      <c r="F1639" s="14" t="s">
        <v>18127</v>
      </c>
      <c r="G1639" s="14" t="s">
        <v>18128</v>
      </c>
      <c r="H1639" s="14" t="s">
        <v>18129</v>
      </c>
      <c r="I1639" s="14" t="s">
        <v>18130</v>
      </c>
      <c r="J1639" s="14" t="s">
        <v>230</v>
      </c>
      <c r="K1639" s="13"/>
      <c r="L1639" s="14" t="s">
        <v>18131</v>
      </c>
      <c r="M1639" s="14" t="s">
        <v>18132</v>
      </c>
      <c r="N1639" s="14" t="s">
        <v>18133</v>
      </c>
      <c r="O1639" s="14" t="s">
        <v>18134</v>
      </c>
      <c r="P1639" s="14" t="s">
        <v>38</v>
      </c>
      <c r="Q1639" s="14" t="s">
        <v>18135</v>
      </c>
      <c r="R1639" s="14" t="s">
        <v>40</v>
      </c>
      <c r="S1639" s="14" t="s">
        <v>18136</v>
      </c>
      <c r="T1639" s="14" t="s">
        <v>230</v>
      </c>
      <c r="U1639" s="14" t="s">
        <v>230</v>
      </c>
      <c r="V1639" s="14" t="s">
        <v>148</v>
      </c>
    </row>
    <row r="1640" spans="1:22" ht="9.75" customHeight="1">
      <c r="A1640" s="14" t="s">
        <v>17792</v>
      </c>
      <c r="B1640" s="14" t="s">
        <v>470</v>
      </c>
      <c r="C1640" s="13" t="str">
        <f t="shared" si="6"/>
        <v>11988D4</v>
      </c>
      <c r="D1640" s="14" t="s">
        <v>27</v>
      </c>
      <c r="E1640" s="14" t="s">
        <v>18137</v>
      </c>
      <c r="F1640" s="14" t="s">
        <v>18138</v>
      </c>
      <c r="G1640" s="13"/>
      <c r="H1640" s="14" t="s">
        <v>18139</v>
      </c>
      <c r="I1640" s="14" t="s">
        <v>18140</v>
      </c>
      <c r="J1640" s="14" t="s">
        <v>230</v>
      </c>
      <c r="K1640" s="14" t="s">
        <v>33</v>
      </c>
      <c r="L1640" s="14" t="s">
        <v>18141</v>
      </c>
      <c r="M1640" s="14" t="s">
        <v>18142</v>
      </c>
      <c r="N1640" s="14" t="s">
        <v>18143</v>
      </c>
      <c r="O1640" s="14" t="s">
        <v>280</v>
      </c>
      <c r="P1640" s="14" t="s">
        <v>38</v>
      </c>
      <c r="Q1640" s="14" t="s">
        <v>18144</v>
      </c>
      <c r="R1640" s="14" t="s">
        <v>40</v>
      </c>
      <c r="S1640" s="14" t="s">
        <v>18145</v>
      </c>
      <c r="T1640" s="14" t="s">
        <v>230</v>
      </c>
      <c r="U1640" s="14" t="s">
        <v>243</v>
      </c>
      <c r="V1640" s="14" t="s">
        <v>148</v>
      </c>
    </row>
    <row r="1641" spans="1:22" ht="9.75" customHeight="1">
      <c r="A1641" s="14" t="s">
        <v>17792</v>
      </c>
      <c r="B1641" s="14" t="s">
        <v>485</v>
      </c>
      <c r="C1641" s="13" t="str">
        <f t="shared" si="6"/>
        <v>11988D5</v>
      </c>
      <c r="D1641" s="14" t="s">
        <v>27</v>
      </c>
      <c r="E1641" s="14" t="s">
        <v>18146</v>
      </c>
      <c r="F1641" s="14" t="s">
        <v>18147</v>
      </c>
      <c r="G1641" s="14" t="s">
        <v>18148</v>
      </c>
      <c r="H1641" s="14" t="s">
        <v>18149</v>
      </c>
      <c r="I1641" s="14" t="s">
        <v>18150</v>
      </c>
      <c r="J1641" s="14" t="s">
        <v>18151</v>
      </c>
      <c r="K1641" s="14" t="s">
        <v>33</v>
      </c>
      <c r="L1641" s="14" t="s">
        <v>18152</v>
      </c>
      <c r="M1641" s="14" t="s">
        <v>18153</v>
      </c>
      <c r="N1641" s="14" t="s">
        <v>18154</v>
      </c>
      <c r="O1641" s="14" t="s">
        <v>18155</v>
      </c>
      <c r="P1641" s="14" t="s">
        <v>38</v>
      </c>
      <c r="Q1641" s="14" t="s">
        <v>18156</v>
      </c>
      <c r="R1641" s="14" t="s">
        <v>40</v>
      </c>
      <c r="S1641" s="14" t="s">
        <v>18157</v>
      </c>
      <c r="T1641" s="14" t="s">
        <v>1728</v>
      </c>
      <c r="U1641" s="14" t="s">
        <v>119</v>
      </c>
      <c r="V1641" s="14" t="s">
        <v>1667</v>
      </c>
    </row>
    <row r="1642" spans="1:22" ht="9.75" customHeight="1">
      <c r="A1642" s="14" t="s">
        <v>17792</v>
      </c>
      <c r="B1642" s="14" t="s">
        <v>497</v>
      </c>
      <c r="C1642" s="13" t="str">
        <f t="shared" si="6"/>
        <v>11988D6</v>
      </c>
      <c r="D1642" s="14" t="s">
        <v>27</v>
      </c>
      <c r="E1642" s="14" t="s">
        <v>18158</v>
      </c>
      <c r="F1642" s="14" t="s">
        <v>18159</v>
      </c>
      <c r="G1642" s="14" t="s">
        <v>18160</v>
      </c>
      <c r="H1642" s="14" t="s">
        <v>18161</v>
      </c>
      <c r="I1642" s="14" t="s">
        <v>9280</v>
      </c>
      <c r="J1642" s="14" t="s">
        <v>18162</v>
      </c>
      <c r="K1642" s="14" t="s">
        <v>52</v>
      </c>
      <c r="L1642" s="14" t="s">
        <v>18163</v>
      </c>
      <c r="M1642" s="14" t="s">
        <v>16833</v>
      </c>
      <c r="N1642" s="14" t="s">
        <v>18164</v>
      </c>
      <c r="O1642" s="14" t="s">
        <v>18165</v>
      </c>
      <c r="P1642" s="14" t="s">
        <v>38</v>
      </c>
      <c r="Q1642" s="14" t="s">
        <v>18166</v>
      </c>
      <c r="R1642" s="14" t="s">
        <v>40</v>
      </c>
      <c r="S1642" s="14" t="s">
        <v>18167</v>
      </c>
      <c r="T1642" s="14" t="s">
        <v>323</v>
      </c>
      <c r="U1642" s="14" t="s">
        <v>9430</v>
      </c>
      <c r="V1642" s="14" t="s">
        <v>148</v>
      </c>
    </row>
    <row r="1643" spans="1:22" ht="9.75" customHeight="1">
      <c r="A1643" s="14" t="s">
        <v>17792</v>
      </c>
      <c r="B1643" s="14" t="s">
        <v>507</v>
      </c>
      <c r="C1643" s="13" t="str">
        <f t="shared" si="6"/>
        <v>11988D7</v>
      </c>
      <c r="D1643" s="14" t="s">
        <v>27</v>
      </c>
      <c r="E1643" s="14" t="s">
        <v>18168</v>
      </c>
      <c r="F1643" s="14" t="s">
        <v>18169</v>
      </c>
      <c r="G1643" s="13"/>
      <c r="H1643" s="14" t="s">
        <v>18170</v>
      </c>
      <c r="I1643" s="14" t="s">
        <v>18171</v>
      </c>
      <c r="J1643" s="14" t="s">
        <v>18172</v>
      </c>
      <c r="K1643" s="14" t="s">
        <v>33</v>
      </c>
      <c r="L1643" s="14" t="s">
        <v>18173</v>
      </c>
      <c r="M1643" s="14" t="s">
        <v>18174</v>
      </c>
      <c r="N1643" s="14" t="s">
        <v>18175</v>
      </c>
      <c r="O1643" s="14" t="s">
        <v>18176</v>
      </c>
      <c r="P1643" s="14" t="s">
        <v>38</v>
      </c>
      <c r="Q1643" s="14" t="s">
        <v>18177</v>
      </c>
      <c r="R1643" s="14" t="s">
        <v>40</v>
      </c>
      <c r="S1643" s="14" t="s">
        <v>18178</v>
      </c>
      <c r="T1643" s="14" t="s">
        <v>1370</v>
      </c>
      <c r="U1643" s="14" t="s">
        <v>243</v>
      </c>
      <c r="V1643" s="14" t="s">
        <v>148</v>
      </c>
    </row>
    <row r="1644" spans="1:22" ht="9.75" customHeight="1">
      <c r="A1644" s="14" t="s">
        <v>17792</v>
      </c>
      <c r="B1644" s="14" t="s">
        <v>521</v>
      </c>
      <c r="C1644" s="13" t="str">
        <f t="shared" si="6"/>
        <v>11988D8</v>
      </c>
      <c r="D1644" s="14" t="s">
        <v>27</v>
      </c>
      <c r="E1644" s="14" t="s">
        <v>18179</v>
      </c>
      <c r="F1644" s="14" t="s">
        <v>18180</v>
      </c>
      <c r="G1644" s="14" t="s">
        <v>18181</v>
      </c>
      <c r="H1644" s="14" t="s">
        <v>18182</v>
      </c>
      <c r="I1644" s="14" t="s">
        <v>18183</v>
      </c>
      <c r="J1644" s="14" t="s">
        <v>1780</v>
      </c>
      <c r="K1644" s="14" t="s">
        <v>33</v>
      </c>
      <c r="L1644" s="14" t="s">
        <v>18184</v>
      </c>
      <c r="M1644" s="14" t="s">
        <v>18185</v>
      </c>
      <c r="N1644" s="14" t="s">
        <v>18186</v>
      </c>
      <c r="O1644" s="14" t="s">
        <v>18187</v>
      </c>
      <c r="P1644" s="14" t="s">
        <v>38</v>
      </c>
      <c r="Q1644" s="14" t="s">
        <v>18188</v>
      </c>
      <c r="R1644" s="14" t="s">
        <v>40</v>
      </c>
      <c r="S1644" s="14" t="s">
        <v>18189</v>
      </c>
      <c r="T1644" s="14" t="s">
        <v>1370</v>
      </c>
      <c r="U1644" s="14" t="s">
        <v>243</v>
      </c>
      <c r="V1644" s="14" t="s">
        <v>44</v>
      </c>
    </row>
    <row r="1645" spans="1:22" ht="9.75" customHeight="1">
      <c r="A1645" s="14" t="s">
        <v>17792</v>
      </c>
      <c r="B1645" s="14" t="s">
        <v>535</v>
      </c>
      <c r="C1645" s="13" t="str">
        <f t="shared" si="6"/>
        <v>11988D9</v>
      </c>
      <c r="D1645" s="14" t="s">
        <v>27</v>
      </c>
      <c r="E1645" s="14" t="s">
        <v>18190</v>
      </c>
      <c r="F1645" s="14" t="s">
        <v>18191</v>
      </c>
      <c r="G1645" s="14" t="s">
        <v>18192</v>
      </c>
      <c r="H1645" s="14" t="s">
        <v>18193</v>
      </c>
      <c r="I1645" s="14" t="s">
        <v>15670</v>
      </c>
      <c r="J1645" s="14" t="s">
        <v>18194</v>
      </c>
      <c r="K1645" s="14" t="s">
        <v>83</v>
      </c>
      <c r="L1645" s="14" t="s">
        <v>18195</v>
      </c>
      <c r="M1645" s="14" t="s">
        <v>15672</v>
      </c>
      <c r="N1645" s="14" t="s">
        <v>18196</v>
      </c>
      <c r="O1645" s="14" t="s">
        <v>18197</v>
      </c>
      <c r="P1645" s="14" t="s">
        <v>38</v>
      </c>
      <c r="Q1645" s="14" t="s">
        <v>18198</v>
      </c>
      <c r="R1645" s="14" t="s">
        <v>40</v>
      </c>
      <c r="S1645" s="14" t="s">
        <v>18199</v>
      </c>
      <c r="T1645" s="14" t="s">
        <v>118</v>
      </c>
      <c r="U1645" s="14" t="s">
        <v>338</v>
      </c>
      <c r="V1645" s="14" t="s">
        <v>44</v>
      </c>
    </row>
    <row r="1646" spans="1:22" ht="9.75" customHeight="1">
      <c r="A1646" s="14" t="s">
        <v>17792</v>
      </c>
      <c r="B1646" s="14" t="s">
        <v>548</v>
      </c>
      <c r="C1646" s="13" t="str">
        <f t="shared" si="6"/>
        <v>11988D10</v>
      </c>
      <c r="D1646" s="14" t="s">
        <v>27</v>
      </c>
      <c r="E1646" s="14" t="s">
        <v>18200</v>
      </c>
      <c r="F1646" s="14" t="s">
        <v>18201</v>
      </c>
      <c r="G1646" s="14" t="s">
        <v>18202</v>
      </c>
      <c r="H1646" s="14" t="s">
        <v>18203</v>
      </c>
      <c r="I1646" s="14" t="s">
        <v>6280</v>
      </c>
      <c r="J1646" s="14" t="s">
        <v>384</v>
      </c>
      <c r="K1646" s="14" t="s">
        <v>33</v>
      </c>
      <c r="L1646" s="14" t="s">
        <v>18204</v>
      </c>
      <c r="M1646" s="14" t="s">
        <v>18205</v>
      </c>
      <c r="N1646" s="14" t="s">
        <v>18206</v>
      </c>
      <c r="O1646" s="14" t="s">
        <v>18207</v>
      </c>
      <c r="P1646" s="14" t="s">
        <v>38</v>
      </c>
      <c r="Q1646" s="14" t="s">
        <v>18208</v>
      </c>
      <c r="R1646" s="14" t="s">
        <v>40</v>
      </c>
      <c r="S1646" s="14" t="s">
        <v>18209</v>
      </c>
      <c r="T1646" s="14" t="s">
        <v>391</v>
      </c>
      <c r="U1646" s="14" t="s">
        <v>338</v>
      </c>
      <c r="V1646" s="14" t="s">
        <v>44</v>
      </c>
    </row>
    <row r="1647" spans="1:22" ht="9.75" customHeight="1">
      <c r="A1647" s="14" t="s">
        <v>17792</v>
      </c>
      <c r="B1647" s="14" t="s">
        <v>560</v>
      </c>
      <c r="C1647" s="13" t="str">
        <f t="shared" si="6"/>
        <v>11988D11</v>
      </c>
      <c r="D1647" s="14" t="s">
        <v>27</v>
      </c>
      <c r="E1647" s="14" t="s">
        <v>18210</v>
      </c>
      <c r="F1647" s="14" t="s">
        <v>18211</v>
      </c>
      <c r="G1647" s="14" t="s">
        <v>18212</v>
      </c>
      <c r="H1647" s="14" t="s">
        <v>18213</v>
      </c>
      <c r="I1647" s="14" t="s">
        <v>18214</v>
      </c>
      <c r="J1647" s="14" t="s">
        <v>7908</v>
      </c>
      <c r="K1647" s="14" t="s">
        <v>33</v>
      </c>
      <c r="L1647" s="14" t="s">
        <v>18215</v>
      </c>
      <c r="M1647" s="14" t="s">
        <v>18216</v>
      </c>
      <c r="N1647" s="14" t="s">
        <v>18217</v>
      </c>
      <c r="O1647" s="14" t="s">
        <v>18218</v>
      </c>
      <c r="P1647" s="14" t="s">
        <v>38</v>
      </c>
      <c r="Q1647" s="14" t="s">
        <v>18219</v>
      </c>
      <c r="R1647" s="14" t="s">
        <v>40</v>
      </c>
      <c r="S1647" s="14" t="s">
        <v>18220</v>
      </c>
      <c r="T1647" s="14" t="s">
        <v>230</v>
      </c>
      <c r="U1647" s="14" t="s">
        <v>2829</v>
      </c>
      <c r="V1647" s="14" t="s">
        <v>44</v>
      </c>
    </row>
    <row r="1648" spans="1:22" ht="9.75" customHeight="1">
      <c r="A1648" s="14" t="s">
        <v>17792</v>
      </c>
      <c r="B1648" s="14" t="s">
        <v>571</v>
      </c>
      <c r="C1648" s="13" t="str">
        <f t="shared" si="6"/>
        <v>11988E2</v>
      </c>
      <c r="D1648" s="14" t="s">
        <v>27</v>
      </c>
      <c r="E1648" s="14" t="s">
        <v>18221</v>
      </c>
      <c r="F1648" s="14" t="s">
        <v>18222</v>
      </c>
      <c r="G1648" s="13"/>
      <c r="H1648" s="14" t="s">
        <v>18223</v>
      </c>
      <c r="I1648" s="14" t="s">
        <v>18224</v>
      </c>
      <c r="J1648" s="14" t="s">
        <v>5054</v>
      </c>
      <c r="K1648" s="14" t="s">
        <v>33</v>
      </c>
      <c r="L1648" s="14" t="s">
        <v>18225</v>
      </c>
      <c r="M1648" s="14" t="s">
        <v>18226</v>
      </c>
      <c r="N1648" s="14" t="s">
        <v>18227</v>
      </c>
      <c r="O1648" s="14" t="s">
        <v>18228</v>
      </c>
      <c r="P1648" s="14" t="s">
        <v>38</v>
      </c>
      <c r="Q1648" s="14" t="s">
        <v>18229</v>
      </c>
      <c r="R1648" s="14" t="s">
        <v>40</v>
      </c>
      <c r="S1648" s="14" t="s">
        <v>18230</v>
      </c>
      <c r="T1648" s="14" t="s">
        <v>118</v>
      </c>
      <c r="U1648" s="14" t="s">
        <v>134</v>
      </c>
      <c r="V1648" s="14" t="s">
        <v>148</v>
      </c>
    </row>
    <row r="1649" spans="1:22" ht="9.75" customHeight="1">
      <c r="A1649" s="14" t="s">
        <v>17792</v>
      </c>
      <c r="B1649" s="14" t="s">
        <v>583</v>
      </c>
      <c r="C1649" s="13" t="str">
        <f t="shared" si="6"/>
        <v>11988E3</v>
      </c>
      <c r="D1649" s="14" t="s">
        <v>27</v>
      </c>
      <c r="E1649" s="14" t="s">
        <v>18231</v>
      </c>
      <c r="F1649" s="14" t="s">
        <v>18232</v>
      </c>
      <c r="G1649" s="14" t="s">
        <v>18233</v>
      </c>
      <c r="H1649" s="14" t="s">
        <v>18234</v>
      </c>
      <c r="I1649" s="14" t="s">
        <v>17400</v>
      </c>
      <c r="J1649" s="14" t="s">
        <v>436</v>
      </c>
      <c r="K1649" s="14" t="s">
        <v>33</v>
      </c>
      <c r="L1649" s="14" t="s">
        <v>18235</v>
      </c>
      <c r="M1649" s="14" t="s">
        <v>18236</v>
      </c>
      <c r="N1649" s="14" t="s">
        <v>18237</v>
      </c>
      <c r="O1649" s="14" t="s">
        <v>18238</v>
      </c>
      <c r="P1649" s="14" t="s">
        <v>38</v>
      </c>
      <c r="Q1649" s="14" t="s">
        <v>18239</v>
      </c>
      <c r="R1649" s="14" t="s">
        <v>40</v>
      </c>
      <c r="S1649" s="14" t="s">
        <v>18240</v>
      </c>
      <c r="T1649" s="14" t="s">
        <v>443</v>
      </c>
      <c r="U1649" s="14" t="s">
        <v>230</v>
      </c>
      <c r="V1649" s="14" t="s">
        <v>1667</v>
      </c>
    </row>
    <row r="1650" spans="1:22" ht="9.75" customHeight="1">
      <c r="A1650" s="14" t="s">
        <v>17792</v>
      </c>
      <c r="B1650" s="14" t="s">
        <v>595</v>
      </c>
      <c r="C1650" s="13" t="str">
        <f t="shared" si="6"/>
        <v>11988E4</v>
      </c>
      <c r="D1650" s="14" t="s">
        <v>27</v>
      </c>
      <c r="E1650" s="14" t="s">
        <v>18241</v>
      </c>
      <c r="F1650" s="14" t="s">
        <v>18242</v>
      </c>
      <c r="G1650" s="14" t="s">
        <v>18243</v>
      </c>
      <c r="H1650" s="14" t="s">
        <v>18244</v>
      </c>
      <c r="I1650" s="14" t="s">
        <v>836</v>
      </c>
      <c r="J1650" s="14" t="s">
        <v>837</v>
      </c>
      <c r="K1650" s="14" t="s">
        <v>33</v>
      </c>
      <c r="L1650" s="14" t="s">
        <v>18245</v>
      </c>
      <c r="M1650" s="14" t="s">
        <v>839</v>
      </c>
      <c r="N1650" s="14" t="s">
        <v>18246</v>
      </c>
      <c r="O1650" s="14" t="s">
        <v>18247</v>
      </c>
      <c r="P1650" s="14" t="s">
        <v>38</v>
      </c>
      <c r="Q1650" s="14" t="s">
        <v>18248</v>
      </c>
      <c r="R1650" s="14" t="s">
        <v>40</v>
      </c>
      <c r="S1650" s="14" t="s">
        <v>18249</v>
      </c>
      <c r="T1650" s="14" t="s">
        <v>118</v>
      </c>
      <c r="U1650" s="14" t="s">
        <v>60</v>
      </c>
      <c r="V1650" s="14" t="s">
        <v>148</v>
      </c>
    </row>
    <row r="1651" spans="1:22" ht="9.75" customHeight="1">
      <c r="A1651" s="14" t="s">
        <v>17792</v>
      </c>
      <c r="B1651" s="14" t="s">
        <v>606</v>
      </c>
      <c r="C1651" s="13" t="str">
        <f t="shared" si="6"/>
        <v>11988E5</v>
      </c>
      <c r="D1651" s="14" t="s">
        <v>27</v>
      </c>
      <c r="E1651" s="14" t="s">
        <v>18250</v>
      </c>
      <c r="F1651" s="14" t="s">
        <v>18251</v>
      </c>
      <c r="G1651" s="14" t="s">
        <v>18252</v>
      </c>
      <c r="H1651" s="14" t="s">
        <v>18253</v>
      </c>
      <c r="I1651" s="14" t="s">
        <v>18254</v>
      </c>
      <c r="J1651" s="14" t="s">
        <v>4796</v>
      </c>
      <c r="K1651" s="14" t="s">
        <v>33</v>
      </c>
      <c r="L1651" s="14" t="s">
        <v>18255</v>
      </c>
      <c r="M1651" s="14" t="s">
        <v>18256</v>
      </c>
      <c r="N1651" s="14" t="s">
        <v>18257</v>
      </c>
      <c r="O1651" s="14" t="s">
        <v>18258</v>
      </c>
      <c r="P1651" s="14" t="s">
        <v>38</v>
      </c>
      <c r="Q1651" s="14" t="s">
        <v>18259</v>
      </c>
      <c r="R1651" s="14" t="s">
        <v>40</v>
      </c>
      <c r="S1651" s="14" t="s">
        <v>18260</v>
      </c>
      <c r="T1651" s="14" t="s">
        <v>1370</v>
      </c>
      <c r="U1651" s="14" t="s">
        <v>243</v>
      </c>
      <c r="V1651" s="14" t="s">
        <v>148</v>
      </c>
    </row>
    <row r="1652" spans="1:22" ht="9.75" customHeight="1">
      <c r="A1652" s="14" t="s">
        <v>17792</v>
      </c>
      <c r="B1652" s="14" t="s">
        <v>617</v>
      </c>
      <c r="C1652" s="13" t="str">
        <f t="shared" si="6"/>
        <v>11988E6</v>
      </c>
      <c r="D1652" s="14" t="s">
        <v>27</v>
      </c>
      <c r="E1652" s="14" t="s">
        <v>18261</v>
      </c>
      <c r="F1652" s="14" t="s">
        <v>18262</v>
      </c>
      <c r="G1652" s="13"/>
      <c r="H1652" s="14" t="s">
        <v>18263</v>
      </c>
      <c r="I1652" s="14" t="s">
        <v>18264</v>
      </c>
      <c r="J1652" s="14" t="s">
        <v>230</v>
      </c>
      <c r="K1652" s="14" t="s">
        <v>33</v>
      </c>
      <c r="L1652" s="14" t="s">
        <v>18265</v>
      </c>
      <c r="M1652" s="14" t="s">
        <v>18266</v>
      </c>
      <c r="N1652" s="14" t="s">
        <v>18267</v>
      </c>
      <c r="O1652" s="14" t="s">
        <v>18268</v>
      </c>
      <c r="P1652" s="14" t="s">
        <v>38</v>
      </c>
      <c r="Q1652" s="14" t="s">
        <v>18269</v>
      </c>
      <c r="R1652" s="14" t="s">
        <v>40</v>
      </c>
      <c r="S1652" s="14" t="s">
        <v>18270</v>
      </c>
      <c r="T1652" s="14" t="s">
        <v>230</v>
      </c>
      <c r="U1652" s="14" t="s">
        <v>230</v>
      </c>
      <c r="V1652" s="14" t="s">
        <v>148</v>
      </c>
    </row>
    <row r="1653" spans="1:22" ht="9.75" customHeight="1">
      <c r="A1653" s="14" t="s">
        <v>17792</v>
      </c>
      <c r="B1653" s="14" t="s">
        <v>631</v>
      </c>
      <c r="C1653" s="13" t="str">
        <f t="shared" si="6"/>
        <v>11988E7</v>
      </c>
      <c r="D1653" s="14" t="s">
        <v>27</v>
      </c>
      <c r="E1653" s="14" t="s">
        <v>18271</v>
      </c>
      <c r="F1653" s="14" t="s">
        <v>18272</v>
      </c>
      <c r="G1653" s="13"/>
      <c r="H1653" s="14" t="s">
        <v>18273</v>
      </c>
      <c r="I1653" s="14" t="s">
        <v>18274</v>
      </c>
      <c r="J1653" s="14" t="s">
        <v>9771</v>
      </c>
      <c r="K1653" s="14" t="s">
        <v>33</v>
      </c>
      <c r="L1653" s="14" t="s">
        <v>18275</v>
      </c>
      <c r="M1653" s="14" t="s">
        <v>18276</v>
      </c>
      <c r="N1653" s="14" t="s">
        <v>18277</v>
      </c>
      <c r="O1653" s="14" t="s">
        <v>18278</v>
      </c>
      <c r="P1653" s="14" t="s">
        <v>38</v>
      </c>
      <c r="Q1653" s="14" t="s">
        <v>18279</v>
      </c>
      <c r="R1653" s="14" t="s">
        <v>40</v>
      </c>
      <c r="S1653" s="14" t="s">
        <v>18280</v>
      </c>
      <c r="T1653" s="14" t="s">
        <v>5988</v>
      </c>
      <c r="U1653" s="14" t="s">
        <v>484</v>
      </c>
      <c r="V1653" s="14" t="s">
        <v>44</v>
      </c>
    </row>
    <row r="1654" spans="1:22" ht="9.75" customHeight="1">
      <c r="A1654" s="14" t="s">
        <v>17792</v>
      </c>
      <c r="B1654" s="14" t="s">
        <v>644</v>
      </c>
      <c r="C1654" s="13" t="str">
        <f t="shared" si="6"/>
        <v>11988E8</v>
      </c>
      <c r="D1654" s="14" t="s">
        <v>27</v>
      </c>
      <c r="E1654" s="14" t="s">
        <v>18281</v>
      </c>
      <c r="F1654" s="14" t="s">
        <v>18282</v>
      </c>
      <c r="G1654" s="13"/>
      <c r="H1654" s="14" t="s">
        <v>18283</v>
      </c>
      <c r="I1654" s="14" t="s">
        <v>18284</v>
      </c>
      <c r="J1654" s="14" t="s">
        <v>230</v>
      </c>
      <c r="K1654" s="14" t="s">
        <v>5067</v>
      </c>
      <c r="L1654" s="14" t="s">
        <v>18285</v>
      </c>
      <c r="M1654" s="14" t="s">
        <v>18286</v>
      </c>
      <c r="N1654" s="14" t="s">
        <v>18287</v>
      </c>
      <c r="O1654" s="14" t="s">
        <v>18288</v>
      </c>
      <c r="P1654" s="14" t="s">
        <v>38</v>
      </c>
      <c r="Q1654" s="14" t="s">
        <v>18289</v>
      </c>
      <c r="R1654" s="14" t="s">
        <v>40</v>
      </c>
      <c r="S1654" s="14" t="s">
        <v>18290</v>
      </c>
      <c r="T1654" s="14" t="s">
        <v>230</v>
      </c>
      <c r="U1654" s="14" t="s">
        <v>338</v>
      </c>
      <c r="V1654" s="14" t="s">
        <v>44</v>
      </c>
    </row>
    <row r="1655" spans="1:22" ht="9.75" customHeight="1">
      <c r="A1655" s="14" t="s">
        <v>17792</v>
      </c>
      <c r="B1655" s="14" t="s">
        <v>656</v>
      </c>
      <c r="C1655" s="13" t="str">
        <f t="shared" si="6"/>
        <v>11988E9</v>
      </c>
      <c r="D1655" s="14" t="s">
        <v>27</v>
      </c>
      <c r="E1655" s="14" t="s">
        <v>18291</v>
      </c>
      <c r="F1655" s="14" t="s">
        <v>18292</v>
      </c>
      <c r="G1655" s="14" t="s">
        <v>18293</v>
      </c>
      <c r="H1655" s="14" t="s">
        <v>18294</v>
      </c>
      <c r="I1655" s="14" t="s">
        <v>18295</v>
      </c>
      <c r="J1655" s="14" t="s">
        <v>8270</v>
      </c>
      <c r="K1655" s="14" t="s">
        <v>33</v>
      </c>
      <c r="L1655" s="14" t="s">
        <v>18296</v>
      </c>
      <c r="M1655" s="14" t="s">
        <v>18297</v>
      </c>
      <c r="N1655" s="14" t="s">
        <v>18298</v>
      </c>
      <c r="O1655" s="14" t="s">
        <v>18299</v>
      </c>
      <c r="P1655" s="14" t="s">
        <v>38</v>
      </c>
      <c r="Q1655" s="14" t="s">
        <v>18300</v>
      </c>
      <c r="R1655" s="14" t="s">
        <v>40</v>
      </c>
      <c r="S1655" s="14" t="s">
        <v>18301</v>
      </c>
      <c r="T1655" s="14" t="s">
        <v>75</v>
      </c>
      <c r="U1655" s="14" t="s">
        <v>243</v>
      </c>
      <c r="V1655" s="14" t="s">
        <v>44</v>
      </c>
    </row>
    <row r="1656" spans="1:22" ht="9.75" customHeight="1">
      <c r="A1656" s="14" t="s">
        <v>17792</v>
      </c>
      <c r="B1656" s="14" t="s">
        <v>668</v>
      </c>
      <c r="C1656" s="13" t="str">
        <f t="shared" si="6"/>
        <v>11988E10</v>
      </c>
      <c r="D1656" s="14" t="s">
        <v>27</v>
      </c>
      <c r="E1656" s="14" t="s">
        <v>18302</v>
      </c>
      <c r="F1656" s="14" t="s">
        <v>18303</v>
      </c>
      <c r="G1656" s="14" t="s">
        <v>18304</v>
      </c>
      <c r="H1656" s="14" t="s">
        <v>18305</v>
      </c>
      <c r="I1656" s="14" t="s">
        <v>18306</v>
      </c>
      <c r="J1656" s="14" t="s">
        <v>18307</v>
      </c>
      <c r="K1656" s="14" t="s">
        <v>83</v>
      </c>
      <c r="L1656" s="14" t="s">
        <v>18308</v>
      </c>
      <c r="M1656" s="14" t="s">
        <v>18309</v>
      </c>
      <c r="N1656" s="14" t="s">
        <v>18310</v>
      </c>
      <c r="O1656" s="14" t="s">
        <v>18311</v>
      </c>
      <c r="P1656" s="14" t="s">
        <v>38</v>
      </c>
      <c r="Q1656" s="14" t="s">
        <v>18312</v>
      </c>
      <c r="R1656" s="14" t="s">
        <v>40</v>
      </c>
      <c r="S1656" s="14" t="s">
        <v>18313</v>
      </c>
      <c r="T1656" s="14" t="s">
        <v>1692</v>
      </c>
      <c r="U1656" s="14" t="s">
        <v>134</v>
      </c>
      <c r="V1656" s="14" t="s">
        <v>44</v>
      </c>
    </row>
    <row r="1657" spans="1:22" ht="9.75" customHeight="1">
      <c r="A1657" s="14" t="s">
        <v>17792</v>
      </c>
      <c r="B1657" s="14" t="s">
        <v>679</v>
      </c>
      <c r="C1657" s="13" t="str">
        <f t="shared" si="6"/>
        <v>11988E11</v>
      </c>
      <c r="D1657" s="14" t="s">
        <v>27</v>
      </c>
      <c r="E1657" s="14" t="s">
        <v>18314</v>
      </c>
      <c r="F1657" s="14" t="s">
        <v>18315</v>
      </c>
      <c r="G1657" s="13"/>
      <c r="H1657" s="14" t="s">
        <v>18316</v>
      </c>
      <c r="I1657" s="14" t="s">
        <v>18317</v>
      </c>
      <c r="J1657" s="14" t="s">
        <v>276</v>
      </c>
      <c r="K1657" s="14" t="s">
        <v>83</v>
      </c>
      <c r="L1657" s="14" t="s">
        <v>18318</v>
      </c>
      <c r="M1657" s="14" t="s">
        <v>18319</v>
      </c>
      <c r="N1657" s="14" t="s">
        <v>18320</v>
      </c>
      <c r="O1657" s="14" t="s">
        <v>18321</v>
      </c>
      <c r="P1657" s="14" t="s">
        <v>38</v>
      </c>
      <c r="Q1657" s="14" t="s">
        <v>18322</v>
      </c>
      <c r="R1657" s="14" t="s">
        <v>40</v>
      </c>
      <c r="S1657" s="14" t="s">
        <v>18323</v>
      </c>
      <c r="T1657" s="14" t="s">
        <v>90</v>
      </c>
      <c r="U1657" s="14" t="s">
        <v>283</v>
      </c>
      <c r="V1657" s="14" t="s">
        <v>44</v>
      </c>
    </row>
    <row r="1658" spans="1:22" ht="9.75" customHeight="1">
      <c r="A1658" s="14" t="s">
        <v>17792</v>
      </c>
      <c r="B1658" s="14" t="s">
        <v>694</v>
      </c>
      <c r="C1658" s="13" t="str">
        <f t="shared" si="6"/>
        <v>11988F2</v>
      </c>
      <c r="D1658" s="14" t="s">
        <v>27</v>
      </c>
      <c r="E1658" s="14" t="s">
        <v>18324</v>
      </c>
      <c r="F1658" s="14" t="s">
        <v>18325</v>
      </c>
      <c r="G1658" s="13"/>
      <c r="H1658" s="14" t="s">
        <v>18326</v>
      </c>
      <c r="I1658" s="14" t="s">
        <v>5602</v>
      </c>
      <c r="J1658" s="14" t="s">
        <v>230</v>
      </c>
      <c r="K1658" s="14" t="s">
        <v>33</v>
      </c>
      <c r="L1658" s="14" t="s">
        <v>18327</v>
      </c>
      <c r="M1658" s="14" t="s">
        <v>18328</v>
      </c>
      <c r="N1658" s="14" t="s">
        <v>18329</v>
      </c>
      <c r="O1658" s="14" t="s">
        <v>18330</v>
      </c>
      <c r="P1658" s="14" t="s">
        <v>38</v>
      </c>
      <c r="Q1658" s="14" t="s">
        <v>18331</v>
      </c>
      <c r="R1658" s="14" t="s">
        <v>40</v>
      </c>
      <c r="S1658" s="14" t="s">
        <v>18332</v>
      </c>
      <c r="T1658" s="14" t="s">
        <v>230</v>
      </c>
      <c r="U1658" s="14" t="s">
        <v>60</v>
      </c>
      <c r="V1658" s="14" t="s">
        <v>44</v>
      </c>
    </row>
    <row r="1659" spans="1:22" ht="9.75" customHeight="1">
      <c r="A1659" s="14" t="s">
        <v>17792</v>
      </c>
      <c r="B1659" s="14" t="s">
        <v>707</v>
      </c>
      <c r="C1659" s="13" t="str">
        <f t="shared" si="6"/>
        <v>11988F3</v>
      </c>
      <c r="D1659" s="14" t="s">
        <v>27</v>
      </c>
      <c r="E1659" s="14" t="s">
        <v>18333</v>
      </c>
      <c r="F1659" s="14" t="s">
        <v>18334</v>
      </c>
      <c r="G1659" s="13"/>
      <c r="H1659" s="14" t="s">
        <v>18335</v>
      </c>
      <c r="I1659" s="14" t="s">
        <v>18336</v>
      </c>
      <c r="J1659" s="14" t="s">
        <v>9771</v>
      </c>
      <c r="K1659" s="14" t="s">
        <v>33</v>
      </c>
      <c r="L1659" s="14" t="s">
        <v>18337</v>
      </c>
      <c r="M1659" s="14" t="s">
        <v>18338</v>
      </c>
      <c r="N1659" s="14" t="s">
        <v>18339</v>
      </c>
      <c r="O1659" s="14" t="s">
        <v>18340</v>
      </c>
      <c r="P1659" s="14" t="s">
        <v>38</v>
      </c>
      <c r="Q1659" s="14" t="s">
        <v>18341</v>
      </c>
      <c r="R1659" s="14" t="s">
        <v>40</v>
      </c>
      <c r="S1659" s="14" t="s">
        <v>18342</v>
      </c>
      <c r="T1659" s="14" t="s">
        <v>5988</v>
      </c>
      <c r="U1659" s="14" t="s">
        <v>243</v>
      </c>
      <c r="V1659" s="14" t="s">
        <v>148</v>
      </c>
    </row>
    <row r="1660" spans="1:22" ht="9.75" customHeight="1">
      <c r="A1660" s="14" t="s">
        <v>17792</v>
      </c>
      <c r="B1660" s="14" t="s">
        <v>721</v>
      </c>
      <c r="C1660" s="13" t="str">
        <f t="shared" si="6"/>
        <v>11988F4</v>
      </c>
      <c r="D1660" s="14" t="s">
        <v>27</v>
      </c>
      <c r="E1660" s="14" t="s">
        <v>18343</v>
      </c>
      <c r="F1660" s="14" t="s">
        <v>18344</v>
      </c>
      <c r="G1660" s="14" t="s">
        <v>18345</v>
      </c>
      <c r="H1660" s="14" t="s">
        <v>18346</v>
      </c>
      <c r="I1660" s="14" t="s">
        <v>18347</v>
      </c>
      <c r="J1660" s="14" t="s">
        <v>18348</v>
      </c>
      <c r="K1660" s="14" t="s">
        <v>83</v>
      </c>
      <c r="L1660" s="14" t="s">
        <v>18349</v>
      </c>
      <c r="M1660" s="14" t="s">
        <v>18350</v>
      </c>
      <c r="N1660" s="14" t="s">
        <v>18351</v>
      </c>
      <c r="O1660" s="14" t="s">
        <v>18352</v>
      </c>
      <c r="P1660" s="14" t="s">
        <v>38</v>
      </c>
      <c r="Q1660" s="14" t="s">
        <v>18353</v>
      </c>
      <c r="R1660" s="14" t="s">
        <v>40</v>
      </c>
      <c r="S1660" s="14" t="s">
        <v>18354</v>
      </c>
      <c r="T1660" s="14" t="s">
        <v>75</v>
      </c>
      <c r="U1660" s="14" t="s">
        <v>7224</v>
      </c>
      <c r="V1660" s="14" t="s">
        <v>44</v>
      </c>
    </row>
    <row r="1661" spans="1:22" ht="9.75" customHeight="1">
      <c r="A1661" s="14" t="s">
        <v>17792</v>
      </c>
      <c r="B1661" s="14" t="s">
        <v>731</v>
      </c>
      <c r="C1661" s="13" t="str">
        <f t="shared" si="6"/>
        <v>11988F5</v>
      </c>
      <c r="D1661" s="14" t="s">
        <v>27</v>
      </c>
      <c r="E1661" s="14" t="s">
        <v>18355</v>
      </c>
      <c r="F1661" s="14" t="s">
        <v>18356</v>
      </c>
      <c r="G1661" s="13"/>
      <c r="H1661" s="14" t="s">
        <v>18357</v>
      </c>
      <c r="I1661" s="14" t="s">
        <v>18358</v>
      </c>
      <c r="J1661" s="14" t="s">
        <v>3746</v>
      </c>
      <c r="K1661" s="14" t="s">
        <v>83</v>
      </c>
      <c r="L1661" s="14" t="s">
        <v>18359</v>
      </c>
      <c r="M1661" s="14" t="s">
        <v>18360</v>
      </c>
      <c r="N1661" s="14" t="s">
        <v>18361</v>
      </c>
      <c r="O1661" s="14" t="s">
        <v>18362</v>
      </c>
      <c r="P1661" s="14" t="s">
        <v>38</v>
      </c>
      <c r="Q1661" s="14" t="s">
        <v>18363</v>
      </c>
      <c r="R1661" s="14" t="s">
        <v>40</v>
      </c>
      <c r="S1661" s="14" t="s">
        <v>18364</v>
      </c>
      <c r="T1661" s="14" t="s">
        <v>2306</v>
      </c>
      <c r="U1661" s="14" t="s">
        <v>1084</v>
      </c>
      <c r="V1661" s="14" t="s">
        <v>44</v>
      </c>
    </row>
    <row r="1662" spans="1:22" ht="9.75" customHeight="1">
      <c r="A1662" s="14" t="s">
        <v>17792</v>
      </c>
      <c r="B1662" s="14" t="s">
        <v>744</v>
      </c>
      <c r="C1662" s="13" t="str">
        <f t="shared" si="6"/>
        <v>11988F6</v>
      </c>
      <c r="D1662" s="14" t="s">
        <v>27</v>
      </c>
      <c r="E1662" s="14" t="s">
        <v>18365</v>
      </c>
      <c r="F1662" s="14" t="s">
        <v>18366</v>
      </c>
      <c r="G1662" s="14" t="s">
        <v>18367</v>
      </c>
      <c r="H1662" s="14" t="s">
        <v>18368</v>
      </c>
      <c r="I1662" s="14" t="s">
        <v>9906</v>
      </c>
      <c r="J1662" s="14" t="s">
        <v>7217</v>
      </c>
      <c r="K1662" s="14" t="s">
        <v>33</v>
      </c>
      <c r="L1662" s="14" t="s">
        <v>18369</v>
      </c>
      <c r="M1662" s="14" t="s">
        <v>9909</v>
      </c>
      <c r="N1662" s="14" t="s">
        <v>18370</v>
      </c>
      <c r="O1662" s="14" t="s">
        <v>18371</v>
      </c>
      <c r="P1662" s="14" t="s">
        <v>38</v>
      </c>
      <c r="Q1662" s="14" t="s">
        <v>18372</v>
      </c>
      <c r="R1662" s="14" t="s">
        <v>40</v>
      </c>
      <c r="S1662" s="14" t="s">
        <v>18373</v>
      </c>
      <c r="T1662" s="14" t="s">
        <v>75</v>
      </c>
      <c r="U1662" s="14" t="s">
        <v>243</v>
      </c>
      <c r="V1662" s="14" t="s">
        <v>148</v>
      </c>
    </row>
    <row r="1663" spans="1:22" ht="9.75" customHeight="1">
      <c r="A1663" s="14" t="s">
        <v>17792</v>
      </c>
      <c r="B1663" s="14" t="s">
        <v>757</v>
      </c>
      <c r="C1663" s="13" t="str">
        <f t="shared" si="6"/>
        <v>11988F7</v>
      </c>
      <c r="D1663" s="14" t="s">
        <v>27</v>
      </c>
      <c r="E1663" s="14" t="s">
        <v>18374</v>
      </c>
      <c r="F1663" s="14" t="s">
        <v>18375</v>
      </c>
      <c r="G1663" s="14" t="s">
        <v>18376</v>
      </c>
      <c r="H1663" s="14" t="s">
        <v>18377</v>
      </c>
      <c r="I1663" s="14" t="s">
        <v>18378</v>
      </c>
      <c r="J1663" s="14" t="s">
        <v>6951</v>
      </c>
      <c r="K1663" s="14" t="s">
        <v>52</v>
      </c>
      <c r="L1663" s="14" t="s">
        <v>18379</v>
      </c>
      <c r="M1663" s="14" t="s">
        <v>18380</v>
      </c>
      <c r="N1663" s="14" t="s">
        <v>18381</v>
      </c>
      <c r="O1663" s="14" t="s">
        <v>18382</v>
      </c>
      <c r="P1663" s="14" t="s">
        <v>38</v>
      </c>
      <c r="Q1663" s="14" t="s">
        <v>18383</v>
      </c>
      <c r="R1663" s="14" t="s">
        <v>40</v>
      </c>
      <c r="S1663" s="14" t="s">
        <v>18384</v>
      </c>
      <c r="T1663" s="14" t="s">
        <v>781</v>
      </c>
      <c r="U1663" s="14" t="s">
        <v>134</v>
      </c>
      <c r="V1663" s="14" t="s">
        <v>44</v>
      </c>
    </row>
    <row r="1664" spans="1:22" ht="9.75" customHeight="1">
      <c r="A1664" s="14" t="s">
        <v>17792</v>
      </c>
      <c r="B1664" s="14" t="s">
        <v>768</v>
      </c>
      <c r="C1664" s="13" t="str">
        <f t="shared" si="6"/>
        <v>11988F8</v>
      </c>
      <c r="D1664" s="14" t="s">
        <v>27</v>
      </c>
      <c r="E1664" s="14" t="s">
        <v>18385</v>
      </c>
      <c r="F1664" s="14" t="s">
        <v>18386</v>
      </c>
      <c r="G1664" s="14" t="s">
        <v>18387</v>
      </c>
      <c r="H1664" s="14" t="s">
        <v>18388</v>
      </c>
      <c r="I1664" s="14" t="s">
        <v>18389</v>
      </c>
      <c r="J1664" s="14" t="s">
        <v>18390</v>
      </c>
      <c r="K1664" s="14" t="s">
        <v>33</v>
      </c>
      <c r="L1664" s="14" t="s">
        <v>18391</v>
      </c>
      <c r="M1664" s="14" t="s">
        <v>18392</v>
      </c>
      <c r="N1664" s="14" t="s">
        <v>18393</v>
      </c>
      <c r="O1664" s="14" t="s">
        <v>18394</v>
      </c>
      <c r="P1664" s="14" t="s">
        <v>38</v>
      </c>
      <c r="Q1664" s="14" t="s">
        <v>18395</v>
      </c>
      <c r="R1664" s="14" t="s">
        <v>40</v>
      </c>
      <c r="S1664" s="14" t="s">
        <v>18396</v>
      </c>
      <c r="T1664" s="14" t="s">
        <v>5331</v>
      </c>
      <c r="U1664" s="14" t="s">
        <v>134</v>
      </c>
      <c r="V1664" s="14" t="s">
        <v>44</v>
      </c>
    </row>
    <row r="1665" spans="1:22" ht="9.75" customHeight="1">
      <c r="A1665" s="14" t="s">
        <v>17792</v>
      </c>
      <c r="B1665" s="14" t="s">
        <v>782</v>
      </c>
      <c r="C1665" s="13" t="str">
        <f t="shared" si="6"/>
        <v>11988F9</v>
      </c>
      <c r="D1665" s="14" t="s">
        <v>27</v>
      </c>
      <c r="E1665" s="14" t="s">
        <v>18397</v>
      </c>
      <c r="F1665" s="14" t="s">
        <v>18398</v>
      </c>
      <c r="G1665" s="14" t="s">
        <v>18399</v>
      </c>
      <c r="H1665" s="14" t="s">
        <v>18400</v>
      </c>
      <c r="I1665" s="14" t="s">
        <v>18401</v>
      </c>
      <c r="J1665" s="14" t="s">
        <v>5371</v>
      </c>
      <c r="K1665" s="14" t="s">
        <v>33</v>
      </c>
      <c r="L1665" s="14" t="s">
        <v>18402</v>
      </c>
      <c r="M1665" s="14" t="s">
        <v>18403</v>
      </c>
      <c r="N1665" s="14" t="s">
        <v>18404</v>
      </c>
      <c r="O1665" s="14" t="s">
        <v>18405</v>
      </c>
      <c r="P1665" s="14" t="s">
        <v>38</v>
      </c>
      <c r="Q1665" s="14" t="s">
        <v>18406</v>
      </c>
      <c r="R1665" s="14" t="s">
        <v>40</v>
      </c>
      <c r="S1665" s="14" t="s">
        <v>18407</v>
      </c>
      <c r="T1665" s="14" t="s">
        <v>456</v>
      </c>
      <c r="U1665" s="14" t="s">
        <v>147</v>
      </c>
      <c r="V1665" s="14" t="s">
        <v>44</v>
      </c>
    </row>
    <row r="1666" spans="1:22" ht="9.75" customHeight="1">
      <c r="A1666" s="14" t="s">
        <v>17792</v>
      </c>
      <c r="B1666" s="14" t="s">
        <v>796</v>
      </c>
      <c r="C1666" s="13" t="str">
        <f t="shared" si="6"/>
        <v>11988F10</v>
      </c>
      <c r="D1666" s="14" t="s">
        <v>27</v>
      </c>
      <c r="E1666" s="14" t="s">
        <v>18408</v>
      </c>
      <c r="F1666" s="14" t="s">
        <v>18409</v>
      </c>
      <c r="G1666" s="14" t="s">
        <v>18410</v>
      </c>
      <c r="H1666" s="14" t="s">
        <v>18411</v>
      </c>
      <c r="I1666" s="14" t="s">
        <v>18412</v>
      </c>
      <c r="J1666" s="14" t="s">
        <v>3111</v>
      </c>
      <c r="K1666" s="14" t="s">
        <v>83</v>
      </c>
      <c r="L1666" s="14" t="s">
        <v>18413</v>
      </c>
      <c r="M1666" s="14" t="s">
        <v>18414</v>
      </c>
      <c r="N1666" s="14" t="s">
        <v>18415</v>
      </c>
      <c r="O1666" s="14" t="s">
        <v>18416</v>
      </c>
      <c r="P1666" s="14" t="s">
        <v>38</v>
      </c>
      <c r="Q1666" s="14" t="s">
        <v>18417</v>
      </c>
      <c r="R1666" s="14" t="s">
        <v>40</v>
      </c>
      <c r="S1666" s="14" t="s">
        <v>18418</v>
      </c>
      <c r="T1666" s="14" t="s">
        <v>3118</v>
      </c>
      <c r="U1666" s="14" t="s">
        <v>119</v>
      </c>
      <c r="V1666" s="14" t="s">
        <v>44</v>
      </c>
    </row>
    <row r="1667" spans="1:22" ht="9.75" customHeight="1">
      <c r="A1667" s="14" t="s">
        <v>17792</v>
      </c>
      <c r="B1667" s="14" t="s">
        <v>810</v>
      </c>
      <c r="C1667" s="13" t="str">
        <f t="shared" si="6"/>
        <v>11988F11</v>
      </c>
      <c r="D1667" s="14" t="s">
        <v>27</v>
      </c>
      <c r="E1667" s="14" t="s">
        <v>18419</v>
      </c>
      <c r="F1667" s="14" t="s">
        <v>18420</v>
      </c>
      <c r="G1667" s="14" t="s">
        <v>18421</v>
      </c>
      <c r="H1667" s="14" t="s">
        <v>18422</v>
      </c>
      <c r="I1667" s="14" t="s">
        <v>18423</v>
      </c>
      <c r="J1667" s="14" t="s">
        <v>6745</v>
      </c>
      <c r="K1667" s="14" t="s">
        <v>33</v>
      </c>
      <c r="L1667" s="14" t="s">
        <v>18424</v>
      </c>
      <c r="M1667" s="14" t="s">
        <v>18425</v>
      </c>
      <c r="N1667" s="14" t="s">
        <v>18426</v>
      </c>
      <c r="O1667" s="14" t="s">
        <v>18427</v>
      </c>
      <c r="P1667" s="14" t="s">
        <v>38</v>
      </c>
      <c r="Q1667" s="14" t="s">
        <v>18428</v>
      </c>
      <c r="R1667" s="14" t="s">
        <v>40</v>
      </c>
      <c r="S1667" s="14" t="s">
        <v>18429</v>
      </c>
      <c r="T1667" s="14" t="s">
        <v>75</v>
      </c>
      <c r="U1667" s="14" t="s">
        <v>243</v>
      </c>
      <c r="V1667" s="14" t="s">
        <v>44</v>
      </c>
    </row>
    <row r="1668" spans="1:22" ht="9.75" customHeight="1">
      <c r="A1668" s="14" t="s">
        <v>17792</v>
      </c>
      <c r="B1668" s="14" t="s">
        <v>819</v>
      </c>
      <c r="C1668" s="13" t="str">
        <f t="shared" si="6"/>
        <v>11988G2</v>
      </c>
      <c r="D1668" s="14" t="s">
        <v>27</v>
      </c>
      <c r="E1668" s="14" t="s">
        <v>18430</v>
      </c>
      <c r="F1668" s="14" t="s">
        <v>18431</v>
      </c>
      <c r="G1668" s="13"/>
      <c r="H1668" s="14" t="s">
        <v>18432</v>
      </c>
      <c r="I1668" s="14" t="s">
        <v>4244</v>
      </c>
      <c r="J1668" s="14" t="s">
        <v>230</v>
      </c>
      <c r="K1668" s="14" t="s">
        <v>33</v>
      </c>
      <c r="L1668" s="14" t="s">
        <v>18433</v>
      </c>
      <c r="M1668" s="14" t="s">
        <v>4247</v>
      </c>
      <c r="N1668" s="14" t="s">
        <v>18434</v>
      </c>
      <c r="O1668" s="14" t="s">
        <v>18435</v>
      </c>
      <c r="P1668" s="14" t="s">
        <v>38</v>
      </c>
      <c r="Q1668" s="14" t="s">
        <v>18436</v>
      </c>
      <c r="R1668" s="14" t="s">
        <v>40</v>
      </c>
      <c r="S1668" s="14" t="s">
        <v>18437</v>
      </c>
      <c r="T1668" s="14" t="s">
        <v>230</v>
      </c>
      <c r="U1668" s="14" t="s">
        <v>230</v>
      </c>
      <c r="V1668" s="14" t="s">
        <v>148</v>
      </c>
    </row>
    <row r="1669" spans="1:22" ht="9.75" customHeight="1">
      <c r="A1669" s="14" t="s">
        <v>17792</v>
      </c>
      <c r="B1669" s="14" t="s">
        <v>831</v>
      </c>
      <c r="C1669" s="13" t="str">
        <f t="shared" si="6"/>
        <v>11988G3</v>
      </c>
      <c r="D1669" s="14" t="s">
        <v>27</v>
      </c>
      <c r="E1669" s="14" t="s">
        <v>18438</v>
      </c>
      <c r="F1669" s="14" t="s">
        <v>18439</v>
      </c>
      <c r="G1669" s="14" t="s">
        <v>18440</v>
      </c>
      <c r="H1669" s="14" t="s">
        <v>18441</v>
      </c>
      <c r="I1669" s="14" t="s">
        <v>18442</v>
      </c>
      <c r="J1669" s="14" t="s">
        <v>6425</v>
      </c>
      <c r="K1669" s="14" t="s">
        <v>52</v>
      </c>
      <c r="L1669" s="14" t="s">
        <v>18443</v>
      </c>
      <c r="M1669" s="14" t="s">
        <v>18444</v>
      </c>
      <c r="N1669" s="14" t="s">
        <v>18445</v>
      </c>
      <c r="O1669" s="14" t="s">
        <v>18446</v>
      </c>
      <c r="P1669" s="14" t="s">
        <v>38</v>
      </c>
      <c r="Q1669" s="14" t="s">
        <v>18447</v>
      </c>
      <c r="R1669" s="14" t="s">
        <v>40</v>
      </c>
      <c r="S1669" s="14" t="s">
        <v>18448</v>
      </c>
      <c r="T1669" s="14" t="s">
        <v>391</v>
      </c>
      <c r="U1669" s="14" t="s">
        <v>1084</v>
      </c>
      <c r="V1669" s="14" t="s">
        <v>44</v>
      </c>
    </row>
    <row r="1670" spans="1:22" ht="9.75" customHeight="1">
      <c r="A1670" s="14" t="s">
        <v>17792</v>
      </c>
      <c r="B1670" s="14" t="s">
        <v>844</v>
      </c>
      <c r="C1670" s="13" t="str">
        <f t="shared" si="6"/>
        <v>11988G4</v>
      </c>
      <c r="D1670" s="14" t="s">
        <v>27</v>
      </c>
      <c r="E1670" s="14" t="s">
        <v>18449</v>
      </c>
      <c r="F1670" s="14" t="s">
        <v>18450</v>
      </c>
      <c r="G1670" s="14" t="s">
        <v>18451</v>
      </c>
      <c r="H1670" s="14" t="s">
        <v>18452</v>
      </c>
      <c r="I1670" s="14" t="s">
        <v>5890</v>
      </c>
      <c r="J1670" s="14" t="s">
        <v>230</v>
      </c>
      <c r="K1670" s="14" t="s">
        <v>2856</v>
      </c>
      <c r="L1670" s="14" t="s">
        <v>18453</v>
      </c>
      <c r="M1670" s="14" t="s">
        <v>5892</v>
      </c>
      <c r="N1670" s="14" t="s">
        <v>18454</v>
      </c>
      <c r="O1670" s="14" t="s">
        <v>18455</v>
      </c>
      <c r="P1670" s="14" t="s">
        <v>38</v>
      </c>
      <c r="Q1670" s="14" t="s">
        <v>18456</v>
      </c>
      <c r="R1670" s="14" t="s">
        <v>40</v>
      </c>
      <c r="S1670" s="14" t="s">
        <v>18457</v>
      </c>
      <c r="T1670" s="14" t="s">
        <v>230</v>
      </c>
      <c r="U1670" s="14" t="s">
        <v>230</v>
      </c>
      <c r="V1670" s="14" t="s">
        <v>148</v>
      </c>
    </row>
    <row r="1671" spans="1:22" ht="9.75" customHeight="1">
      <c r="A1671" s="14" t="s">
        <v>17792</v>
      </c>
      <c r="B1671" s="14" t="s">
        <v>856</v>
      </c>
      <c r="C1671" s="13" t="str">
        <f t="shared" si="6"/>
        <v>11988G5</v>
      </c>
      <c r="D1671" s="14" t="s">
        <v>27</v>
      </c>
      <c r="E1671" s="14" t="s">
        <v>18458</v>
      </c>
      <c r="F1671" s="14" t="s">
        <v>18459</v>
      </c>
      <c r="G1671" s="14" t="s">
        <v>18460</v>
      </c>
      <c r="H1671" s="14" t="s">
        <v>18461</v>
      </c>
      <c r="I1671" s="14" t="s">
        <v>18462</v>
      </c>
      <c r="J1671" s="14" t="s">
        <v>18463</v>
      </c>
      <c r="K1671" s="14" t="s">
        <v>83</v>
      </c>
      <c r="L1671" s="14" t="s">
        <v>18464</v>
      </c>
      <c r="M1671" s="14" t="s">
        <v>18465</v>
      </c>
      <c r="N1671" s="14" t="s">
        <v>18466</v>
      </c>
      <c r="O1671" s="14" t="s">
        <v>18467</v>
      </c>
      <c r="P1671" s="14" t="s">
        <v>38</v>
      </c>
      <c r="Q1671" s="14" t="s">
        <v>18468</v>
      </c>
      <c r="R1671" s="14" t="s">
        <v>40</v>
      </c>
      <c r="S1671" s="14" t="s">
        <v>18469</v>
      </c>
      <c r="T1671" s="14" t="s">
        <v>456</v>
      </c>
      <c r="U1671" s="14" t="s">
        <v>283</v>
      </c>
      <c r="V1671" s="14" t="s">
        <v>44</v>
      </c>
    </row>
    <row r="1672" spans="1:22" ht="9.75" customHeight="1">
      <c r="A1672" s="14" t="s">
        <v>17792</v>
      </c>
      <c r="B1672" s="14" t="s">
        <v>868</v>
      </c>
      <c r="C1672" s="13" t="str">
        <f t="shared" si="6"/>
        <v>11988G6</v>
      </c>
      <c r="D1672" s="14" t="s">
        <v>27</v>
      </c>
      <c r="E1672" s="14" t="s">
        <v>18470</v>
      </c>
      <c r="F1672" s="14" t="s">
        <v>18471</v>
      </c>
      <c r="G1672" s="13"/>
      <c r="H1672" s="14" t="s">
        <v>18472</v>
      </c>
      <c r="I1672" s="14" t="s">
        <v>18473</v>
      </c>
      <c r="J1672" s="14" t="s">
        <v>230</v>
      </c>
      <c r="K1672" s="14" t="s">
        <v>68</v>
      </c>
      <c r="L1672" s="14" t="s">
        <v>18474</v>
      </c>
      <c r="M1672" s="14" t="s">
        <v>18475</v>
      </c>
      <c r="N1672" s="14" t="s">
        <v>18476</v>
      </c>
      <c r="O1672" s="14" t="s">
        <v>18477</v>
      </c>
      <c r="P1672" s="14" t="s">
        <v>38</v>
      </c>
      <c r="Q1672" s="14" t="s">
        <v>18478</v>
      </c>
      <c r="R1672" s="14" t="s">
        <v>40</v>
      </c>
      <c r="S1672" s="14" t="s">
        <v>18479</v>
      </c>
      <c r="T1672" s="14" t="s">
        <v>230</v>
      </c>
      <c r="U1672" s="14" t="s">
        <v>60</v>
      </c>
      <c r="V1672" s="14" t="s">
        <v>44</v>
      </c>
    </row>
    <row r="1673" spans="1:22" ht="9.75" customHeight="1">
      <c r="A1673" s="14" t="s">
        <v>17792</v>
      </c>
      <c r="B1673" s="14" t="s">
        <v>879</v>
      </c>
      <c r="C1673" s="13" t="str">
        <f t="shared" si="6"/>
        <v>11988G7</v>
      </c>
      <c r="D1673" s="14" t="s">
        <v>27</v>
      </c>
      <c r="E1673" s="14" t="s">
        <v>18480</v>
      </c>
      <c r="F1673" s="14" t="s">
        <v>18481</v>
      </c>
      <c r="G1673" s="14" t="s">
        <v>18482</v>
      </c>
      <c r="H1673" s="14" t="s">
        <v>18483</v>
      </c>
      <c r="I1673" s="14" t="s">
        <v>18484</v>
      </c>
      <c r="J1673" s="14" t="s">
        <v>230</v>
      </c>
      <c r="K1673" s="14" t="s">
        <v>52</v>
      </c>
      <c r="L1673" s="14" t="s">
        <v>18485</v>
      </c>
      <c r="M1673" s="14" t="s">
        <v>18486</v>
      </c>
      <c r="N1673" s="14" t="s">
        <v>18487</v>
      </c>
      <c r="O1673" s="14" t="s">
        <v>18488</v>
      </c>
      <c r="P1673" s="14" t="s">
        <v>38</v>
      </c>
      <c r="Q1673" s="14" t="s">
        <v>18489</v>
      </c>
      <c r="R1673" s="14" t="s">
        <v>40</v>
      </c>
      <c r="S1673" s="14" t="s">
        <v>18490</v>
      </c>
      <c r="T1673" s="14" t="s">
        <v>230</v>
      </c>
      <c r="U1673" s="14" t="s">
        <v>230</v>
      </c>
      <c r="V1673" s="14" t="s">
        <v>44</v>
      </c>
    </row>
    <row r="1674" spans="1:22" ht="9.75" customHeight="1">
      <c r="A1674" s="14" t="s">
        <v>17792</v>
      </c>
      <c r="B1674" s="14" t="s">
        <v>892</v>
      </c>
      <c r="C1674" s="13" t="str">
        <f t="shared" si="6"/>
        <v>11988G8</v>
      </c>
      <c r="D1674" s="14" t="s">
        <v>27</v>
      </c>
      <c r="E1674" s="14" t="s">
        <v>18491</v>
      </c>
      <c r="F1674" s="14" t="s">
        <v>18492</v>
      </c>
      <c r="G1674" s="14" t="s">
        <v>18493</v>
      </c>
      <c r="H1674" s="14" t="s">
        <v>18494</v>
      </c>
      <c r="I1674" s="14" t="s">
        <v>18495</v>
      </c>
      <c r="J1674" s="14" t="s">
        <v>650</v>
      </c>
      <c r="K1674" s="14" t="s">
        <v>83</v>
      </c>
      <c r="L1674" s="14" t="s">
        <v>18496</v>
      </c>
      <c r="M1674" s="14" t="s">
        <v>18497</v>
      </c>
      <c r="N1674" s="14" t="s">
        <v>18498</v>
      </c>
      <c r="O1674" s="14" t="s">
        <v>18499</v>
      </c>
      <c r="P1674" s="14" t="s">
        <v>38</v>
      </c>
      <c r="Q1674" s="14" t="s">
        <v>18500</v>
      </c>
      <c r="R1674" s="14" t="s">
        <v>40</v>
      </c>
      <c r="S1674" s="14" t="s">
        <v>18501</v>
      </c>
      <c r="T1674" s="14" t="s">
        <v>90</v>
      </c>
      <c r="U1674" s="14" t="s">
        <v>283</v>
      </c>
      <c r="V1674" s="14" t="s">
        <v>44</v>
      </c>
    </row>
    <row r="1675" spans="1:22" ht="9.75" customHeight="1">
      <c r="A1675" s="14" t="s">
        <v>17792</v>
      </c>
      <c r="B1675" s="14" t="s">
        <v>905</v>
      </c>
      <c r="C1675" s="13" t="str">
        <f t="shared" si="6"/>
        <v>11988G9</v>
      </c>
      <c r="D1675" s="14" t="s">
        <v>27</v>
      </c>
      <c r="E1675" s="14" t="s">
        <v>18502</v>
      </c>
      <c r="F1675" s="14" t="s">
        <v>18503</v>
      </c>
      <c r="G1675" s="14" t="s">
        <v>18504</v>
      </c>
      <c r="H1675" s="14" t="s">
        <v>18505</v>
      </c>
      <c r="I1675" s="14" t="s">
        <v>18506</v>
      </c>
      <c r="J1675" s="14" t="s">
        <v>1288</v>
      </c>
      <c r="K1675" s="14" t="s">
        <v>33</v>
      </c>
      <c r="L1675" s="14" t="s">
        <v>18507</v>
      </c>
      <c r="M1675" s="14" t="s">
        <v>18508</v>
      </c>
      <c r="N1675" s="14" t="s">
        <v>18509</v>
      </c>
      <c r="O1675" s="14" t="s">
        <v>18510</v>
      </c>
      <c r="P1675" s="14" t="s">
        <v>38</v>
      </c>
      <c r="Q1675" s="14" t="s">
        <v>18511</v>
      </c>
      <c r="R1675" s="14" t="s">
        <v>40</v>
      </c>
      <c r="S1675" s="14" t="s">
        <v>18512</v>
      </c>
      <c r="T1675" s="14" t="s">
        <v>1295</v>
      </c>
      <c r="U1675" s="14" t="s">
        <v>134</v>
      </c>
      <c r="V1675" s="14" t="s">
        <v>44</v>
      </c>
    </row>
    <row r="1676" spans="1:22" ht="9.75" customHeight="1">
      <c r="A1676" s="14" t="s">
        <v>17792</v>
      </c>
      <c r="B1676" s="14" t="s">
        <v>919</v>
      </c>
      <c r="C1676" s="13" t="str">
        <f t="shared" si="6"/>
        <v>11988G10</v>
      </c>
      <c r="D1676" s="14" t="s">
        <v>27</v>
      </c>
      <c r="E1676" s="14" t="s">
        <v>18513</v>
      </c>
      <c r="F1676" s="14" t="s">
        <v>18514</v>
      </c>
      <c r="G1676" s="14" t="s">
        <v>18515</v>
      </c>
      <c r="H1676" s="14" t="s">
        <v>18516</v>
      </c>
      <c r="I1676" s="14" t="s">
        <v>18517</v>
      </c>
      <c r="J1676" s="14" t="s">
        <v>6401</v>
      </c>
      <c r="K1676" s="14" t="s">
        <v>33</v>
      </c>
      <c r="L1676" s="14" t="s">
        <v>18518</v>
      </c>
      <c r="M1676" s="14" t="s">
        <v>18519</v>
      </c>
      <c r="N1676" s="14" t="s">
        <v>18520</v>
      </c>
      <c r="O1676" s="14" t="s">
        <v>18521</v>
      </c>
      <c r="P1676" s="14" t="s">
        <v>38</v>
      </c>
      <c r="Q1676" s="14" t="s">
        <v>18522</v>
      </c>
      <c r="R1676" s="14" t="s">
        <v>40</v>
      </c>
      <c r="S1676" s="14" t="s">
        <v>18523</v>
      </c>
      <c r="T1676" s="14" t="s">
        <v>230</v>
      </c>
      <c r="U1676" s="14" t="s">
        <v>134</v>
      </c>
      <c r="V1676" s="14" t="s">
        <v>44</v>
      </c>
    </row>
    <row r="1677" spans="1:22" ht="9.75" customHeight="1">
      <c r="A1677" s="14" t="s">
        <v>17792</v>
      </c>
      <c r="B1677" s="14" t="s">
        <v>934</v>
      </c>
      <c r="C1677" s="13" t="str">
        <f t="shared" si="6"/>
        <v>11988G11</v>
      </c>
      <c r="D1677" s="14" t="s">
        <v>27</v>
      </c>
      <c r="E1677" s="14" t="s">
        <v>18524</v>
      </c>
      <c r="F1677" s="14" t="s">
        <v>18525</v>
      </c>
      <c r="G1677" s="13"/>
      <c r="H1677" s="14" t="s">
        <v>18526</v>
      </c>
      <c r="I1677" s="14" t="s">
        <v>18527</v>
      </c>
      <c r="J1677" s="14" t="s">
        <v>230</v>
      </c>
      <c r="K1677" s="14" t="s">
        <v>33</v>
      </c>
      <c r="L1677" s="14" t="s">
        <v>18528</v>
      </c>
      <c r="M1677" s="14" t="s">
        <v>18529</v>
      </c>
      <c r="N1677" s="14" t="s">
        <v>18530</v>
      </c>
      <c r="O1677" s="14" t="s">
        <v>18531</v>
      </c>
      <c r="P1677" s="14" t="s">
        <v>38</v>
      </c>
      <c r="Q1677" s="14" t="s">
        <v>18532</v>
      </c>
      <c r="R1677" s="14" t="s">
        <v>40</v>
      </c>
      <c r="S1677" s="14" t="s">
        <v>18533</v>
      </c>
      <c r="T1677" s="14" t="s">
        <v>230</v>
      </c>
      <c r="U1677" s="14" t="s">
        <v>338</v>
      </c>
      <c r="V1677" s="14" t="s">
        <v>44</v>
      </c>
    </row>
    <row r="1678" spans="1:22" ht="9.75" customHeight="1">
      <c r="A1678" s="14" t="s">
        <v>17792</v>
      </c>
      <c r="B1678" s="14" t="s">
        <v>945</v>
      </c>
      <c r="C1678" s="13" t="str">
        <f t="shared" si="6"/>
        <v>11988H2</v>
      </c>
      <c r="D1678" s="14" t="s">
        <v>27</v>
      </c>
      <c r="E1678" s="14" t="s">
        <v>18534</v>
      </c>
      <c r="F1678" s="14" t="s">
        <v>18535</v>
      </c>
      <c r="G1678" s="13"/>
      <c r="H1678" s="14" t="s">
        <v>18536</v>
      </c>
      <c r="I1678" s="14" t="s">
        <v>18537</v>
      </c>
      <c r="J1678" s="14" t="s">
        <v>67</v>
      </c>
      <c r="K1678" s="14" t="s">
        <v>68</v>
      </c>
      <c r="L1678" s="14" t="s">
        <v>18538</v>
      </c>
      <c r="M1678" s="14" t="s">
        <v>18539</v>
      </c>
      <c r="N1678" s="14" t="s">
        <v>18540</v>
      </c>
      <c r="O1678" s="14" t="s">
        <v>18541</v>
      </c>
      <c r="P1678" s="14" t="s">
        <v>38</v>
      </c>
      <c r="Q1678" s="14" t="s">
        <v>18542</v>
      </c>
      <c r="R1678" s="14" t="s">
        <v>40</v>
      </c>
      <c r="S1678" s="14" t="s">
        <v>18543</v>
      </c>
      <c r="T1678" s="14" t="s">
        <v>75</v>
      </c>
      <c r="U1678" s="14" t="s">
        <v>243</v>
      </c>
      <c r="V1678" s="14" t="s">
        <v>148</v>
      </c>
    </row>
    <row r="1679" spans="1:22" ht="9.75" customHeight="1">
      <c r="A1679" s="14" t="s">
        <v>17792</v>
      </c>
      <c r="B1679" s="14" t="s">
        <v>956</v>
      </c>
      <c r="C1679" s="13" t="str">
        <f t="shared" si="6"/>
        <v>11988H3</v>
      </c>
      <c r="D1679" s="14" t="s">
        <v>27</v>
      </c>
      <c r="E1679" s="14" t="s">
        <v>18544</v>
      </c>
      <c r="F1679" s="14" t="s">
        <v>18545</v>
      </c>
      <c r="G1679" s="14" t="s">
        <v>18546</v>
      </c>
      <c r="H1679" s="14" t="s">
        <v>18547</v>
      </c>
      <c r="I1679" s="14" t="s">
        <v>18548</v>
      </c>
      <c r="J1679" s="14" t="s">
        <v>344</v>
      </c>
      <c r="K1679" s="14" t="s">
        <v>33</v>
      </c>
      <c r="L1679" s="14" t="s">
        <v>18549</v>
      </c>
      <c r="M1679" s="14" t="s">
        <v>18550</v>
      </c>
      <c r="N1679" s="14" t="s">
        <v>18551</v>
      </c>
      <c r="O1679" s="14" t="s">
        <v>18552</v>
      </c>
      <c r="P1679" s="14" t="s">
        <v>38</v>
      </c>
      <c r="Q1679" s="14" t="s">
        <v>18553</v>
      </c>
      <c r="R1679" s="14" t="s">
        <v>40</v>
      </c>
      <c r="S1679" s="14" t="s">
        <v>18554</v>
      </c>
      <c r="T1679" s="14" t="s">
        <v>75</v>
      </c>
      <c r="U1679" s="14" t="s">
        <v>243</v>
      </c>
      <c r="V1679" s="14" t="s">
        <v>44</v>
      </c>
    </row>
    <row r="1680" spans="1:22" ht="9.75" customHeight="1">
      <c r="A1680" s="14" t="s">
        <v>17792</v>
      </c>
      <c r="B1680" s="14" t="s">
        <v>971</v>
      </c>
      <c r="C1680" s="13" t="str">
        <f t="shared" si="6"/>
        <v>11988H4</v>
      </c>
      <c r="D1680" s="14" t="s">
        <v>27</v>
      </c>
      <c r="E1680" s="14" t="s">
        <v>18555</v>
      </c>
      <c r="F1680" s="14" t="s">
        <v>18556</v>
      </c>
      <c r="G1680" s="14" t="s">
        <v>18557</v>
      </c>
      <c r="H1680" s="14" t="s">
        <v>18558</v>
      </c>
      <c r="I1680" s="14" t="s">
        <v>18559</v>
      </c>
      <c r="J1680" s="14" t="s">
        <v>16509</v>
      </c>
      <c r="K1680" s="14" t="s">
        <v>52</v>
      </c>
      <c r="L1680" s="14" t="s">
        <v>18560</v>
      </c>
      <c r="M1680" s="14" t="s">
        <v>18561</v>
      </c>
      <c r="N1680" s="14" t="s">
        <v>18562</v>
      </c>
      <c r="O1680" s="14" t="s">
        <v>18563</v>
      </c>
      <c r="P1680" s="14" t="s">
        <v>38</v>
      </c>
      <c r="Q1680" s="14" t="s">
        <v>18564</v>
      </c>
      <c r="R1680" s="14" t="s">
        <v>40</v>
      </c>
      <c r="S1680" s="14" t="s">
        <v>18565</v>
      </c>
      <c r="T1680" s="14" t="s">
        <v>75</v>
      </c>
      <c r="U1680" s="14" t="s">
        <v>243</v>
      </c>
      <c r="V1680" s="14" t="s">
        <v>44</v>
      </c>
    </row>
    <row r="1681" spans="1:22" ht="9.75" customHeight="1">
      <c r="A1681" s="14" t="s">
        <v>17792</v>
      </c>
      <c r="B1681" s="14" t="s">
        <v>985</v>
      </c>
      <c r="C1681" s="13" t="str">
        <f t="shared" si="6"/>
        <v>11988H5</v>
      </c>
      <c r="D1681" s="14" t="s">
        <v>27</v>
      </c>
      <c r="E1681" s="14" t="s">
        <v>18566</v>
      </c>
      <c r="F1681" s="14" t="s">
        <v>10701</v>
      </c>
      <c r="G1681" s="14" t="s">
        <v>18567</v>
      </c>
      <c r="H1681" s="14" t="s">
        <v>18568</v>
      </c>
      <c r="I1681" s="14" t="s">
        <v>18569</v>
      </c>
      <c r="J1681" s="14" t="s">
        <v>230</v>
      </c>
      <c r="K1681" s="14" t="s">
        <v>33</v>
      </c>
      <c r="L1681" s="14" t="s">
        <v>18570</v>
      </c>
      <c r="M1681" s="14" t="s">
        <v>18571</v>
      </c>
      <c r="N1681" s="14" t="s">
        <v>18572</v>
      </c>
      <c r="O1681" s="14" t="s">
        <v>18573</v>
      </c>
      <c r="P1681" s="14" t="s">
        <v>38</v>
      </c>
      <c r="Q1681" s="14" t="s">
        <v>18574</v>
      </c>
      <c r="R1681" s="14" t="s">
        <v>40</v>
      </c>
      <c r="S1681" s="14" t="s">
        <v>18575</v>
      </c>
      <c r="T1681" s="14" t="s">
        <v>230</v>
      </c>
      <c r="U1681" s="14" t="s">
        <v>230</v>
      </c>
      <c r="V1681" s="14" t="s">
        <v>44</v>
      </c>
    </row>
    <row r="1682" spans="1:22" ht="9.75" customHeight="1">
      <c r="A1682" s="14" t="s">
        <v>17792</v>
      </c>
      <c r="B1682" s="14" t="s">
        <v>999</v>
      </c>
      <c r="C1682" s="13" t="str">
        <f t="shared" si="6"/>
        <v>11988H6</v>
      </c>
      <c r="D1682" s="14" t="s">
        <v>27</v>
      </c>
      <c r="E1682" s="14" t="s">
        <v>18576</v>
      </c>
      <c r="F1682" s="14" t="s">
        <v>18577</v>
      </c>
      <c r="G1682" s="13"/>
      <c r="H1682" s="14" t="s">
        <v>18578</v>
      </c>
      <c r="I1682" s="14" t="s">
        <v>4109</v>
      </c>
      <c r="J1682" s="14" t="s">
        <v>111</v>
      </c>
      <c r="K1682" s="14" t="s">
        <v>33</v>
      </c>
      <c r="L1682" s="14" t="s">
        <v>18579</v>
      </c>
      <c r="M1682" s="14" t="s">
        <v>18580</v>
      </c>
      <c r="N1682" s="14" t="s">
        <v>18581</v>
      </c>
      <c r="O1682" s="14" t="s">
        <v>18582</v>
      </c>
      <c r="P1682" s="14" t="s">
        <v>38</v>
      </c>
      <c r="Q1682" s="14" t="s">
        <v>18583</v>
      </c>
      <c r="R1682" s="14" t="s">
        <v>40</v>
      </c>
      <c r="S1682" s="14" t="s">
        <v>18584</v>
      </c>
      <c r="T1682" s="14" t="s">
        <v>118</v>
      </c>
      <c r="U1682" s="14" t="s">
        <v>230</v>
      </c>
      <c r="V1682" s="14" t="s">
        <v>547</v>
      </c>
    </row>
    <row r="1683" spans="1:22" ht="9.75" customHeight="1">
      <c r="A1683" s="14" t="s">
        <v>17792</v>
      </c>
      <c r="B1683" s="14" t="s">
        <v>1010</v>
      </c>
      <c r="C1683" s="13" t="str">
        <f t="shared" si="6"/>
        <v>11988H7</v>
      </c>
      <c r="D1683" s="14" t="s">
        <v>27</v>
      </c>
      <c r="E1683" s="14" t="s">
        <v>18585</v>
      </c>
      <c r="F1683" s="14" t="s">
        <v>18586</v>
      </c>
      <c r="G1683" s="14" t="s">
        <v>18587</v>
      </c>
      <c r="H1683" s="14" t="s">
        <v>18588</v>
      </c>
      <c r="I1683" s="14" t="s">
        <v>18589</v>
      </c>
      <c r="J1683" s="14" t="s">
        <v>1580</v>
      </c>
      <c r="K1683" s="14" t="s">
        <v>33</v>
      </c>
      <c r="L1683" s="14" t="s">
        <v>18590</v>
      </c>
      <c r="M1683" s="14" t="s">
        <v>18591</v>
      </c>
      <c r="N1683" s="14" t="s">
        <v>18592</v>
      </c>
      <c r="O1683" s="14" t="s">
        <v>18593</v>
      </c>
      <c r="P1683" s="14" t="s">
        <v>38</v>
      </c>
      <c r="Q1683" s="14" t="s">
        <v>18594</v>
      </c>
      <c r="R1683" s="14" t="s">
        <v>40</v>
      </c>
      <c r="S1683" s="14" t="s">
        <v>18595</v>
      </c>
      <c r="T1683" s="14" t="s">
        <v>483</v>
      </c>
      <c r="U1683" s="14" t="s">
        <v>484</v>
      </c>
      <c r="V1683" s="14" t="s">
        <v>44</v>
      </c>
    </row>
    <row r="1684" spans="1:22" ht="9.75" customHeight="1">
      <c r="A1684" s="14" t="s">
        <v>17792</v>
      </c>
      <c r="B1684" s="14" t="s">
        <v>1022</v>
      </c>
      <c r="C1684" s="13" t="str">
        <f t="shared" si="6"/>
        <v>11988H8</v>
      </c>
      <c r="D1684" s="14" t="s">
        <v>27</v>
      </c>
      <c r="E1684" s="14" t="s">
        <v>18596</v>
      </c>
      <c r="F1684" s="14" t="s">
        <v>18597</v>
      </c>
      <c r="G1684" s="14" t="s">
        <v>18598</v>
      </c>
      <c r="H1684" s="14" t="s">
        <v>18599</v>
      </c>
      <c r="I1684" s="14" t="s">
        <v>12054</v>
      </c>
      <c r="J1684" s="14" t="s">
        <v>18600</v>
      </c>
      <c r="K1684" s="14" t="s">
        <v>33</v>
      </c>
      <c r="L1684" s="14" t="s">
        <v>18601</v>
      </c>
      <c r="M1684" s="14" t="s">
        <v>12057</v>
      </c>
      <c r="N1684" s="14" t="s">
        <v>18602</v>
      </c>
      <c r="O1684" s="14" t="s">
        <v>18603</v>
      </c>
      <c r="P1684" s="14" t="s">
        <v>38</v>
      </c>
      <c r="Q1684" s="14" t="s">
        <v>18604</v>
      </c>
      <c r="R1684" s="14" t="s">
        <v>40</v>
      </c>
      <c r="S1684" s="14" t="s">
        <v>18605</v>
      </c>
      <c r="T1684" s="14" t="s">
        <v>2530</v>
      </c>
      <c r="U1684" s="14" t="s">
        <v>134</v>
      </c>
      <c r="V1684" s="14" t="s">
        <v>44</v>
      </c>
    </row>
    <row r="1685" spans="1:22" ht="9.75" customHeight="1">
      <c r="A1685" s="14" t="s">
        <v>17792</v>
      </c>
      <c r="B1685" s="14" t="s">
        <v>1035</v>
      </c>
      <c r="C1685" s="13" t="str">
        <f t="shared" si="6"/>
        <v>11988H9</v>
      </c>
      <c r="D1685" s="14" t="s">
        <v>27</v>
      </c>
      <c r="E1685" s="14" t="s">
        <v>18606</v>
      </c>
      <c r="F1685" s="14" t="s">
        <v>18607</v>
      </c>
      <c r="G1685" s="14" t="s">
        <v>18608</v>
      </c>
      <c r="H1685" s="14" t="s">
        <v>18609</v>
      </c>
      <c r="I1685" s="14" t="s">
        <v>18610</v>
      </c>
      <c r="J1685" s="14" t="s">
        <v>12678</v>
      </c>
      <c r="K1685" s="14" t="s">
        <v>83</v>
      </c>
      <c r="L1685" s="14" t="s">
        <v>18611</v>
      </c>
      <c r="M1685" s="14" t="s">
        <v>18612</v>
      </c>
      <c r="N1685" s="14" t="s">
        <v>18613</v>
      </c>
      <c r="O1685" s="14" t="s">
        <v>18614</v>
      </c>
      <c r="P1685" s="14" t="s">
        <v>38</v>
      </c>
      <c r="Q1685" s="14" t="s">
        <v>18615</v>
      </c>
      <c r="R1685" s="14" t="s">
        <v>40</v>
      </c>
      <c r="S1685" s="14" t="s">
        <v>18616</v>
      </c>
      <c r="T1685" s="14" t="s">
        <v>12685</v>
      </c>
      <c r="U1685" s="14" t="s">
        <v>429</v>
      </c>
      <c r="V1685" s="14" t="s">
        <v>44</v>
      </c>
    </row>
    <row r="1686" spans="1:22" ht="9.75" customHeight="1">
      <c r="A1686" s="14" t="s">
        <v>17792</v>
      </c>
      <c r="B1686" s="14" t="s">
        <v>1048</v>
      </c>
      <c r="C1686" s="13" t="str">
        <f t="shared" si="6"/>
        <v>11988H10</v>
      </c>
      <c r="D1686" s="14" t="s">
        <v>27</v>
      </c>
      <c r="E1686" s="14" t="s">
        <v>18617</v>
      </c>
      <c r="F1686" s="14" t="s">
        <v>18618</v>
      </c>
      <c r="G1686" s="14" t="s">
        <v>18619</v>
      </c>
      <c r="H1686" s="14" t="s">
        <v>18620</v>
      </c>
      <c r="I1686" s="14" t="s">
        <v>18621</v>
      </c>
      <c r="J1686" s="14" t="s">
        <v>18622</v>
      </c>
      <c r="K1686" s="14" t="s">
        <v>52</v>
      </c>
      <c r="L1686" s="14" t="s">
        <v>18623</v>
      </c>
      <c r="M1686" s="14" t="s">
        <v>18624</v>
      </c>
      <c r="N1686" s="14" t="s">
        <v>18625</v>
      </c>
      <c r="O1686" s="14" t="s">
        <v>18626</v>
      </c>
      <c r="P1686" s="14" t="s">
        <v>38</v>
      </c>
      <c r="Q1686" s="14" t="s">
        <v>18627</v>
      </c>
      <c r="R1686" s="14" t="s">
        <v>40</v>
      </c>
      <c r="S1686" s="14" t="s">
        <v>18628</v>
      </c>
      <c r="T1686" s="14" t="s">
        <v>719</v>
      </c>
      <c r="U1686" s="14" t="s">
        <v>104</v>
      </c>
      <c r="V1686" s="14" t="s">
        <v>44</v>
      </c>
    </row>
    <row r="1687" spans="1:22" ht="9.75" customHeight="1">
      <c r="A1687" s="14" t="s">
        <v>17792</v>
      </c>
      <c r="B1687" s="14" t="s">
        <v>1061</v>
      </c>
      <c r="C1687" s="13" t="str">
        <f t="shared" si="6"/>
        <v>11988H11</v>
      </c>
      <c r="D1687" s="14" t="s">
        <v>27</v>
      </c>
      <c r="E1687" s="14" t="s">
        <v>18629</v>
      </c>
      <c r="F1687" s="14" t="s">
        <v>18630</v>
      </c>
      <c r="G1687" s="13"/>
      <c r="H1687" s="14" t="s">
        <v>18631</v>
      </c>
      <c r="I1687" s="14" t="s">
        <v>18632</v>
      </c>
      <c r="J1687" s="14" t="s">
        <v>8213</v>
      </c>
      <c r="K1687" s="14" t="s">
        <v>83</v>
      </c>
      <c r="L1687" s="14" t="s">
        <v>18633</v>
      </c>
      <c r="M1687" s="14" t="s">
        <v>18634</v>
      </c>
      <c r="N1687" s="14" t="s">
        <v>18635</v>
      </c>
      <c r="O1687" s="14" t="s">
        <v>18636</v>
      </c>
      <c r="P1687" s="14" t="s">
        <v>38</v>
      </c>
      <c r="Q1687" s="14" t="s">
        <v>18637</v>
      </c>
      <c r="R1687" s="14" t="s">
        <v>40</v>
      </c>
      <c r="S1687" s="14" t="s">
        <v>18638</v>
      </c>
      <c r="T1687" s="14" t="s">
        <v>229</v>
      </c>
      <c r="U1687" s="14" t="s">
        <v>283</v>
      </c>
      <c r="V1687" s="14" t="s">
        <v>44</v>
      </c>
    </row>
    <row r="1688" spans="1:22" ht="9.75" customHeight="1">
      <c r="A1688" s="14" t="s">
        <v>15105</v>
      </c>
      <c r="B1688" s="14" t="s">
        <v>26</v>
      </c>
      <c r="C1688" s="13" t="str">
        <f t="shared" si="6"/>
        <v>11989A2</v>
      </c>
      <c r="D1688" s="14" t="s">
        <v>27</v>
      </c>
      <c r="E1688" s="14" t="s">
        <v>18639</v>
      </c>
      <c r="F1688" s="14" t="s">
        <v>18640</v>
      </c>
      <c r="G1688" s="14" t="s">
        <v>18641</v>
      </c>
      <c r="H1688" s="14" t="s">
        <v>18642</v>
      </c>
      <c r="I1688" s="14" t="s">
        <v>18643</v>
      </c>
      <c r="J1688" s="14" t="s">
        <v>18644</v>
      </c>
      <c r="K1688" s="14" t="s">
        <v>52</v>
      </c>
      <c r="L1688" s="14" t="s">
        <v>18645</v>
      </c>
      <c r="M1688" s="14" t="s">
        <v>18646</v>
      </c>
      <c r="N1688" s="14" t="s">
        <v>18647</v>
      </c>
      <c r="O1688" s="14" t="s">
        <v>18648</v>
      </c>
      <c r="P1688" s="14" t="s">
        <v>38</v>
      </c>
      <c r="Q1688" s="14" t="s">
        <v>18649</v>
      </c>
      <c r="R1688" s="14" t="s">
        <v>40</v>
      </c>
      <c r="S1688" s="14" t="s">
        <v>18650</v>
      </c>
      <c r="T1688" s="14" t="s">
        <v>1370</v>
      </c>
      <c r="U1688" s="14" t="s">
        <v>43</v>
      </c>
      <c r="V1688" s="14" t="s">
        <v>148</v>
      </c>
    </row>
    <row r="1689" spans="1:22" ht="9.75" customHeight="1">
      <c r="A1689" s="14" t="s">
        <v>15105</v>
      </c>
      <c r="B1689" s="14" t="s">
        <v>45</v>
      </c>
      <c r="C1689" s="13" t="str">
        <f t="shared" si="6"/>
        <v>11989A3</v>
      </c>
      <c r="D1689" s="14" t="s">
        <v>27</v>
      </c>
      <c r="E1689" s="14" t="s">
        <v>18651</v>
      </c>
      <c r="F1689" s="14" t="s">
        <v>18652</v>
      </c>
      <c r="G1689" s="13"/>
      <c r="H1689" s="14" t="s">
        <v>18653</v>
      </c>
      <c r="I1689" s="14" t="s">
        <v>18654</v>
      </c>
      <c r="J1689" s="14" t="s">
        <v>276</v>
      </c>
      <c r="K1689" s="14" t="s">
        <v>18655</v>
      </c>
      <c r="L1689" s="14" t="s">
        <v>18656</v>
      </c>
      <c r="M1689" s="14" t="s">
        <v>18657</v>
      </c>
      <c r="N1689" s="14" t="s">
        <v>18658</v>
      </c>
      <c r="O1689" s="14" t="s">
        <v>280</v>
      </c>
      <c r="P1689" s="14" t="s">
        <v>38</v>
      </c>
      <c r="Q1689" s="14" t="s">
        <v>18659</v>
      </c>
      <c r="R1689" s="14" t="s">
        <v>40</v>
      </c>
      <c r="S1689" s="14" t="s">
        <v>18660</v>
      </c>
      <c r="T1689" s="14" t="s">
        <v>90</v>
      </c>
      <c r="U1689" s="14" t="s">
        <v>3950</v>
      </c>
      <c r="V1689" s="14" t="s">
        <v>44</v>
      </c>
    </row>
    <row r="1690" spans="1:22" ht="9.75" customHeight="1">
      <c r="A1690" s="14" t="s">
        <v>15105</v>
      </c>
      <c r="B1690" s="14" t="s">
        <v>61</v>
      </c>
      <c r="C1690" s="13" t="str">
        <f t="shared" si="6"/>
        <v>11989A4</v>
      </c>
      <c r="D1690" s="14" t="s">
        <v>27</v>
      </c>
      <c r="E1690" s="14" t="s">
        <v>18661</v>
      </c>
      <c r="F1690" s="14" t="s">
        <v>18662</v>
      </c>
      <c r="G1690" s="14" t="s">
        <v>18663</v>
      </c>
      <c r="H1690" s="14" t="s">
        <v>18664</v>
      </c>
      <c r="I1690" s="14" t="s">
        <v>18665</v>
      </c>
      <c r="J1690" s="14" t="s">
        <v>11726</v>
      </c>
      <c r="K1690" s="14" t="s">
        <v>10062</v>
      </c>
      <c r="L1690" s="14" t="s">
        <v>18666</v>
      </c>
      <c r="M1690" s="14" t="s">
        <v>18667</v>
      </c>
      <c r="N1690" s="14" t="s">
        <v>18668</v>
      </c>
      <c r="O1690" s="14" t="s">
        <v>18669</v>
      </c>
      <c r="P1690" s="14" t="s">
        <v>38</v>
      </c>
      <c r="Q1690" s="14" t="s">
        <v>18670</v>
      </c>
      <c r="R1690" s="14" t="s">
        <v>40</v>
      </c>
      <c r="S1690" s="14" t="s">
        <v>18671</v>
      </c>
      <c r="T1690" s="14" t="s">
        <v>11733</v>
      </c>
      <c r="U1690" s="14" t="s">
        <v>134</v>
      </c>
      <c r="V1690" s="14" t="s">
        <v>44</v>
      </c>
    </row>
    <row r="1691" spans="1:22" ht="9.75" customHeight="1">
      <c r="A1691" s="14" t="s">
        <v>15105</v>
      </c>
      <c r="B1691" s="14" t="s">
        <v>77</v>
      </c>
      <c r="C1691" s="13" t="str">
        <f t="shared" si="6"/>
        <v>11989A5</v>
      </c>
      <c r="D1691" s="14" t="s">
        <v>27</v>
      </c>
      <c r="E1691" s="14" t="s">
        <v>18672</v>
      </c>
      <c r="F1691" s="14" t="s">
        <v>18673</v>
      </c>
      <c r="G1691" s="14" t="s">
        <v>18674</v>
      </c>
      <c r="H1691" s="14" t="s">
        <v>18675</v>
      </c>
      <c r="I1691" s="14" t="s">
        <v>18676</v>
      </c>
      <c r="J1691" s="14" t="s">
        <v>5371</v>
      </c>
      <c r="K1691" s="14" t="s">
        <v>33</v>
      </c>
      <c r="L1691" s="14" t="s">
        <v>18677</v>
      </c>
      <c r="M1691" s="14" t="s">
        <v>18678</v>
      </c>
      <c r="N1691" s="14" t="s">
        <v>18679</v>
      </c>
      <c r="O1691" s="14" t="s">
        <v>18680</v>
      </c>
      <c r="P1691" s="14" t="s">
        <v>38</v>
      </c>
      <c r="Q1691" s="14" t="s">
        <v>18681</v>
      </c>
      <c r="R1691" s="14" t="s">
        <v>40</v>
      </c>
      <c r="S1691" s="14" t="s">
        <v>18682</v>
      </c>
      <c r="T1691" s="14" t="s">
        <v>456</v>
      </c>
      <c r="U1691" s="14" t="s">
        <v>147</v>
      </c>
      <c r="V1691" s="14" t="s">
        <v>44</v>
      </c>
    </row>
    <row r="1692" spans="1:22" ht="9.75" customHeight="1">
      <c r="A1692" s="14" t="s">
        <v>15105</v>
      </c>
      <c r="B1692" s="14" t="s">
        <v>91</v>
      </c>
      <c r="C1692" s="13" t="str">
        <f t="shared" si="6"/>
        <v>11989A6</v>
      </c>
      <c r="D1692" s="14" t="s">
        <v>27</v>
      </c>
      <c r="E1692" s="14" t="s">
        <v>18683</v>
      </c>
      <c r="F1692" s="14" t="s">
        <v>18684</v>
      </c>
      <c r="G1692" s="14" t="s">
        <v>18685</v>
      </c>
      <c r="H1692" s="14" t="s">
        <v>18686</v>
      </c>
      <c r="I1692" s="14" t="s">
        <v>18687</v>
      </c>
      <c r="J1692" s="14" t="s">
        <v>18688</v>
      </c>
      <c r="K1692" s="14" t="s">
        <v>52</v>
      </c>
      <c r="L1692" s="14" t="s">
        <v>18689</v>
      </c>
      <c r="M1692" s="14" t="s">
        <v>18690</v>
      </c>
      <c r="N1692" s="14" t="s">
        <v>18691</v>
      </c>
      <c r="O1692" s="14" t="s">
        <v>18692</v>
      </c>
      <c r="P1692" s="14" t="s">
        <v>38</v>
      </c>
      <c r="Q1692" s="14" t="s">
        <v>18693</v>
      </c>
      <c r="R1692" s="14" t="s">
        <v>40</v>
      </c>
      <c r="S1692" s="14" t="s">
        <v>18694</v>
      </c>
      <c r="T1692" s="14" t="s">
        <v>781</v>
      </c>
      <c r="U1692" s="14" t="s">
        <v>338</v>
      </c>
      <c r="V1692" s="14" t="s">
        <v>44</v>
      </c>
    </row>
    <row r="1693" spans="1:22" ht="9.75" customHeight="1">
      <c r="A1693" s="14" t="s">
        <v>15105</v>
      </c>
      <c r="B1693" s="14" t="s">
        <v>105</v>
      </c>
      <c r="C1693" s="13" t="str">
        <f t="shared" si="6"/>
        <v>11989A7</v>
      </c>
      <c r="D1693" s="14" t="s">
        <v>27</v>
      </c>
      <c r="E1693" s="14" t="s">
        <v>18695</v>
      </c>
      <c r="F1693" s="14" t="s">
        <v>18696</v>
      </c>
      <c r="G1693" s="13"/>
      <c r="H1693" s="14" t="s">
        <v>18697</v>
      </c>
      <c r="I1693" s="14" t="s">
        <v>18698</v>
      </c>
      <c r="J1693" s="14" t="s">
        <v>263</v>
      </c>
      <c r="K1693" s="13"/>
      <c r="L1693" s="14" t="s">
        <v>18699</v>
      </c>
      <c r="M1693" s="14" t="s">
        <v>18700</v>
      </c>
      <c r="N1693" s="14" t="s">
        <v>18701</v>
      </c>
      <c r="O1693" s="14" t="s">
        <v>18702</v>
      </c>
      <c r="P1693" s="14" t="s">
        <v>38</v>
      </c>
      <c r="Q1693" s="14" t="s">
        <v>18703</v>
      </c>
      <c r="R1693" s="14" t="s">
        <v>40</v>
      </c>
      <c r="S1693" s="14" t="s">
        <v>18704</v>
      </c>
      <c r="T1693" s="14" t="s">
        <v>75</v>
      </c>
      <c r="U1693" s="14" t="s">
        <v>1334</v>
      </c>
      <c r="V1693" s="14" t="s">
        <v>44</v>
      </c>
    </row>
    <row r="1694" spans="1:22" ht="9.75" customHeight="1">
      <c r="A1694" s="14" t="s">
        <v>15105</v>
      </c>
      <c r="B1694" s="14" t="s">
        <v>120</v>
      </c>
      <c r="C1694" s="13" t="str">
        <f t="shared" si="6"/>
        <v>11989A8</v>
      </c>
      <c r="D1694" s="14" t="s">
        <v>27</v>
      </c>
      <c r="E1694" s="14" t="s">
        <v>18705</v>
      </c>
      <c r="F1694" s="14" t="s">
        <v>18706</v>
      </c>
      <c r="G1694" s="14" t="s">
        <v>18707</v>
      </c>
      <c r="H1694" s="14" t="s">
        <v>18708</v>
      </c>
      <c r="I1694" s="14" t="s">
        <v>18709</v>
      </c>
      <c r="J1694" s="14" t="s">
        <v>18710</v>
      </c>
      <c r="K1694" s="14" t="s">
        <v>52</v>
      </c>
      <c r="L1694" s="14" t="s">
        <v>18711</v>
      </c>
      <c r="M1694" s="14" t="s">
        <v>18712</v>
      </c>
      <c r="N1694" s="14" t="s">
        <v>18713</v>
      </c>
      <c r="O1694" s="14" t="s">
        <v>18714</v>
      </c>
      <c r="P1694" s="14" t="s">
        <v>38</v>
      </c>
      <c r="Q1694" s="14" t="s">
        <v>18715</v>
      </c>
      <c r="R1694" s="14" t="s">
        <v>40</v>
      </c>
      <c r="S1694" s="14" t="s">
        <v>18716</v>
      </c>
      <c r="T1694" s="14" t="s">
        <v>1624</v>
      </c>
      <c r="U1694" s="14" t="s">
        <v>134</v>
      </c>
      <c r="V1694" s="14" t="s">
        <v>44</v>
      </c>
    </row>
    <row r="1695" spans="1:22" ht="9.75" customHeight="1">
      <c r="A1695" s="14" t="s">
        <v>15105</v>
      </c>
      <c r="B1695" s="14" t="s">
        <v>136</v>
      </c>
      <c r="C1695" s="13" t="str">
        <f t="shared" si="6"/>
        <v>11989A9</v>
      </c>
      <c r="D1695" s="14" t="s">
        <v>27</v>
      </c>
      <c r="E1695" s="14" t="s">
        <v>18717</v>
      </c>
      <c r="F1695" s="14" t="s">
        <v>18718</v>
      </c>
      <c r="G1695" s="14" t="s">
        <v>18719</v>
      </c>
      <c r="H1695" s="14" t="s">
        <v>18720</v>
      </c>
      <c r="I1695" s="14" t="s">
        <v>3628</v>
      </c>
      <c r="J1695" s="14" t="s">
        <v>111</v>
      </c>
      <c r="K1695" s="14" t="s">
        <v>52</v>
      </c>
      <c r="L1695" s="14" t="s">
        <v>18721</v>
      </c>
      <c r="M1695" s="14" t="s">
        <v>3631</v>
      </c>
      <c r="N1695" s="14" t="s">
        <v>18722</v>
      </c>
      <c r="O1695" s="14" t="s">
        <v>18723</v>
      </c>
      <c r="P1695" s="14" t="s">
        <v>38</v>
      </c>
      <c r="Q1695" s="14" t="s">
        <v>18724</v>
      </c>
      <c r="R1695" s="14" t="s">
        <v>40</v>
      </c>
      <c r="S1695" s="14" t="s">
        <v>18725</v>
      </c>
      <c r="T1695" s="14" t="s">
        <v>118</v>
      </c>
      <c r="U1695" s="14" t="s">
        <v>147</v>
      </c>
      <c r="V1695" s="14" t="s">
        <v>44</v>
      </c>
    </row>
    <row r="1696" spans="1:22" ht="9.75" customHeight="1">
      <c r="A1696" s="14" t="s">
        <v>15105</v>
      </c>
      <c r="B1696" s="14" t="s">
        <v>149</v>
      </c>
      <c r="C1696" s="13" t="str">
        <f t="shared" si="6"/>
        <v>11989A10</v>
      </c>
      <c r="D1696" s="14" t="s">
        <v>27</v>
      </c>
      <c r="E1696" s="14" t="s">
        <v>18726</v>
      </c>
      <c r="F1696" s="14" t="s">
        <v>18727</v>
      </c>
      <c r="G1696" s="13"/>
      <c r="H1696" s="14" t="s">
        <v>18728</v>
      </c>
      <c r="I1696" s="14" t="s">
        <v>2730</v>
      </c>
      <c r="J1696" s="14" t="s">
        <v>18729</v>
      </c>
      <c r="K1696" s="14" t="s">
        <v>33</v>
      </c>
      <c r="L1696" s="14" t="s">
        <v>18730</v>
      </c>
      <c r="M1696" s="14" t="s">
        <v>2732</v>
      </c>
      <c r="N1696" s="14" t="s">
        <v>18731</v>
      </c>
      <c r="O1696" s="14" t="s">
        <v>18732</v>
      </c>
      <c r="P1696" s="14" t="s">
        <v>38</v>
      </c>
      <c r="Q1696" s="14" t="s">
        <v>18733</v>
      </c>
      <c r="R1696" s="14" t="s">
        <v>40</v>
      </c>
      <c r="S1696" s="14" t="s">
        <v>18734</v>
      </c>
      <c r="T1696" s="14" t="s">
        <v>18735</v>
      </c>
      <c r="U1696" s="14" t="s">
        <v>1471</v>
      </c>
      <c r="V1696" s="14" t="s">
        <v>44</v>
      </c>
    </row>
    <row r="1697" spans="1:22" ht="9.75" customHeight="1">
      <c r="A1697" s="14" t="s">
        <v>15105</v>
      </c>
      <c r="B1697" s="14" t="s">
        <v>162</v>
      </c>
      <c r="C1697" s="13" t="str">
        <f t="shared" si="6"/>
        <v>11989A11</v>
      </c>
      <c r="D1697" s="14" t="s">
        <v>27</v>
      </c>
      <c r="E1697" s="14" t="s">
        <v>18736</v>
      </c>
      <c r="F1697" s="14" t="s">
        <v>18737</v>
      </c>
      <c r="G1697" s="14" t="s">
        <v>18738</v>
      </c>
      <c r="H1697" s="14" t="s">
        <v>18739</v>
      </c>
      <c r="I1697" s="14" t="s">
        <v>18740</v>
      </c>
      <c r="J1697" s="14" t="s">
        <v>5371</v>
      </c>
      <c r="K1697" s="14" t="s">
        <v>33</v>
      </c>
      <c r="L1697" s="14" t="s">
        <v>18741</v>
      </c>
      <c r="M1697" s="14" t="s">
        <v>18742</v>
      </c>
      <c r="N1697" s="14" t="s">
        <v>18743</v>
      </c>
      <c r="O1697" s="14" t="s">
        <v>18744</v>
      </c>
      <c r="P1697" s="14" t="s">
        <v>38</v>
      </c>
      <c r="Q1697" s="14" t="s">
        <v>18745</v>
      </c>
      <c r="R1697" s="14" t="s">
        <v>40</v>
      </c>
      <c r="S1697" s="14" t="s">
        <v>18746</v>
      </c>
      <c r="T1697" s="14" t="s">
        <v>456</v>
      </c>
      <c r="U1697" s="14" t="s">
        <v>60</v>
      </c>
      <c r="V1697" s="14" t="s">
        <v>44</v>
      </c>
    </row>
    <row r="1698" spans="1:22" ht="9.75" customHeight="1">
      <c r="A1698" s="14" t="s">
        <v>15105</v>
      </c>
      <c r="B1698" s="14" t="s">
        <v>176</v>
      </c>
      <c r="C1698" s="13" t="str">
        <f t="shared" si="6"/>
        <v>11989B2</v>
      </c>
      <c r="D1698" s="14" t="s">
        <v>27</v>
      </c>
      <c r="E1698" s="14" t="s">
        <v>18747</v>
      </c>
      <c r="F1698" s="14" t="s">
        <v>18748</v>
      </c>
      <c r="G1698" s="14" t="s">
        <v>18749</v>
      </c>
      <c r="H1698" s="14" t="s">
        <v>18750</v>
      </c>
      <c r="I1698" s="14" t="s">
        <v>18751</v>
      </c>
      <c r="J1698" s="14" t="s">
        <v>276</v>
      </c>
      <c r="K1698" s="14" t="s">
        <v>33</v>
      </c>
      <c r="L1698" s="14" t="s">
        <v>18752</v>
      </c>
      <c r="M1698" s="14" t="s">
        <v>18753</v>
      </c>
      <c r="N1698" s="14" t="s">
        <v>18754</v>
      </c>
      <c r="O1698" s="14" t="s">
        <v>18755</v>
      </c>
      <c r="P1698" s="14" t="s">
        <v>38</v>
      </c>
      <c r="Q1698" s="14" t="s">
        <v>18756</v>
      </c>
      <c r="R1698" s="14" t="s">
        <v>40</v>
      </c>
      <c r="S1698" s="14" t="s">
        <v>18757</v>
      </c>
      <c r="T1698" s="14" t="s">
        <v>90</v>
      </c>
      <c r="U1698" s="14" t="s">
        <v>9430</v>
      </c>
      <c r="V1698" s="14" t="s">
        <v>44</v>
      </c>
    </row>
    <row r="1699" spans="1:22" ht="9.75" customHeight="1">
      <c r="A1699" s="14" t="s">
        <v>15105</v>
      </c>
      <c r="B1699" s="14" t="s">
        <v>190</v>
      </c>
      <c r="C1699" s="13" t="str">
        <f t="shared" si="6"/>
        <v>11989B3</v>
      </c>
      <c r="D1699" s="14" t="s">
        <v>27</v>
      </c>
      <c r="E1699" s="14" t="s">
        <v>18758</v>
      </c>
      <c r="F1699" s="14" t="s">
        <v>18759</v>
      </c>
      <c r="G1699" s="14" t="s">
        <v>18760</v>
      </c>
      <c r="H1699" s="14" t="s">
        <v>18761</v>
      </c>
      <c r="I1699" s="14" t="s">
        <v>18762</v>
      </c>
      <c r="J1699" s="14" t="s">
        <v>7591</v>
      </c>
      <c r="K1699" s="14" t="s">
        <v>33</v>
      </c>
      <c r="L1699" s="14" t="s">
        <v>18763</v>
      </c>
      <c r="M1699" s="14" t="s">
        <v>18764</v>
      </c>
      <c r="N1699" s="14" t="s">
        <v>18765</v>
      </c>
      <c r="O1699" s="14" t="s">
        <v>18766</v>
      </c>
      <c r="P1699" s="14" t="s">
        <v>38</v>
      </c>
      <c r="Q1699" s="14" t="s">
        <v>18767</v>
      </c>
      <c r="R1699" s="14" t="s">
        <v>40</v>
      </c>
      <c r="S1699" s="14" t="s">
        <v>18768</v>
      </c>
      <c r="T1699" s="14" t="s">
        <v>7598</v>
      </c>
      <c r="U1699" s="14" t="s">
        <v>283</v>
      </c>
      <c r="V1699" s="14" t="s">
        <v>44</v>
      </c>
    </row>
    <row r="1700" spans="1:22" ht="9.75" customHeight="1">
      <c r="A1700" s="14" t="s">
        <v>15105</v>
      </c>
      <c r="B1700" s="14" t="s">
        <v>203</v>
      </c>
      <c r="C1700" s="13" t="str">
        <f t="shared" si="6"/>
        <v>11989B4</v>
      </c>
      <c r="D1700" s="14" t="s">
        <v>27</v>
      </c>
      <c r="E1700" s="14" t="s">
        <v>18769</v>
      </c>
      <c r="F1700" s="14" t="s">
        <v>18770</v>
      </c>
      <c r="G1700" s="13"/>
      <c r="H1700" s="14" t="s">
        <v>18771</v>
      </c>
      <c r="I1700" s="14" t="s">
        <v>18772</v>
      </c>
      <c r="J1700" s="14" t="s">
        <v>230</v>
      </c>
      <c r="K1700" s="14" t="s">
        <v>33</v>
      </c>
      <c r="L1700" s="14" t="s">
        <v>18773</v>
      </c>
      <c r="M1700" s="14" t="s">
        <v>18774</v>
      </c>
      <c r="N1700" s="14" t="s">
        <v>18775</v>
      </c>
      <c r="O1700" s="14" t="s">
        <v>18776</v>
      </c>
      <c r="P1700" s="14" t="s">
        <v>38</v>
      </c>
      <c r="Q1700" s="14" t="s">
        <v>18777</v>
      </c>
      <c r="R1700" s="14" t="s">
        <v>40</v>
      </c>
      <c r="S1700" s="14" t="s">
        <v>18778</v>
      </c>
      <c r="T1700" s="14" t="s">
        <v>230</v>
      </c>
      <c r="U1700" s="14" t="s">
        <v>283</v>
      </c>
      <c r="V1700" s="14" t="s">
        <v>148</v>
      </c>
    </row>
    <row r="1701" spans="1:22" ht="9.75" customHeight="1">
      <c r="A1701" s="14" t="s">
        <v>15105</v>
      </c>
      <c r="B1701" s="14" t="s">
        <v>216</v>
      </c>
      <c r="C1701" s="13" t="str">
        <f t="shared" si="6"/>
        <v>11989B5</v>
      </c>
      <c r="D1701" s="14" t="s">
        <v>27</v>
      </c>
      <c r="E1701" s="14" t="s">
        <v>18779</v>
      </c>
      <c r="F1701" s="14" t="s">
        <v>18780</v>
      </c>
      <c r="G1701" s="14" t="s">
        <v>18781</v>
      </c>
      <c r="H1701" s="14" t="s">
        <v>18782</v>
      </c>
      <c r="I1701" s="14" t="s">
        <v>18783</v>
      </c>
      <c r="J1701" s="14" t="s">
        <v>18784</v>
      </c>
      <c r="K1701" s="14" t="s">
        <v>33</v>
      </c>
      <c r="L1701" s="14" t="s">
        <v>18785</v>
      </c>
      <c r="M1701" s="14" t="s">
        <v>18786</v>
      </c>
      <c r="N1701" s="14" t="s">
        <v>18787</v>
      </c>
      <c r="O1701" s="14" t="s">
        <v>18788</v>
      </c>
      <c r="P1701" s="14" t="s">
        <v>38</v>
      </c>
      <c r="Q1701" s="14" t="s">
        <v>18789</v>
      </c>
      <c r="R1701" s="14" t="s">
        <v>40</v>
      </c>
      <c r="S1701" s="14" t="s">
        <v>18790</v>
      </c>
      <c r="T1701" s="14" t="s">
        <v>18791</v>
      </c>
      <c r="U1701" s="14" t="s">
        <v>520</v>
      </c>
      <c r="V1701" s="14" t="s">
        <v>44</v>
      </c>
    </row>
    <row r="1702" spans="1:22" ht="9.75" customHeight="1">
      <c r="A1702" s="14" t="s">
        <v>15105</v>
      </c>
      <c r="B1702" s="14" t="s">
        <v>231</v>
      </c>
      <c r="C1702" s="13" t="str">
        <f t="shared" si="6"/>
        <v>11989B6</v>
      </c>
      <c r="D1702" s="14" t="s">
        <v>27</v>
      </c>
      <c r="E1702" s="14" t="s">
        <v>18792</v>
      </c>
      <c r="F1702" s="14" t="s">
        <v>18793</v>
      </c>
      <c r="G1702" s="14" t="s">
        <v>18794</v>
      </c>
      <c r="H1702" s="14" t="s">
        <v>18795</v>
      </c>
      <c r="I1702" s="14" t="s">
        <v>18796</v>
      </c>
      <c r="J1702" s="14" t="s">
        <v>18797</v>
      </c>
      <c r="K1702" s="14" t="s">
        <v>33</v>
      </c>
      <c r="L1702" s="14" t="s">
        <v>18798</v>
      </c>
      <c r="M1702" s="14" t="s">
        <v>18799</v>
      </c>
      <c r="N1702" s="14" t="s">
        <v>18800</v>
      </c>
      <c r="O1702" s="14" t="s">
        <v>18801</v>
      </c>
      <c r="P1702" s="14" t="s">
        <v>38</v>
      </c>
      <c r="Q1702" s="14" t="s">
        <v>18802</v>
      </c>
      <c r="R1702" s="14" t="s">
        <v>40</v>
      </c>
      <c r="S1702" s="14" t="s">
        <v>18803</v>
      </c>
      <c r="T1702" s="14" t="s">
        <v>18804</v>
      </c>
      <c r="U1702" s="14" t="s">
        <v>134</v>
      </c>
      <c r="V1702" s="14" t="s">
        <v>44</v>
      </c>
    </row>
    <row r="1703" spans="1:22" ht="9.75" customHeight="1">
      <c r="A1703" s="14" t="s">
        <v>15105</v>
      </c>
      <c r="B1703" s="14" t="s">
        <v>244</v>
      </c>
      <c r="C1703" s="13" t="str">
        <f t="shared" si="6"/>
        <v>11989B7</v>
      </c>
      <c r="D1703" s="14" t="s">
        <v>27</v>
      </c>
      <c r="E1703" s="14" t="s">
        <v>18805</v>
      </c>
      <c r="F1703" s="14" t="s">
        <v>18806</v>
      </c>
      <c r="G1703" s="14" t="s">
        <v>18807</v>
      </c>
      <c r="H1703" s="14" t="s">
        <v>18808</v>
      </c>
      <c r="I1703" s="14" t="s">
        <v>18527</v>
      </c>
      <c r="J1703" s="14" t="s">
        <v>18809</v>
      </c>
      <c r="K1703" s="14" t="s">
        <v>33</v>
      </c>
      <c r="L1703" s="14" t="s">
        <v>18810</v>
      </c>
      <c r="M1703" s="14" t="s">
        <v>18811</v>
      </c>
      <c r="N1703" s="14" t="s">
        <v>18812</v>
      </c>
      <c r="O1703" s="14" t="s">
        <v>18813</v>
      </c>
      <c r="P1703" s="14" t="s">
        <v>38</v>
      </c>
      <c r="Q1703" s="14" t="s">
        <v>18814</v>
      </c>
      <c r="R1703" s="14" t="s">
        <v>40</v>
      </c>
      <c r="S1703" s="14" t="s">
        <v>18815</v>
      </c>
      <c r="T1703" s="14" t="s">
        <v>4144</v>
      </c>
      <c r="U1703" s="14" t="s">
        <v>338</v>
      </c>
      <c r="V1703" s="14" t="s">
        <v>148</v>
      </c>
    </row>
    <row r="1704" spans="1:22" ht="9.75" customHeight="1">
      <c r="A1704" s="14" t="s">
        <v>15105</v>
      </c>
      <c r="B1704" s="14" t="s">
        <v>257</v>
      </c>
      <c r="C1704" s="13" t="str">
        <f t="shared" si="6"/>
        <v>11989B8</v>
      </c>
      <c r="D1704" s="14" t="s">
        <v>27</v>
      </c>
      <c r="E1704" s="14" t="s">
        <v>18816</v>
      </c>
      <c r="F1704" s="14" t="s">
        <v>18817</v>
      </c>
      <c r="G1704" s="14" t="s">
        <v>18818</v>
      </c>
      <c r="H1704" s="14" t="s">
        <v>18819</v>
      </c>
      <c r="I1704" s="14" t="s">
        <v>18820</v>
      </c>
      <c r="J1704" s="14" t="s">
        <v>4144</v>
      </c>
      <c r="K1704" s="14" t="s">
        <v>33</v>
      </c>
      <c r="L1704" s="14" t="s">
        <v>18821</v>
      </c>
      <c r="M1704" s="14" t="s">
        <v>18822</v>
      </c>
      <c r="N1704" s="14" t="s">
        <v>18823</v>
      </c>
      <c r="O1704" s="14" t="s">
        <v>18824</v>
      </c>
      <c r="P1704" s="14" t="s">
        <v>38</v>
      </c>
      <c r="Q1704" s="14" t="s">
        <v>18825</v>
      </c>
      <c r="R1704" s="14" t="s">
        <v>40</v>
      </c>
      <c r="S1704" s="14" t="s">
        <v>18826</v>
      </c>
      <c r="T1704" s="14" t="s">
        <v>4144</v>
      </c>
      <c r="U1704" s="14" t="s">
        <v>134</v>
      </c>
      <c r="V1704" s="14" t="s">
        <v>44</v>
      </c>
    </row>
    <row r="1705" spans="1:22" ht="9.75" customHeight="1">
      <c r="A1705" s="14" t="s">
        <v>15105</v>
      </c>
      <c r="B1705" s="14" t="s">
        <v>270</v>
      </c>
      <c r="C1705" s="13" t="str">
        <f t="shared" si="6"/>
        <v>11989B9</v>
      </c>
      <c r="D1705" s="14" t="s">
        <v>27</v>
      </c>
      <c r="E1705" s="14" t="s">
        <v>18827</v>
      </c>
      <c r="F1705" s="14" t="s">
        <v>18828</v>
      </c>
      <c r="G1705" s="13"/>
      <c r="H1705" s="14" t="s">
        <v>18829</v>
      </c>
      <c r="I1705" s="14" t="s">
        <v>18830</v>
      </c>
      <c r="J1705" s="14" t="s">
        <v>18831</v>
      </c>
      <c r="K1705" s="14" t="s">
        <v>33</v>
      </c>
      <c r="L1705" s="14" t="s">
        <v>18832</v>
      </c>
      <c r="M1705" s="14" t="s">
        <v>18833</v>
      </c>
      <c r="N1705" s="14" t="s">
        <v>18834</v>
      </c>
      <c r="O1705" s="14" t="s">
        <v>280</v>
      </c>
      <c r="P1705" s="14" t="s">
        <v>38</v>
      </c>
      <c r="Q1705" s="14" t="s">
        <v>18835</v>
      </c>
      <c r="R1705" s="14" t="s">
        <v>40</v>
      </c>
      <c r="S1705" s="14" t="s">
        <v>18836</v>
      </c>
      <c r="T1705" s="14" t="s">
        <v>18837</v>
      </c>
      <c r="U1705" s="14" t="s">
        <v>134</v>
      </c>
      <c r="V1705" s="14" t="s">
        <v>148</v>
      </c>
    </row>
    <row r="1706" spans="1:22" ht="9.75" customHeight="1">
      <c r="A1706" s="14" t="s">
        <v>15105</v>
      </c>
      <c r="B1706" s="14" t="s">
        <v>284</v>
      </c>
      <c r="C1706" s="13" t="str">
        <f t="shared" si="6"/>
        <v>11989B10</v>
      </c>
      <c r="D1706" s="14" t="s">
        <v>27</v>
      </c>
      <c r="E1706" s="14" t="s">
        <v>18838</v>
      </c>
      <c r="F1706" s="14" t="s">
        <v>18839</v>
      </c>
      <c r="G1706" s="14" t="s">
        <v>18840</v>
      </c>
      <c r="H1706" s="14" t="s">
        <v>18841</v>
      </c>
      <c r="I1706" s="14" t="s">
        <v>18842</v>
      </c>
      <c r="J1706" s="14" t="s">
        <v>18843</v>
      </c>
      <c r="K1706" s="14" t="s">
        <v>33</v>
      </c>
      <c r="L1706" s="14" t="s">
        <v>18844</v>
      </c>
      <c r="M1706" s="14" t="s">
        <v>18845</v>
      </c>
      <c r="N1706" s="14" t="s">
        <v>18846</v>
      </c>
      <c r="O1706" s="14" t="s">
        <v>18847</v>
      </c>
      <c r="P1706" s="14" t="s">
        <v>38</v>
      </c>
      <c r="Q1706" s="14" t="s">
        <v>18848</v>
      </c>
      <c r="R1706" s="14" t="s">
        <v>40</v>
      </c>
      <c r="S1706" s="14" t="s">
        <v>18849</v>
      </c>
      <c r="T1706" s="14" t="s">
        <v>18850</v>
      </c>
      <c r="U1706" s="14" t="s">
        <v>134</v>
      </c>
      <c r="V1706" s="14" t="s">
        <v>44</v>
      </c>
    </row>
    <row r="1707" spans="1:22" ht="9.75" customHeight="1">
      <c r="A1707" s="14" t="s">
        <v>15105</v>
      </c>
      <c r="B1707" s="14" t="s">
        <v>298</v>
      </c>
      <c r="C1707" s="13" t="str">
        <f t="shared" si="6"/>
        <v>11989B11</v>
      </c>
      <c r="D1707" s="14" t="s">
        <v>27</v>
      </c>
      <c r="E1707" s="14" t="s">
        <v>18851</v>
      </c>
      <c r="F1707" s="14" t="s">
        <v>18852</v>
      </c>
      <c r="G1707" s="14" t="s">
        <v>18853</v>
      </c>
      <c r="H1707" s="14" t="s">
        <v>18854</v>
      </c>
      <c r="I1707" s="14" t="s">
        <v>18855</v>
      </c>
      <c r="J1707" s="14" t="s">
        <v>18856</v>
      </c>
      <c r="K1707" s="14" t="s">
        <v>52</v>
      </c>
      <c r="L1707" s="14" t="s">
        <v>18857</v>
      </c>
      <c r="M1707" s="14" t="s">
        <v>18858</v>
      </c>
      <c r="N1707" s="14" t="s">
        <v>18859</v>
      </c>
      <c r="O1707" s="14" t="s">
        <v>18860</v>
      </c>
      <c r="P1707" s="14" t="s">
        <v>38</v>
      </c>
      <c r="Q1707" s="14" t="s">
        <v>18861</v>
      </c>
      <c r="R1707" s="14" t="s">
        <v>40</v>
      </c>
      <c r="S1707" s="14" t="s">
        <v>18862</v>
      </c>
      <c r="T1707" s="14" t="s">
        <v>10294</v>
      </c>
      <c r="U1707" s="14" t="s">
        <v>134</v>
      </c>
      <c r="V1707" s="14" t="s">
        <v>44</v>
      </c>
    </row>
    <row r="1708" spans="1:22" ht="9.75" customHeight="1">
      <c r="A1708" s="14" t="s">
        <v>15105</v>
      </c>
      <c r="B1708" s="14" t="s">
        <v>311</v>
      </c>
      <c r="C1708" s="13" t="str">
        <f t="shared" si="6"/>
        <v>11989C2</v>
      </c>
      <c r="D1708" s="14" t="s">
        <v>27</v>
      </c>
      <c r="E1708" s="14" t="s">
        <v>18863</v>
      </c>
      <c r="F1708" s="14" t="s">
        <v>18864</v>
      </c>
      <c r="G1708" s="14" t="s">
        <v>18865</v>
      </c>
      <c r="H1708" s="14" t="s">
        <v>18866</v>
      </c>
      <c r="I1708" s="14" t="s">
        <v>18867</v>
      </c>
      <c r="J1708" s="14" t="s">
        <v>4751</v>
      </c>
      <c r="K1708" s="14" t="s">
        <v>33</v>
      </c>
      <c r="L1708" s="14" t="s">
        <v>18868</v>
      </c>
      <c r="M1708" s="14" t="s">
        <v>18869</v>
      </c>
      <c r="N1708" s="14" t="s">
        <v>18870</v>
      </c>
      <c r="O1708" s="14" t="s">
        <v>18871</v>
      </c>
      <c r="P1708" s="14" t="s">
        <v>38</v>
      </c>
      <c r="Q1708" s="14" t="s">
        <v>18872</v>
      </c>
      <c r="R1708" s="14" t="s">
        <v>40</v>
      </c>
      <c r="S1708" s="14" t="s">
        <v>18873</v>
      </c>
      <c r="T1708" s="14" t="s">
        <v>90</v>
      </c>
      <c r="U1708" s="14" t="s">
        <v>202</v>
      </c>
      <c r="V1708" s="14" t="s">
        <v>44</v>
      </c>
    </row>
    <row r="1709" spans="1:22" ht="9.75" customHeight="1">
      <c r="A1709" s="14" t="s">
        <v>15105</v>
      </c>
      <c r="B1709" s="14" t="s">
        <v>325</v>
      </c>
      <c r="C1709" s="13" t="str">
        <f t="shared" si="6"/>
        <v>11989C3</v>
      </c>
      <c r="D1709" s="14" t="s">
        <v>27</v>
      </c>
      <c r="E1709" s="14" t="s">
        <v>18874</v>
      </c>
      <c r="F1709" s="14" t="s">
        <v>18875</v>
      </c>
      <c r="G1709" s="14" t="s">
        <v>18876</v>
      </c>
      <c r="H1709" s="14" t="s">
        <v>18877</v>
      </c>
      <c r="I1709" s="14" t="s">
        <v>18878</v>
      </c>
      <c r="J1709" s="14" t="s">
        <v>10128</v>
      </c>
      <c r="K1709" s="14" t="s">
        <v>52</v>
      </c>
      <c r="L1709" s="14" t="s">
        <v>18879</v>
      </c>
      <c r="M1709" s="14" t="s">
        <v>18880</v>
      </c>
      <c r="N1709" s="14" t="s">
        <v>18881</v>
      </c>
      <c r="O1709" s="14" t="s">
        <v>18882</v>
      </c>
      <c r="P1709" s="14" t="s">
        <v>38</v>
      </c>
      <c r="Q1709" s="14" t="s">
        <v>18883</v>
      </c>
      <c r="R1709" s="14" t="s">
        <v>40</v>
      </c>
      <c r="S1709" s="14" t="s">
        <v>18884</v>
      </c>
      <c r="T1709" s="14" t="s">
        <v>90</v>
      </c>
      <c r="U1709" s="14" t="s">
        <v>283</v>
      </c>
      <c r="V1709" s="14" t="s">
        <v>44</v>
      </c>
    </row>
    <row r="1710" spans="1:22" ht="9.75" customHeight="1">
      <c r="A1710" s="14" t="s">
        <v>15105</v>
      </c>
      <c r="B1710" s="14" t="s">
        <v>339</v>
      </c>
      <c r="C1710" s="13" t="str">
        <f t="shared" si="6"/>
        <v>11989C4</v>
      </c>
      <c r="D1710" s="14" t="s">
        <v>27</v>
      </c>
      <c r="E1710" s="14" t="s">
        <v>18885</v>
      </c>
      <c r="F1710" s="14" t="s">
        <v>18886</v>
      </c>
      <c r="G1710" s="14" t="s">
        <v>18887</v>
      </c>
      <c r="H1710" s="14" t="s">
        <v>18888</v>
      </c>
      <c r="I1710" s="14" t="s">
        <v>9760</v>
      </c>
      <c r="J1710" s="14" t="s">
        <v>230</v>
      </c>
      <c r="K1710" s="14" t="s">
        <v>33</v>
      </c>
      <c r="L1710" s="14" t="s">
        <v>18889</v>
      </c>
      <c r="M1710" s="14" t="s">
        <v>9762</v>
      </c>
      <c r="N1710" s="14" t="s">
        <v>18890</v>
      </c>
      <c r="O1710" s="14" t="s">
        <v>18891</v>
      </c>
      <c r="P1710" s="14" t="s">
        <v>38</v>
      </c>
      <c r="Q1710" s="14" t="s">
        <v>18892</v>
      </c>
      <c r="R1710" s="14" t="s">
        <v>40</v>
      </c>
      <c r="S1710" s="14" t="s">
        <v>18893</v>
      </c>
      <c r="T1710" s="14" t="s">
        <v>230</v>
      </c>
      <c r="U1710" s="14" t="s">
        <v>230</v>
      </c>
      <c r="V1710" s="14" t="s">
        <v>44</v>
      </c>
    </row>
    <row r="1711" spans="1:22" ht="9.75" customHeight="1">
      <c r="A1711" s="14" t="s">
        <v>15105</v>
      </c>
      <c r="B1711" s="14" t="s">
        <v>351</v>
      </c>
      <c r="C1711" s="13" t="str">
        <f t="shared" si="6"/>
        <v>11989C5</v>
      </c>
      <c r="D1711" s="14" t="s">
        <v>27</v>
      </c>
      <c r="E1711" s="14" t="s">
        <v>18894</v>
      </c>
      <c r="F1711" s="14" t="s">
        <v>18895</v>
      </c>
      <c r="G1711" s="14" t="s">
        <v>18896</v>
      </c>
      <c r="H1711" s="14" t="s">
        <v>18897</v>
      </c>
      <c r="I1711" s="14" t="s">
        <v>18898</v>
      </c>
      <c r="J1711" s="14" t="s">
        <v>16653</v>
      </c>
      <c r="K1711" s="14" t="s">
        <v>83</v>
      </c>
      <c r="L1711" s="14" t="s">
        <v>18899</v>
      </c>
      <c r="M1711" s="14" t="s">
        <v>18900</v>
      </c>
      <c r="N1711" s="14" t="s">
        <v>18901</v>
      </c>
      <c r="O1711" s="14" t="s">
        <v>18902</v>
      </c>
      <c r="P1711" s="14" t="s">
        <v>38</v>
      </c>
      <c r="Q1711" s="14" t="s">
        <v>18903</v>
      </c>
      <c r="R1711" s="14" t="s">
        <v>40</v>
      </c>
      <c r="S1711" s="14" t="s">
        <v>18904</v>
      </c>
      <c r="T1711" s="14" t="s">
        <v>16660</v>
      </c>
      <c r="U1711" s="14" t="s">
        <v>134</v>
      </c>
      <c r="V1711" s="14" t="s">
        <v>44</v>
      </c>
    </row>
    <row r="1712" spans="1:22" ht="9.75" customHeight="1">
      <c r="A1712" s="14" t="s">
        <v>15105</v>
      </c>
      <c r="B1712" s="14" t="s">
        <v>365</v>
      </c>
      <c r="C1712" s="13" t="str">
        <f t="shared" si="6"/>
        <v>11989C6</v>
      </c>
      <c r="D1712" s="14" t="s">
        <v>27</v>
      </c>
      <c r="E1712" s="14" t="s">
        <v>18905</v>
      </c>
      <c r="F1712" s="14" t="s">
        <v>18906</v>
      </c>
      <c r="G1712" s="13"/>
      <c r="H1712" s="14" t="s">
        <v>18907</v>
      </c>
      <c r="I1712" s="14" t="s">
        <v>18908</v>
      </c>
      <c r="J1712" s="14" t="s">
        <v>12666</v>
      </c>
      <c r="K1712" s="14" t="s">
        <v>6335</v>
      </c>
      <c r="L1712" s="14" t="s">
        <v>18909</v>
      </c>
      <c r="M1712" s="14" t="s">
        <v>18910</v>
      </c>
      <c r="N1712" s="14" t="s">
        <v>18911</v>
      </c>
      <c r="O1712" s="14" t="s">
        <v>18912</v>
      </c>
      <c r="P1712" s="14" t="s">
        <v>38</v>
      </c>
      <c r="Q1712" s="14" t="s">
        <v>18913</v>
      </c>
      <c r="R1712" s="14" t="s">
        <v>40</v>
      </c>
      <c r="S1712" s="14" t="s">
        <v>18914</v>
      </c>
      <c r="T1712" s="14" t="s">
        <v>3232</v>
      </c>
      <c r="U1712" s="14" t="s">
        <v>520</v>
      </c>
      <c r="V1712" s="14" t="s">
        <v>44</v>
      </c>
    </row>
    <row r="1713" spans="1:22" ht="9.75" customHeight="1">
      <c r="A1713" s="14" t="s">
        <v>15105</v>
      </c>
      <c r="B1713" s="14" t="s">
        <v>378</v>
      </c>
      <c r="C1713" s="13" t="str">
        <f t="shared" si="6"/>
        <v>11989C7</v>
      </c>
      <c r="D1713" s="14" t="s">
        <v>27</v>
      </c>
      <c r="E1713" s="14" t="s">
        <v>18915</v>
      </c>
      <c r="F1713" s="14" t="s">
        <v>18916</v>
      </c>
      <c r="G1713" s="14" t="s">
        <v>18917</v>
      </c>
      <c r="H1713" s="14" t="s">
        <v>18918</v>
      </c>
      <c r="I1713" s="14" t="s">
        <v>18919</v>
      </c>
      <c r="J1713" s="14" t="s">
        <v>18920</v>
      </c>
      <c r="K1713" s="14" t="s">
        <v>33</v>
      </c>
      <c r="L1713" s="14" t="s">
        <v>18921</v>
      </c>
      <c r="M1713" s="14" t="s">
        <v>18922</v>
      </c>
      <c r="N1713" s="14" t="s">
        <v>18923</v>
      </c>
      <c r="O1713" s="14" t="s">
        <v>18924</v>
      </c>
      <c r="P1713" s="14" t="s">
        <v>38</v>
      </c>
      <c r="Q1713" s="14" t="s">
        <v>18925</v>
      </c>
      <c r="R1713" s="14" t="s">
        <v>40</v>
      </c>
      <c r="S1713" s="14" t="s">
        <v>18926</v>
      </c>
      <c r="T1713" s="14" t="s">
        <v>17656</v>
      </c>
      <c r="U1713" s="14" t="s">
        <v>5218</v>
      </c>
      <c r="V1713" s="14" t="s">
        <v>44</v>
      </c>
    </row>
    <row r="1714" spans="1:22" ht="9.75" customHeight="1">
      <c r="A1714" s="14" t="s">
        <v>15105</v>
      </c>
      <c r="B1714" s="14" t="s">
        <v>392</v>
      </c>
      <c r="C1714" s="13" t="str">
        <f t="shared" si="6"/>
        <v>11989C8</v>
      </c>
      <c r="D1714" s="14" t="s">
        <v>27</v>
      </c>
      <c r="E1714" s="14" t="s">
        <v>18927</v>
      </c>
      <c r="F1714" s="14" t="s">
        <v>18928</v>
      </c>
      <c r="G1714" s="13"/>
      <c r="H1714" s="14" t="s">
        <v>18929</v>
      </c>
      <c r="I1714" s="14" t="s">
        <v>18930</v>
      </c>
      <c r="J1714" s="14" t="s">
        <v>1962</v>
      </c>
      <c r="K1714" s="14" t="s">
        <v>68</v>
      </c>
      <c r="L1714" s="14" t="s">
        <v>18931</v>
      </c>
      <c r="M1714" s="14" t="s">
        <v>18932</v>
      </c>
      <c r="N1714" s="14" t="s">
        <v>18933</v>
      </c>
      <c r="O1714" s="14" t="s">
        <v>18934</v>
      </c>
      <c r="P1714" s="14" t="s">
        <v>38</v>
      </c>
      <c r="Q1714" s="14" t="s">
        <v>18935</v>
      </c>
      <c r="R1714" s="14" t="s">
        <v>40</v>
      </c>
      <c r="S1714" s="14" t="s">
        <v>18936</v>
      </c>
      <c r="T1714" s="14" t="s">
        <v>75</v>
      </c>
      <c r="U1714" s="14" t="s">
        <v>243</v>
      </c>
      <c r="V1714" s="14" t="s">
        <v>148</v>
      </c>
    </row>
    <row r="1715" spans="1:22" ht="9.75" customHeight="1">
      <c r="A1715" s="14" t="s">
        <v>15105</v>
      </c>
      <c r="B1715" s="14" t="s">
        <v>404</v>
      </c>
      <c r="C1715" s="13" t="str">
        <f t="shared" si="6"/>
        <v>11989C9</v>
      </c>
      <c r="D1715" s="14" t="s">
        <v>27</v>
      </c>
      <c r="E1715" s="14" t="s">
        <v>18937</v>
      </c>
      <c r="F1715" s="14" t="s">
        <v>18938</v>
      </c>
      <c r="G1715" s="14" t="s">
        <v>18939</v>
      </c>
      <c r="H1715" s="14" t="s">
        <v>18940</v>
      </c>
      <c r="I1715" s="14" t="s">
        <v>5971</v>
      </c>
      <c r="J1715" s="14" t="s">
        <v>236</v>
      </c>
      <c r="K1715" s="14" t="s">
        <v>33</v>
      </c>
      <c r="L1715" s="14" t="s">
        <v>18941</v>
      </c>
      <c r="M1715" s="14" t="s">
        <v>18942</v>
      </c>
      <c r="N1715" s="14" t="s">
        <v>18943</v>
      </c>
      <c r="O1715" s="14" t="s">
        <v>18944</v>
      </c>
      <c r="P1715" s="14" t="s">
        <v>38</v>
      </c>
      <c r="Q1715" s="14" t="s">
        <v>18945</v>
      </c>
      <c r="R1715" s="14" t="s">
        <v>40</v>
      </c>
      <c r="S1715" s="14" t="s">
        <v>18946</v>
      </c>
      <c r="T1715" s="14" t="s">
        <v>75</v>
      </c>
      <c r="U1715" s="14" t="s">
        <v>484</v>
      </c>
      <c r="V1715" s="14" t="s">
        <v>44</v>
      </c>
    </row>
    <row r="1716" spans="1:22" ht="9.75" customHeight="1">
      <c r="A1716" s="14" t="s">
        <v>15105</v>
      </c>
      <c r="B1716" s="14" t="s">
        <v>417</v>
      </c>
      <c r="C1716" s="13" t="str">
        <f t="shared" si="6"/>
        <v>11989C10</v>
      </c>
      <c r="D1716" s="14" t="s">
        <v>27</v>
      </c>
      <c r="E1716" s="14" t="s">
        <v>18947</v>
      </c>
      <c r="F1716" s="14" t="s">
        <v>18948</v>
      </c>
      <c r="G1716" s="14" t="s">
        <v>18949</v>
      </c>
      <c r="H1716" s="14" t="s">
        <v>18950</v>
      </c>
      <c r="I1716" s="14" t="s">
        <v>18951</v>
      </c>
      <c r="J1716" s="14" t="s">
        <v>5798</v>
      </c>
      <c r="K1716" s="14" t="s">
        <v>2392</v>
      </c>
      <c r="L1716" s="14" t="s">
        <v>18952</v>
      </c>
      <c r="M1716" s="14" t="s">
        <v>18953</v>
      </c>
      <c r="N1716" s="14" t="s">
        <v>18954</v>
      </c>
      <c r="O1716" s="14" t="s">
        <v>18955</v>
      </c>
      <c r="P1716" s="14" t="s">
        <v>38</v>
      </c>
      <c r="Q1716" s="14" t="s">
        <v>18956</v>
      </c>
      <c r="R1716" s="14" t="s">
        <v>40</v>
      </c>
      <c r="S1716" s="14" t="s">
        <v>18957</v>
      </c>
      <c r="T1716" s="14" t="s">
        <v>3105</v>
      </c>
      <c r="U1716" s="14" t="s">
        <v>134</v>
      </c>
      <c r="V1716" s="14" t="s">
        <v>44</v>
      </c>
    </row>
    <row r="1717" spans="1:22" ht="9.75" customHeight="1">
      <c r="A1717" s="14" t="s">
        <v>15105</v>
      </c>
      <c r="B1717" s="14" t="s">
        <v>430</v>
      </c>
      <c r="C1717" s="13" t="str">
        <f t="shared" si="6"/>
        <v>11989C11</v>
      </c>
      <c r="D1717" s="14" t="s">
        <v>27</v>
      </c>
      <c r="E1717" s="14" t="s">
        <v>18958</v>
      </c>
      <c r="F1717" s="14" t="s">
        <v>18959</v>
      </c>
      <c r="G1717" s="14" t="s">
        <v>18960</v>
      </c>
      <c r="H1717" s="14" t="s">
        <v>18961</v>
      </c>
      <c r="I1717" s="14" t="s">
        <v>18962</v>
      </c>
      <c r="J1717" s="14" t="s">
        <v>8859</v>
      </c>
      <c r="K1717" s="14" t="s">
        <v>68</v>
      </c>
      <c r="L1717" s="14" t="s">
        <v>18963</v>
      </c>
      <c r="M1717" s="14" t="s">
        <v>18964</v>
      </c>
      <c r="N1717" s="14" t="s">
        <v>18965</v>
      </c>
      <c r="O1717" s="14" t="s">
        <v>18966</v>
      </c>
      <c r="P1717" s="14" t="s">
        <v>38</v>
      </c>
      <c r="Q1717" s="14" t="s">
        <v>18967</v>
      </c>
      <c r="R1717" s="14" t="s">
        <v>40</v>
      </c>
      <c r="S1717" s="14" t="s">
        <v>18968</v>
      </c>
      <c r="T1717" s="14" t="s">
        <v>103</v>
      </c>
      <c r="U1717" s="14" t="s">
        <v>338</v>
      </c>
      <c r="V1717" s="14" t="s">
        <v>44</v>
      </c>
    </row>
    <row r="1718" spans="1:22" ht="9.75" customHeight="1">
      <c r="A1718" s="14" t="s">
        <v>15105</v>
      </c>
      <c r="B1718" s="14" t="s">
        <v>444</v>
      </c>
      <c r="C1718" s="13" t="str">
        <f t="shared" si="6"/>
        <v>11989D2</v>
      </c>
      <c r="D1718" s="14" t="s">
        <v>27</v>
      </c>
      <c r="E1718" s="14" t="s">
        <v>18969</v>
      </c>
      <c r="F1718" s="14" t="s">
        <v>18970</v>
      </c>
      <c r="G1718" s="14" t="s">
        <v>18971</v>
      </c>
      <c r="H1718" s="14" t="s">
        <v>18972</v>
      </c>
      <c r="I1718" s="14" t="s">
        <v>17098</v>
      </c>
      <c r="J1718" s="14" t="s">
        <v>111</v>
      </c>
      <c r="K1718" s="14" t="s">
        <v>52</v>
      </c>
      <c r="L1718" s="14" t="s">
        <v>18973</v>
      </c>
      <c r="M1718" s="14" t="s">
        <v>17100</v>
      </c>
      <c r="N1718" s="14" t="s">
        <v>18974</v>
      </c>
      <c r="O1718" s="14" t="s">
        <v>280</v>
      </c>
      <c r="P1718" s="14" t="s">
        <v>38</v>
      </c>
      <c r="Q1718" s="14" t="s">
        <v>18975</v>
      </c>
      <c r="R1718" s="14" t="s">
        <v>40</v>
      </c>
      <c r="S1718" s="14" t="s">
        <v>18976</v>
      </c>
      <c r="T1718" s="14" t="s">
        <v>118</v>
      </c>
      <c r="U1718" s="14" t="s">
        <v>230</v>
      </c>
      <c r="V1718" s="14" t="s">
        <v>148</v>
      </c>
    </row>
    <row r="1719" spans="1:22" ht="9.75" customHeight="1">
      <c r="A1719" s="14" t="s">
        <v>15105</v>
      </c>
      <c r="B1719" s="14" t="s">
        <v>457</v>
      </c>
      <c r="C1719" s="13" t="str">
        <f t="shared" si="6"/>
        <v>11989D3</v>
      </c>
      <c r="D1719" s="14" t="s">
        <v>27</v>
      </c>
      <c r="E1719" s="14" t="s">
        <v>18977</v>
      </c>
      <c r="F1719" s="14" t="s">
        <v>18978</v>
      </c>
      <c r="G1719" s="14" t="s">
        <v>18979</v>
      </c>
      <c r="H1719" s="14" t="s">
        <v>18980</v>
      </c>
      <c r="I1719" s="14" t="s">
        <v>18981</v>
      </c>
      <c r="J1719" s="14" t="s">
        <v>82</v>
      </c>
      <c r="K1719" s="14" t="s">
        <v>5569</v>
      </c>
      <c r="L1719" s="14" t="s">
        <v>18982</v>
      </c>
      <c r="M1719" s="14" t="s">
        <v>18983</v>
      </c>
      <c r="N1719" s="14" t="s">
        <v>18984</v>
      </c>
      <c r="O1719" s="14" t="s">
        <v>18985</v>
      </c>
      <c r="P1719" s="14" t="s">
        <v>38</v>
      </c>
      <c r="Q1719" s="14" t="s">
        <v>18986</v>
      </c>
      <c r="R1719" s="14" t="s">
        <v>40</v>
      </c>
      <c r="S1719" s="14" t="s">
        <v>18987</v>
      </c>
      <c r="T1719" s="14" t="s">
        <v>90</v>
      </c>
      <c r="U1719" s="14" t="s">
        <v>283</v>
      </c>
      <c r="V1719" s="14" t="s">
        <v>44</v>
      </c>
    </row>
    <row r="1720" spans="1:22" ht="9.75" customHeight="1">
      <c r="A1720" s="14" t="s">
        <v>15105</v>
      </c>
      <c r="B1720" s="14" t="s">
        <v>470</v>
      </c>
      <c r="C1720" s="13" t="str">
        <f t="shared" si="6"/>
        <v>11989D4</v>
      </c>
      <c r="D1720" s="14" t="s">
        <v>27</v>
      </c>
      <c r="E1720" s="14" t="s">
        <v>18988</v>
      </c>
      <c r="F1720" s="14" t="s">
        <v>18989</v>
      </c>
      <c r="G1720" s="14" t="s">
        <v>18990</v>
      </c>
      <c r="H1720" s="14" t="s">
        <v>18991</v>
      </c>
      <c r="I1720" s="14" t="s">
        <v>13264</v>
      </c>
      <c r="J1720" s="14" t="s">
        <v>18992</v>
      </c>
      <c r="K1720" s="14" t="s">
        <v>33</v>
      </c>
      <c r="L1720" s="14" t="s">
        <v>18993</v>
      </c>
      <c r="M1720" s="14" t="s">
        <v>18994</v>
      </c>
      <c r="N1720" s="14" t="s">
        <v>18995</v>
      </c>
      <c r="O1720" s="14" t="s">
        <v>18996</v>
      </c>
      <c r="P1720" s="14" t="s">
        <v>38</v>
      </c>
      <c r="Q1720" s="14" t="s">
        <v>18997</v>
      </c>
      <c r="R1720" s="14" t="s">
        <v>40</v>
      </c>
      <c r="S1720" s="14" t="s">
        <v>18998</v>
      </c>
      <c r="T1720" s="14" t="s">
        <v>75</v>
      </c>
      <c r="U1720" s="14" t="s">
        <v>243</v>
      </c>
      <c r="V1720" s="14" t="s">
        <v>44</v>
      </c>
    </row>
    <row r="1721" spans="1:22" ht="9.75" customHeight="1">
      <c r="A1721" s="14" t="s">
        <v>15105</v>
      </c>
      <c r="B1721" s="14" t="s">
        <v>485</v>
      </c>
      <c r="C1721" s="13" t="str">
        <f t="shared" si="6"/>
        <v>11989D5</v>
      </c>
      <c r="D1721" s="14" t="s">
        <v>27</v>
      </c>
      <c r="E1721" s="14" t="s">
        <v>18999</v>
      </c>
      <c r="F1721" s="14" t="s">
        <v>19000</v>
      </c>
      <c r="G1721" s="14" t="s">
        <v>19001</v>
      </c>
      <c r="H1721" s="14" t="s">
        <v>19002</v>
      </c>
      <c r="I1721" s="14" t="s">
        <v>19003</v>
      </c>
      <c r="J1721" s="14" t="s">
        <v>82</v>
      </c>
      <c r="K1721" s="14" t="s">
        <v>1253</v>
      </c>
      <c r="L1721" s="14" t="s">
        <v>19004</v>
      </c>
      <c r="M1721" s="14" t="s">
        <v>19005</v>
      </c>
      <c r="N1721" s="14" t="s">
        <v>19006</v>
      </c>
      <c r="O1721" s="14" t="s">
        <v>19007</v>
      </c>
      <c r="P1721" s="14" t="s">
        <v>38</v>
      </c>
      <c r="Q1721" s="14" t="s">
        <v>19008</v>
      </c>
      <c r="R1721" s="14" t="s">
        <v>40</v>
      </c>
      <c r="S1721" s="14" t="s">
        <v>19009</v>
      </c>
      <c r="T1721" s="14" t="s">
        <v>90</v>
      </c>
      <c r="U1721" s="14" t="s">
        <v>283</v>
      </c>
      <c r="V1721" s="14" t="s">
        <v>44</v>
      </c>
    </row>
    <row r="1722" spans="1:22" ht="9.75" customHeight="1">
      <c r="A1722" s="14" t="s">
        <v>15105</v>
      </c>
      <c r="B1722" s="14" t="s">
        <v>497</v>
      </c>
      <c r="C1722" s="13" t="str">
        <f t="shared" si="6"/>
        <v>11989D6</v>
      </c>
      <c r="D1722" s="14" t="s">
        <v>27</v>
      </c>
      <c r="E1722" s="14" t="s">
        <v>19010</v>
      </c>
      <c r="F1722" s="14" t="s">
        <v>19011</v>
      </c>
      <c r="G1722" s="14" t="s">
        <v>19012</v>
      </c>
      <c r="H1722" s="14" t="s">
        <v>19013</v>
      </c>
      <c r="I1722" s="14" t="s">
        <v>19014</v>
      </c>
      <c r="J1722" s="14" t="s">
        <v>16927</v>
      </c>
      <c r="K1722" s="14" t="s">
        <v>52</v>
      </c>
      <c r="L1722" s="14" t="s">
        <v>19015</v>
      </c>
      <c r="M1722" s="14" t="s">
        <v>19016</v>
      </c>
      <c r="N1722" s="14" t="s">
        <v>19017</v>
      </c>
      <c r="O1722" s="14" t="s">
        <v>19018</v>
      </c>
      <c r="P1722" s="14" t="s">
        <v>38</v>
      </c>
      <c r="Q1722" s="14" t="s">
        <v>19019</v>
      </c>
      <c r="R1722" s="14" t="s">
        <v>40</v>
      </c>
      <c r="S1722" s="14" t="s">
        <v>19020</v>
      </c>
      <c r="T1722" s="14" t="s">
        <v>5988</v>
      </c>
      <c r="U1722" s="14" t="s">
        <v>134</v>
      </c>
      <c r="V1722" s="14" t="s">
        <v>44</v>
      </c>
    </row>
    <row r="1723" spans="1:22" ht="9.75" customHeight="1">
      <c r="A1723" s="14" t="s">
        <v>15105</v>
      </c>
      <c r="B1723" s="14" t="s">
        <v>507</v>
      </c>
      <c r="C1723" s="13" t="str">
        <f t="shared" si="6"/>
        <v>11989D7</v>
      </c>
      <c r="D1723" s="14" t="s">
        <v>27</v>
      </c>
      <c r="E1723" s="14" t="s">
        <v>19021</v>
      </c>
      <c r="F1723" s="14" t="s">
        <v>19022</v>
      </c>
      <c r="G1723" s="14" t="s">
        <v>19023</v>
      </c>
      <c r="H1723" s="14" t="s">
        <v>19024</v>
      </c>
      <c r="I1723" s="14" t="s">
        <v>19025</v>
      </c>
      <c r="J1723" s="14" t="s">
        <v>19026</v>
      </c>
      <c r="K1723" s="14" t="s">
        <v>2856</v>
      </c>
      <c r="L1723" s="14" t="s">
        <v>19027</v>
      </c>
      <c r="M1723" s="14" t="s">
        <v>19028</v>
      </c>
      <c r="N1723" s="14" t="s">
        <v>19029</v>
      </c>
      <c r="O1723" s="14" t="s">
        <v>19030</v>
      </c>
      <c r="P1723" s="14" t="s">
        <v>38</v>
      </c>
      <c r="Q1723" s="14" t="s">
        <v>19031</v>
      </c>
      <c r="R1723" s="14" t="s">
        <v>40</v>
      </c>
      <c r="S1723" s="14" t="s">
        <v>19032</v>
      </c>
      <c r="T1723" s="14" t="s">
        <v>19033</v>
      </c>
      <c r="U1723" s="14" t="s">
        <v>134</v>
      </c>
      <c r="V1723" s="14" t="s">
        <v>44</v>
      </c>
    </row>
    <row r="1724" spans="1:22" ht="9.75" customHeight="1">
      <c r="A1724" s="14" t="s">
        <v>15105</v>
      </c>
      <c r="B1724" s="14" t="s">
        <v>521</v>
      </c>
      <c r="C1724" s="13" t="str">
        <f t="shared" si="6"/>
        <v>11989D8</v>
      </c>
      <c r="D1724" s="14" t="s">
        <v>27</v>
      </c>
      <c r="E1724" s="14" t="s">
        <v>19034</v>
      </c>
      <c r="F1724" s="14" t="s">
        <v>19035</v>
      </c>
      <c r="G1724" s="14" t="s">
        <v>19036</v>
      </c>
      <c r="H1724" s="14" t="s">
        <v>19037</v>
      </c>
      <c r="I1724" s="14" t="s">
        <v>19038</v>
      </c>
      <c r="J1724" s="14" t="s">
        <v>344</v>
      </c>
      <c r="K1724" s="14" t="s">
        <v>52</v>
      </c>
      <c r="L1724" s="14" t="s">
        <v>19039</v>
      </c>
      <c r="M1724" s="14" t="s">
        <v>19040</v>
      </c>
      <c r="N1724" s="14" t="s">
        <v>19041</v>
      </c>
      <c r="O1724" s="14" t="s">
        <v>19042</v>
      </c>
      <c r="P1724" s="14" t="s">
        <v>38</v>
      </c>
      <c r="Q1724" s="14" t="s">
        <v>19043</v>
      </c>
      <c r="R1724" s="14" t="s">
        <v>40</v>
      </c>
      <c r="S1724" s="14" t="s">
        <v>19044</v>
      </c>
      <c r="T1724" s="14" t="s">
        <v>75</v>
      </c>
      <c r="U1724" s="14" t="s">
        <v>243</v>
      </c>
      <c r="V1724" s="14" t="s">
        <v>44</v>
      </c>
    </row>
    <row r="1725" spans="1:22" ht="9.75" customHeight="1">
      <c r="A1725" s="14" t="s">
        <v>15105</v>
      </c>
      <c r="B1725" s="14" t="s">
        <v>535</v>
      </c>
      <c r="C1725" s="13" t="str">
        <f t="shared" si="6"/>
        <v>11989D9</v>
      </c>
      <c r="D1725" s="14" t="s">
        <v>27</v>
      </c>
      <c r="E1725" s="14" t="s">
        <v>19045</v>
      </c>
      <c r="F1725" s="14" t="s">
        <v>19046</v>
      </c>
      <c r="G1725" s="14" t="s">
        <v>19047</v>
      </c>
      <c r="H1725" s="14" t="s">
        <v>19048</v>
      </c>
      <c r="I1725" s="14" t="s">
        <v>19049</v>
      </c>
      <c r="J1725" s="14" t="s">
        <v>19050</v>
      </c>
      <c r="K1725" s="14" t="s">
        <v>33</v>
      </c>
      <c r="L1725" s="14" t="s">
        <v>19051</v>
      </c>
      <c r="M1725" s="14" t="s">
        <v>19052</v>
      </c>
      <c r="N1725" s="14" t="s">
        <v>19053</v>
      </c>
      <c r="O1725" s="14" t="s">
        <v>19054</v>
      </c>
      <c r="P1725" s="14" t="s">
        <v>38</v>
      </c>
      <c r="Q1725" s="14" t="s">
        <v>19055</v>
      </c>
      <c r="R1725" s="14" t="s">
        <v>40</v>
      </c>
      <c r="S1725" s="14" t="s">
        <v>19056</v>
      </c>
      <c r="T1725" s="14" t="s">
        <v>7305</v>
      </c>
      <c r="U1725" s="14" t="s">
        <v>134</v>
      </c>
      <c r="V1725" s="14" t="s">
        <v>44</v>
      </c>
    </row>
    <row r="1726" spans="1:22" ht="9.75" customHeight="1">
      <c r="A1726" s="14" t="s">
        <v>15105</v>
      </c>
      <c r="B1726" s="14" t="s">
        <v>548</v>
      </c>
      <c r="C1726" s="13" t="str">
        <f t="shared" si="6"/>
        <v>11989D10</v>
      </c>
      <c r="D1726" s="14" t="s">
        <v>27</v>
      </c>
      <c r="E1726" s="14" t="s">
        <v>19057</v>
      </c>
      <c r="F1726" s="14" t="s">
        <v>19058</v>
      </c>
      <c r="G1726" s="14" t="s">
        <v>19059</v>
      </c>
      <c r="H1726" s="14" t="s">
        <v>19060</v>
      </c>
      <c r="I1726" s="14" t="s">
        <v>19061</v>
      </c>
      <c r="J1726" s="14" t="s">
        <v>82</v>
      </c>
      <c r="K1726" s="14" t="s">
        <v>33</v>
      </c>
      <c r="L1726" s="14" t="s">
        <v>19062</v>
      </c>
      <c r="M1726" s="14" t="s">
        <v>19063</v>
      </c>
      <c r="N1726" s="14" t="s">
        <v>19064</v>
      </c>
      <c r="O1726" s="14" t="s">
        <v>19065</v>
      </c>
      <c r="P1726" s="14" t="s">
        <v>38</v>
      </c>
      <c r="Q1726" s="14" t="s">
        <v>19066</v>
      </c>
      <c r="R1726" s="14" t="s">
        <v>40</v>
      </c>
      <c r="S1726" s="14" t="s">
        <v>19067</v>
      </c>
      <c r="T1726" s="14" t="s">
        <v>90</v>
      </c>
      <c r="U1726" s="14" t="s">
        <v>283</v>
      </c>
      <c r="V1726" s="14" t="s">
        <v>44</v>
      </c>
    </row>
    <row r="1727" spans="1:22" ht="9.75" customHeight="1">
      <c r="A1727" s="14" t="s">
        <v>15105</v>
      </c>
      <c r="B1727" s="14" t="s">
        <v>560</v>
      </c>
      <c r="C1727" s="13" t="str">
        <f t="shared" si="6"/>
        <v>11989D11</v>
      </c>
      <c r="D1727" s="14" t="s">
        <v>27</v>
      </c>
      <c r="E1727" s="14" t="s">
        <v>19068</v>
      </c>
      <c r="F1727" s="14" t="s">
        <v>19069</v>
      </c>
      <c r="G1727" s="14" t="s">
        <v>19070</v>
      </c>
      <c r="H1727" s="14" t="s">
        <v>19071</v>
      </c>
      <c r="I1727" s="14" t="s">
        <v>5370</v>
      </c>
      <c r="J1727" s="14" t="s">
        <v>19072</v>
      </c>
      <c r="K1727" s="14" t="s">
        <v>33</v>
      </c>
      <c r="L1727" s="14" t="s">
        <v>19073</v>
      </c>
      <c r="M1727" s="14" t="s">
        <v>19074</v>
      </c>
      <c r="N1727" s="14" t="s">
        <v>19075</v>
      </c>
      <c r="O1727" s="14" t="s">
        <v>19076</v>
      </c>
      <c r="P1727" s="14" t="s">
        <v>38</v>
      </c>
      <c r="Q1727" s="14" t="s">
        <v>19077</v>
      </c>
      <c r="R1727" s="14" t="s">
        <v>40</v>
      </c>
      <c r="S1727" s="14" t="s">
        <v>19078</v>
      </c>
      <c r="T1727" s="14" t="s">
        <v>19079</v>
      </c>
      <c r="U1727" s="14" t="s">
        <v>60</v>
      </c>
      <c r="V1727" s="14" t="s">
        <v>44</v>
      </c>
    </row>
    <row r="1728" spans="1:22" ht="9.75" customHeight="1">
      <c r="A1728" s="14" t="s">
        <v>15105</v>
      </c>
      <c r="B1728" s="14" t="s">
        <v>571</v>
      </c>
      <c r="C1728" s="13" t="str">
        <f t="shared" si="6"/>
        <v>11989E2</v>
      </c>
      <c r="D1728" s="14" t="s">
        <v>27</v>
      </c>
      <c r="E1728" s="14" t="s">
        <v>19080</v>
      </c>
      <c r="F1728" s="14" t="s">
        <v>19081</v>
      </c>
      <c r="G1728" s="13"/>
      <c r="H1728" s="14" t="s">
        <v>19082</v>
      </c>
      <c r="I1728" s="14" t="s">
        <v>19083</v>
      </c>
      <c r="J1728" s="14" t="s">
        <v>2523</v>
      </c>
      <c r="K1728" s="14" t="s">
        <v>33</v>
      </c>
      <c r="L1728" s="14" t="s">
        <v>19084</v>
      </c>
      <c r="M1728" s="14" t="s">
        <v>19085</v>
      </c>
      <c r="N1728" s="14" t="s">
        <v>19086</v>
      </c>
      <c r="O1728" s="14" t="s">
        <v>19087</v>
      </c>
      <c r="P1728" s="14" t="s">
        <v>38</v>
      </c>
      <c r="Q1728" s="14" t="s">
        <v>19088</v>
      </c>
      <c r="R1728" s="14" t="s">
        <v>40</v>
      </c>
      <c r="S1728" s="14" t="s">
        <v>19089</v>
      </c>
      <c r="T1728" s="14" t="s">
        <v>2530</v>
      </c>
      <c r="U1728" s="14" t="s">
        <v>43</v>
      </c>
      <c r="V1728" s="14" t="s">
        <v>44</v>
      </c>
    </row>
    <row r="1729" spans="1:22" ht="9.75" customHeight="1">
      <c r="A1729" s="14" t="s">
        <v>15105</v>
      </c>
      <c r="B1729" s="14" t="s">
        <v>583</v>
      </c>
      <c r="C1729" s="13" t="str">
        <f t="shared" si="6"/>
        <v>11989E3</v>
      </c>
      <c r="D1729" s="14" t="s">
        <v>27</v>
      </c>
      <c r="E1729" s="14" t="s">
        <v>19090</v>
      </c>
      <c r="F1729" s="14" t="s">
        <v>19091</v>
      </c>
      <c r="G1729" s="14" t="s">
        <v>19092</v>
      </c>
      <c r="H1729" s="14" t="s">
        <v>19093</v>
      </c>
      <c r="I1729" s="14" t="s">
        <v>19094</v>
      </c>
      <c r="J1729" s="14" t="s">
        <v>276</v>
      </c>
      <c r="K1729" s="14" t="s">
        <v>5569</v>
      </c>
      <c r="L1729" s="14" t="s">
        <v>19095</v>
      </c>
      <c r="M1729" s="14" t="s">
        <v>19096</v>
      </c>
      <c r="N1729" s="14" t="s">
        <v>19097</v>
      </c>
      <c r="O1729" s="14" t="s">
        <v>19098</v>
      </c>
      <c r="P1729" s="14" t="s">
        <v>38</v>
      </c>
      <c r="Q1729" s="14" t="s">
        <v>19099</v>
      </c>
      <c r="R1729" s="14" t="s">
        <v>40</v>
      </c>
      <c r="S1729" s="14" t="s">
        <v>19100</v>
      </c>
      <c r="T1729" s="14" t="s">
        <v>90</v>
      </c>
      <c r="U1729" s="14" t="s">
        <v>283</v>
      </c>
      <c r="V1729" s="14" t="s">
        <v>44</v>
      </c>
    </row>
    <row r="1730" spans="1:22" ht="9.75" customHeight="1">
      <c r="A1730" s="14" t="s">
        <v>15105</v>
      </c>
      <c r="B1730" s="14" t="s">
        <v>595</v>
      </c>
      <c r="C1730" s="13" t="str">
        <f t="shared" si="6"/>
        <v>11989E4</v>
      </c>
      <c r="D1730" s="14" t="s">
        <v>27</v>
      </c>
      <c r="E1730" s="14" t="s">
        <v>19101</v>
      </c>
      <c r="F1730" s="14" t="s">
        <v>19102</v>
      </c>
      <c r="G1730" s="14" t="s">
        <v>19103</v>
      </c>
      <c r="H1730" s="14" t="s">
        <v>19104</v>
      </c>
      <c r="I1730" s="14" t="s">
        <v>19105</v>
      </c>
      <c r="J1730" s="14" t="s">
        <v>7285</v>
      </c>
      <c r="K1730" s="14" t="s">
        <v>1253</v>
      </c>
      <c r="L1730" s="14" t="s">
        <v>19106</v>
      </c>
      <c r="M1730" s="14" t="s">
        <v>19107</v>
      </c>
      <c r="N1730" s="14" t="s">
        <v>19108</v>
      </c>
      <c r="O1730" s="14" t="s">
        <v>19109</v>
      </c>
      <c r="P1730" s="14" t="s">
        <v>38</v>
      </c>
      <c r="Q1730" s="14" t="s">
        <v>19110</v>
      </c>
      <c r="R1730" s="14" t="s">
        <v>40</v>
      </c>
      <c r="S1730" s="14" t="s">
        <v>19111</v>
      </c>
      <c r="T1730" s="14" t="s">
        <v>7292</v>
      </c>
      <c r="U1730" s="14" t="s">
        <v>134</v>
      </c>
      <c r="V1730" s="14" t="s">
        <v>44</v>
      </c>
    </row>
    <row r="1731" spans="1:22" ht="9.75" customHeight="1">
      <c r="A1731" s="14" t="s">
        <v>15105</v>
      </c>
      <c r="B1731" s="14" t="s">
        <v>606</v>
      </c>
      <c r="C1731" s="13" t="str">
        <f t="shared" si="6"/>
        <v>11989E5</v>
      </c>
      <c r="D1731" s="14" t="s">
        <v>27</v>
      </c>
      <c r="E1731" s="14" t="s">
        <v>19112</v>
      </c>
      <c r="F1731" s="14" t="s">
        <v>19113</v>
      </c>
      <c r="G1731" s="14" t="s">
        <v>19114</v>
      </c>
      <c r="H1731" s="14" t="s">
        <v>19115</v>
      </c>
      <c r="I1731" s="14" t="s">
        <v>19116</v>
      </c>
      <c r="J1731" s="14" t="s">
        <v>19117</v>
      </c>
      <c r="K1731" s="14" t="s">
        <v>68</v>
      </c>
      <c r="L1731" s="14" t="s">
        <v>19118</v>
      </c>
      <c r="M1731" s="14" t="s">
        <v>19119</v>
      </c>
      <c r="N1731" s="14" t="s">
        <v>19120</v>
      </c>
      <c r="O1731" s="14" t="s">
        <v>19121</v>
      </c>
      <c r="P1731" s="14" t="s">
        <v>38</v>
      </c>
      <c r="Q1731" s="14" t="s">
        <v>19122</v>
      </c>
      <c r="R1731" s="14" t="s">
        <v>40</v>
      </c>
      <c r="S1731" s="14" t="s">
        <v>19123</v>
      </c>
      <c r="T1731" s="14" t="s">
        <v>15203</v>
      </c>
      <c r="U1731" s="14" t="s">
        <v>283</v>
      </c>
      <c r="V1731" s="14" t="s">
        <v>44</v>
      </c>
    </row>
    <row r="1732" spans="1:22" ht="9.75" customHeight="1">
      <c r="A1732" s="14" t="s">
        <v>15105</v>
      </c>
      <c r="B1732" s="14" t="s">
        <v>617</v>
      </c>
      <c r="C1732" s="13" t="str">
        <f t="shared" si="6"/>
        <v>11989E6</v>
      </c>
      <c r="D1732" s="14" t="s">
        <v>27</v>
      </c>
      <c r="E1732" s="14" t="s">
        <v>19124</v>
      </c>
      <c r="F1732" s="14" t="s">
        <v>19125</v>
      </c>
      <c r="G1732" s="14" t="s">
        <v>19126</v>
      </c>
      <c r="H1732" s="14" t="s">
        <v>19127</v>
      </c>
      <c r="I1732" s="14" t="s">
        <v>15330</v>
      </c>
      <c r="J1732" s="14" t="s">
        <v>82</v>
      </c>
      <c r="K1732" s="14" t="s">
        <v>2596</v>
      </c>
      <c r="L1732" s="14" t="s">
        <v>19128</v>
      </c>
      <c r="M1732" s="14" t="s">
        <v>15332</v>
      </c>
      <c r="N1732" s="14" t="s">
        <v>19129</v>
      </c>
      <c r="O1732" s="14" t="s">
        <v>19130</v>
      </c>
      <c r="P1732" s="14" t="s">
        <v>38</v>
      </c>
      <c r="Q1732" s="14" t="s">
        <v>19131</v>
      </c>
      <c r="R1732" s="14" t="s">
        <v>40</v>
      </c>
      <c r="S1732" s="14" t="s">
        <v>19132</v>
      </c>
      <c r="T1732" s="14" t="s">
        <v>90</v>
      </c>
      <c r="U1732" s="14" t="s">
        <v>43</v>
      </c>
      <c r="V1732" s="14" t="s">
        <v>44</v>
      </c>
    </row>
    <row r="1733" spans="1:22" ht="9.75" customHeight="1">
      <c r="A1733" s="14" t="s">
        <v>15105</v>
      </c>
      <c r="B1733" s="14" t="s">
        <v>631</v>
      </c>
      <c r="C1733" s="13" t="str">
        <f t="shared" si="6"/>
        <v>11989E7</v>
      </c>
      <c r="D1733" s="14" t="s">
        <v>27</v>
      </c>
      <c r="E1733" s="14" t="s">
        <v>19133</v>
      </c>
      <c r="F1733" s="14" t="s">
        <v>19134</v>
      </c>
      <c r="G1733" s="14" t="s">
        <v>19135</v>
      </c>
      <c r="H1733" s="14" t="s">
        <v>19136</v>
      </c>
      <c r="I1733" s="14" t="s">
        <v>13492</v>
      </c>
      <c r="J1733" s="14" t="s">
        <v>19137</v>
      </c>
      <c r="K1733" s="14" t="s">
        <v>2392</v>
      </c>
      <c r="L1733" s="14" t="s">
        <v>19138</v>
      </c>
      <c r="M1733" s="14" t="s">
        <v>19139</v>
      </c>
      <c r="N1733" s="14" t="s">
        <v>19140</v>
      </c>
      <c r="O1733" s="14" t="s">
        <v>280</v>
      </c>
      <c r="P1733" s="14" t="s">
        <v>38</v>
      </c>
      <c r="Q1733" s="14" t="s">
        <v>19141</v>
      </c>
      <c r="R1733" s="14" t="s">
        <v>40</v>
      </c>
      <c r="S1733" s="14" t="s">
        <v>19142</v>
      </c>
      <c r="T1733" s="14" t="s">
        <v>2399</v>
      </c>
      <c r="U1733" s="14" t="s">
        <v>202</v>
      </c>
      <c r="V1733" s="14" t="s">
        <v>44</v>
      </c>
    </row>
    <row r="1734" spans="1:22" ht="9.75" customHeight="1">
      <c r="A1734" s="14" t="s">
        <v>15105</v>
      </c>
      <c r="B1734" s="14" t="s">
        <v>644</v>
      </c>
      <c r="C1734" s="13" t="str">
        <f t="shared" si="6"/>
        <v>11989E8</v>
      </c>
      <c r="D1734" s="14" t="s">
        <v>27</v>
      </c>
      <c r="E1734" s="14" t="s">
        <v>19143</v>
      </c>
      <c r="F1734" s="14" t="s">
        <v>19144</v>
      </c>
      <c r="G1734" s="14" t="s">
        <v>19145</v>
      </c>
      <c r="H1734" s="14" t="s">
        <v>19146</v>
      </c>
      <c r="I1734" s="14" t="s">
        <v>19147</v>
      </c>
      <c r="J1734" s="14" t="s">
        <v>5080</v>
      </c>
      <c r="K1734" s="14" t="s">
        <v>52</v>
      </c>
      <c r="L1734" s="14" t="s">
        <v>19148</v>
      </c>
      <c r="M1734" s="14" t="s">
        <v>19149</v>
      </c>
      <c r="N1734" s="14" t="s">
        <v>19150</v>
      </c>
      <c r="O1734" s="14" t="s">
        <v>19151</v>
      </c>
      <c r="P1734" s="14" t="s">
        <v>38</v>
      </c>
      <c r="Q1734" s="14" t="s">
        <v>19152</v>
      </c>
      <c r="R1734" s="14" t="s">
        <v>40</v>
      </c>
      <c r="S1734" s="14" t="s">
        <v>19153</v>
      </c>
      <c r="T1734" s="14" t="s">
        <v>391</v>
      </c>
      <c r="U1734" s="14" t="s">
        <v>9430</v>
      </c>
      <c r="V1734" s="14" t="s">
        <v>44</v>
      </c>
    </row>
    <row r="1735" spans="1:22" ht="9.75" customHeight="1">
      <c r="A1735" s="14" t="s">
        <v>15105</v>
      </c>
      <c r="B1735" s="14" t="s">
        <v>656</v>
      </c>
      <c r="C1735" s="13" t="str">
        <f t="shared" si="6"/>
        <v>11989E9</v>
      </c>
      <c r="D1735" s="14" t="s">
        <v>27</v>
      </c>
      <c r="E1735" s="14" t="s">
        <v>19154</v>
      </c>
      <c r="F1735" s="14" t="s">
        <v>19155</v>
      </c>
      <c r="G1735" s="14" t="s">
        <v>19156</v>
      </c>
      <c r="H1735" s="14" t="s">
        <v>19157</v>
      </c>
      <c r="I1735" s="14" t="s">
        <v>19158</v>
      </c>
      <c r="J1735" s="14" t="s">
        <v>4144</v>
      </c>
      <c r="K1735" s="14" t="s">
        <v>33</v>
      </c>
      <c r="L1735" s="14" t="s">
        <v>19159</v>
      </c>
      <c r="M1735" s="14" t="s">
        <v>19160</v>
      </c>
      <c r="N1735" s="14" t="s">
        <v>19161</v>
      </c>
      <c r="O1735" s="14" t="s">
        <v>19162</v>
      </c>
      <c r="P1735" s="14" t="s">
        <v>38</v>
      </c>
      <c r="Q1735" s="14" t="s">
        <v>19163</v>
      </c>
      <c r="R1735" s="14" t="s">
        <v>40</v>
      </c>
      <c r="S1735" s="14" t="s">
        <v>19164</v>
      </c>
      <c r="T1735" s="14" t="s">
        <v>4144</v>
      </c>
      <c r="U1735" s="14" t="s">
        <v>134</v>
      </c>
      <c r="V1735" s="14" t="s">
        <v>44</v>
      </c>
    </row>
    <row r="1736" spans="1:22" ht="9.75" customHeight="1">
      <c r="A1736" s="14" t="s">
        <v>15105</v>
      </c>
      <c r="B1736" s="14" t="s">
        <v>668</v>
      </c>
      <c r="C1736" s="13" t="str">
        <f t="shared" si="6"/>
        <v>11989E10</v>
      </c>
      <c r="D1736" s="14" t="s">
        <v>27</v>
      </c>
      <c r="E1736" s="14" t="s">
        <v>19165</v>
      </c>
      <c r="F1736" s="14" t="s">
        <v>19166</v>
      </c>
      <c r="G1736" s="14" t="s">
        <v>19167</v>
      </c>
      <c r="H1736" s="14" t="s">
        <v>19168</v>
      </c>
      <c r="I1736" s="14" t="s">
        <v>10208</v>
      </c>
      <c r="J1736" s="14" t="s">
        <v>230</v>
      </c>
      <c r="K1736" s="14" t="s">
        <v>33</v>
      </c>
      <c r="L1736" s="14" t="s">
        <v>19169</v>
      </c>
      <c r="M1736" s="14" t="s">
        <v>15651</v>
      </c>
      <c r="N1736" s="14" t="s">
        <v>19170</v>
      </c>
      <c r="O1736" s="14" t="s">
        <v>19171</v>
      </c>
      <c r="P1736" s="14" t="s">
        <v>38</v>
      </c>
      <c r="Q1736" s="14" t="s">
        <v>19172</v>
      </c>
      <c r="R1736" s="14" t="s">
        <v>40</v>
      </c>
      <c r="S1736" s="14" t="s">
        <v>19173</v>
      </c>
      <c r="T1736" s="14" t="s">
        <v>230</v>
      </c>
      <c r="U1736" s="14" t="s">
        <v>283</v>
      </c>
      <c r="V1736" s="14" t="s">
        <v>44</v>
      </c>
    </row>
    <row r="1737" spans="1:22" ht="9.75" customHeight="1">
      <c r="A1737" s="14" t="s">
        <v>15105</v>
      </c>
      <c r="B1737" s="14" t="s">
        <v>679</v>
      </c>
      <c r="C1737" s="13" t="str">
        <f t="shared" si="6"/>
        <v>11989E11</v>
      </c>
      <c r="D1737" s="14" t="s">
        <v>27</v>
      </c>
      <c r="E1737" s="14" t="s">
        <v>19174</v>
      </c>
      <c r="F1737" s="14" t="s">
        <v>19175</v>
      </c>
      <c r="G1737" s="13"/>
      <c r="H1737" s="14" t="s">
        <v>19176</v>
      </c>
      <c r="I1737" s="14" t="s">
        <v>19177</v>
      </c>
      <c r="J1737" s="14" t="s">
        <v>7829</v>
      </c>
      <c r="K1737" s="14" t="s">
        <v>83</v>
      </c>
      <c r="L1737" s="14" t="s">
        <v>19178</v>
      </c>
      <c r="M1737" s="14" t="s">
        <v>19179</v>
      </c>
      <c r="N1737" s="14" t="s">
        <v>19180</v>
      </c>
      <c r="O1737" s="14" t="s">
        <v>19181</v>
      </c>
      <c r="P1737" s="14" t="s">
        <v>38</v>
      </c>
      <c r="Q1737" s="14" t="s">
        <v>19182</v>
      </c>
      <c r="R1737" s="14" t="s">
        <v>40</v>
      </c>
      <c r="S1737" s="14" t="s">
        <v>19183</v>
      </c>
      <c r="T1737" s="14" t="s">
        <v>1531</v>
      </c>
      <c r="U1737" s="14" t="s">
        <v>9022</v>
      </c>
      <c r="V1737" s="14" t="s">
        <v>44</v>
      </c>
    </row>
    <row r="1738" spans="1:22" ht="9.75" customHeight="1">
      <c r="A1738" s="14" t="s">
        <v>15105</v>
      </c>
      <c r="B1738" s="14" t="s">
        <v>694</v>
      </c>
      <c r="C1738" s="13" t="str">
        <f t="shared" si="6"/>
        <v>11989F2</v>
      </c>
      <c r="D1738" s="14" t="s">
        <v>27</v>
      </c>
      <c r="E1738" s="14" t="s">
        <v>19184</v>
      </c>
      <c r="F1738" s="14" t="s">
        <v>19185</v>
      </c>
      <c r="G1738" s="14" t="s">
        <v>19186</v>
      </c>
      <c r="H1738" s="14" t="s">
        <v>19187</v>
      </c>
      <c r="I1738" s="14" t="s">
        <v>3438</v>
      </c>
      <c r="J1738" s="14" t="s">
        <v>19188</v>
      </c>
      <c r="K1738" s="14" t="s">
        <v>52</v>
      </c>
      <c r="L1738" s="14" t="s">
        <v>19189</v>
      </c>
      <c r="M1738" s="14" t="s">
        <v>3440</v>
      </c>
      <c r="N1738" s="14" t="s">
        <v>19190</v>
      </c>
      <c r="O1738" s="14" t="s">
        <v>19191</v>
      </c>
      <c r="P1738" s="14" t="s">
        <v>38</v>
      </c>
      <c r="Q1738" s="14" t="s">
        <v>19192</v>
      </c>
      <c r="R1738" s="14" t="s">
        <v>40</v>
      </c>
      <c r="S1738" s="14" t="s">
        <v>19193</v>
      </c>
      <c r="T1738" s="14" t="s">
        <v>2119</v>
      </c>
      <c r="U1738" s="14" t="s">
        <v>243</v>
      </c>
      <c r="V1738" s="14" t="s">
        <v>44</v>
      </c>
    </row>
    <row r="1739" spans="1:22" ht="9.75" customHeight="1">
      <c r="A1739" s="14" t="s">
        <v>15105</v>
      </c>
      <c r="B1739" s="14" t="s">
        <v>707</v>
      </c>
      <c r="C1739" s="13" t="str">
        <f t="shared" si="6"/>
        <v>11989F3</v>
      </c>
      <c r="D1739" s="14" t="s">
        <v>27</v>
      </c>
      <c r="E1739" s="14" t="s">
        <v>19194</v>
      </c>
      <c r="F1739" s="14" t="s">
        <v>19195</v>
      </c>
      <c r="G1739" s="14" t="s">
        <v>19196</v>
      </c>
      <c r="H1739" s="14" t="s">
        <v>19197</v>
      </c>
      <c r="I1739" s="14" t="s">
        <v>19198</v>
      </c>
      <c r="J1739" s="14" t="s">
        <v>19199</v>
      </c>
      <c r="K1739" s="14" t="s">
        <v>33</v>
      </c>
      <c r="L1739" s="14" t="s">
        <v>19200</v>
      </c>
      <c r="M1739" s="14" t="s">
        <v>19201</v>
      </c>
      <c r="N1739" s="14" t="s">
        <v>19202</v>
      </c>
      <c r="O1739" s="14" t="s">
        <v>19203</v>
      </c>
      <c r="P1739" s="14" t="s">
        <v>38</v>
      </c>
      <c r="Q1739" s="14" t="s">
        <v>19204</v>
      </c>
      <c r="R1739" s="14" t="s">
        <v>40</v>
      </c>
      <c r="S1739" s="14" t="s">
        <v>19205</v>
      </c>
      <c r="T1739" s="14" t="s">
        <v>19206</v>
      </c>
      <c r="U1739" s="14" t="s">
        <v>119</v>
      </c>
      <c r="V1739" s="14" t="s">
        <v>148</v>
      </c>
    </row>
    <row r="1740" spans="1:22" ht="9.75" customHeight="1">
      <c r="A1740" s="14" t="s">
        <v>15105</v>
      </c>
      <c r="B1740" s="14" t="s">
        <v>721</v>
      </c>
      <c r="C1740" s="13" t="str">
        <f t="shared" si="6"/>
        <v>11989F4</v>
      </c>
      <c r="D1740" s="14" t="s">
        <v>27</v>
      </c>
      <c r="E1740" s="14" t="s">
        <v>19207</v>
      </c>
      <c r="F1740" s="14" t="s">
        <v>19208</v>
      </c>
      <c r="G1740" s="13"/>
      <c r="H1740" s="14" t="s">
        <v>19209</v>
      </c>
      <c r="I1740" s="14" t="s">
        <v>19210</v>
      </c>
      <c r="J1740" s="14" t="s">
        <v>344</v>
      </c>
      <c r="K1740" s="14" t="s">
        <v>83</v>
      </c>
      <c r="L1740" s="14" t="s">
        <v>19211</v>
      </c>
      <c r="M1740" s="14" t="s">
        <v>19212</v>
      </c>
      <c r="N1740" s="14" t="s">
        <v>19213</v>
      </c>
      <c r="O1740" s="14" t="s">
        <v>19214</v>
      </c>
      <c r="P1740" s="14" t="s">
        <v>38</v>
      </c>
      <c r="Q1740" s="14" t="s">
        <v>19215</v>
      </c>
      <c r="R1740" s="14" t="s">
        <v>40</v>
      </c>
      <c r="S1740" s="14" t="s">
        <v>19216</v>
      </c>
      <c r="T1740" s="14" t="s">
        <v>75</v>
      </c>
      <c r="U1740" s="14" t="s">
        <v>243</v>
      </c>
      <c r="V1740" s="14" t="s">
        <v>44</v>
      </c>
    </row>
    <row r="1741" spans="1:22" ht="9.75" customHeight="1">
      <c r="A1741" s="14" t="s">
        <v>15105</v>
      </c>
      <c r="B1741" s="14" t="s">
        <v>731</v>
      </c>
      <c r="C1741" s="13" t="str">
        <f t="shared" si="6"/>
        <v>11989F5</v>
      </c>
      <c r="D1741" s="14" t="s">
        <v>27</v>
      </c>
      <c r="E1741" s="14" t="s">
        <v>19217</v>
      </c>
      <c r="F1741" s="14" t="s">
        <v>19218</v>
      </c>
      <c r="G1741" s="14" t="s">
        <v>19219</v>
      </c>
      <c r="H1741" s="14" t="s">
        <v>19220</v>
      </c>
      <c r="I1741" s="14" t="s">
        <v>19221</v>
      </c>
      <c r="J1741" s="14" t="s">
        <v>3918</v>
      </c>
      <c r="K1741" s="14" t="s">
        <v>33</v>
      </c>
      <c r="L1741" s="14" t="s">
        <v>19222</v>
      </c>
      <c r="M1741" s="14" t="s">
        <v>19223</v>
      </c>
      <c r="N1741" s="14" t="s">
        <v>19224</v>
      </c>
      <c r="O1741" s="14" t="s">
        <v>19225</v>
      </c>
      <c r="P1741" s="14" t="s">
        <v>38</v>
      </c>
      <c r="Q1741" s="14" t="s">
        <v>19226</v>
      </c>
      <c r="R1741" s="14" t="s">
        <v>40</v>
      </c>
      <c r="S1741" s="14" t="s">
        <v>19227</v>
      </c>
      <c r="T1741" s="14" t="s">
        <v>1624</v>
      </c>
      <c r="U1741" s="14" t="s">
        <v>134</v>
      </c>
      <c r="V1741" s="14" t="s">
        <v>148</v>
      </c>
    </row>
    <row r="1742" spans="1:22" ht="9.75" customHeight="1">
      <c r="A1742" s="14" t="s">
        <v>15105</v>
      </c>
      <c r="B1742" s="14" t="s">
        <v>744</v>
      </c>
      <c r="C1742" s="13" t="str">
        <f t="shared" si="6"/>
        <v>11989F6</v>
      </c>
      <c r="D1742" s="14" t="s">
        <v>27</v>
      </c>
      <c r="E1742" s="14" t="s">
        <v>19228</v>
      </c>
      <c r="F1742" s="14" t="s">
        <v>19229</v>
      </c>
      <c r="G1742" s="14" t="s">
        <v>19230</v>
      </c>
      <c r="H1742" s="14" t="s">
        <v>19231</v>
      </c>
      <c r="I1742" s="14" t="s">
        <v>19232</v>
      </c>
      <c r="J1742" s="14" t="s">
        <v>962</v>
      </c>
      <c r="K1742" s="14" t="s">
        <v>10062</v>
      </c>
      <c r="L1742" s="14" t="s">
        <v>19233</v>
      </c>
      <c r="M1742" s="14" t="s">
        <v>19234</v>
      </c>
      <c r="N1742" s="14" t="s">
        <v>19235</v>
      </c>
      <c r="O1742" s="14" t="s">
        <v>19236</v>
      </c>
      <c r="P1742" s="14" t="s">
        <v>38</v>
      </c>
      <c r="Q1742" s="14" t="s">
        <v>19237</v>
      </c>
      <c r="R1742" s="14" t="s">
        <v>40</v>
      </c>
      <c r="S1742" s="14" t="s">
        <v>19238</v>
      </c>
      <c r="T1742" s="14" t="s">
        <v>970</v>
      </c>
      <c r="U1742" s="14" t="s">
        <v>134</v>
      </c>
      <c r="V1742" s="14" t="s">
        <v>44</v>
      </c>
    </row>
    <row r="1743" spans="1:22" ht="9.75" customHeight="1">
      <c r="A1743" s="14" t="s">
        <v>15105</v>
      </c>
      <c r="B1743" s="14" t="s">
        <v>757</v>
      </c>
      <c r="C1743" s="13" t="str">
        <f t="shared" si="6"/>
        <v>11989F7</v>
      </c>
      <c r="D1743" s="14" t="s">
        <v>27</v>
      </c>
      <c r="E1743" s="14" t="s">
        <v>19239</v>
      </c>
      <c r="F1743" s="14" t="s">
        <v>19240</v>
      </c>
      <c r="G1743" s="14" t="s">
        <v>19241</v>
      </c>
      <c r="H1743" s="14" t="s">
        <v>19242</v>
      </c>
      <c r="I1743" s="14" t="s">
        <v>6681</v>
      </c>
      <c r="J1743" s="14" t="s">
        <v>168</v>
      </c>
      <c r="K1743" s="14" t="s">
        <v>33</v>
      </c>
      <c r="L1743" s="14" t="s">
        <v>19243</v>
      </c>
      <c r="M1743" s="14" t="s">
        <v>19244</v>
      </c>
      <c r="N1743" s="14" t="s">
        <v>19245</v>
      </c>
      <c r="O1743" s="14" t="s">
        <v>19246</v>
      </c>
      <c r="P1743" s="14" t="s">
        <v>38</v>
      </c>
      <c r="Q1743" s="14" t="s">
        <v>19247</v>
      </c>
      <c r="R1743" s="14" t="s">
        <v>40</v>
      </c>
      <c r="S1743" s="14" t="s">
        <v>19248</v>
      </c>
      <c r="T1743" s="14" t="s">
        <v>90</v>
      </c>
      <c r="U1743" s="14" t="s">
        <v>283</v>
      </c>
      <c r="V1743" s="14" t="s">
        <v>44</v>
      </c>
    </row>
    <row r="1744" spans="1:22" ht="9.75" customHeight="1">
      <c r="A1744" s="14" t="s">
        <v>15105</v>
      </c>
      <c r="B1744" s="14" t="s">
        <v>768</v>
      </c>
      <c r="C1744" s="13" t="str">
        <f t="shared" si="6"/>
        <v>11989F8</v>
      </c>
      <c r="D1744" s="14" t="s">
        <v>27</v>
      </c>
      <c r="E1744" s="14" t="s">
        <v>19249</v>
      </c>
      <c r="F1744" s="14" t="s">
        <v>19250</v>
      </c>
      <c r="G1744" s="13"/>
      <c r="H1744" s="14" t="s">
        <v>19251</v>
      </c>
      <c r="I1744" s="14" t="s">
        <v>19252</v>
      </c>
      <c r="J1744" s="14" t="s">
        <v>208</v>
      </c>
      <c r="K1744" s="14" t="s">
        <v>83</v>
      </c>
      <c r="L1744" s="14" t="s">
        <v>19253</v>
      </c>
      <c r="M1744" s="14" t="s">
        <v>19254</v>
      </c>
      <c r="N1744" s="14" t="s">
        <v>19255</v>
      </c>
      <c r="O1744" s="14" t="s">
        <v>19256</v>
      </c>
      <c r="P1744" s="14" t="s">
        <v>38</v>
      </c>
      <c r="Q1744" s="14" t="s">
        <v>19257</v>
      </c>
      <c r="R1744" s="14" t="s">
        <v>40</v>
      </c>
      <c r="S1744" s="14" t="s">
        <v>19258</v>
      </c>
      <c r="T1744" s="14" t="s">
        <v>90</v>
      </c>
      <c r="U1744" s="14" t="s">
        <v>104</v>
      </c>
      <c r="V1744" s="14" t="s">
        <v>44</v>
      </c>
    </row>
    <row r="1745" spans="1:22" ht="9.75" customHeight="1">
      <c r="A1745" s="14" t="s">
        <v>15105</v>
      </c>
      <c r="B1745" s="14" t="s">
        <v>782</v>
      </c>
      <c r="C1745" s="13" t="str">
        <f t="shared" si="6"/>
        <v>11989F9</v>
      </c>
      <c r="D1745" s="14" t="s">
        <v>27</v>
      </c>
      <c r="E1745" s="14" t="s">
        <v>19259</v>
      </c>
      <c r="F1745" s="14" t="s">
        <v>19260</v>
      </c>
      <c r="G1745" s="14" t="s">
        <v>19261</v>
      </c>
      <c r="H1745" s="14" t="s">
        <v>19262</v>
      </c>
      <c r="I1745" s="14" t="s">
        <v>19263</v>
      </c>
      <c r="J1745" s="14" t="s">
        <v>230</v>
      </c>
      <c r="K1745" s="14" t="s">
        <v>83</v>
      </c>
      <c r="L1745" s="14" t="s">
        <v>19264</v>
      </c>
      <c r="M1745" s="14" t="s">
        <v>19265</v>
      </c>
      <c r="N1745" s="14" t="s">
        <v>19266</v>
      </c>
      <c r="O1745" s="14" t="s">
        <v>19267</v>
      </c>
      <c r="P1745" s="14" t="s">
        <v>38</v>
      </c>
      <c r="Q1745" s="14" t="s">
        <v>19268</v>
      </c>
      <c r="R1745" s="14" t="s">
        <v>40</v>
      </c>
      <c r="S1745" s="14" t="s">
        <v>19269</v>
      </c>
      <c r="T1745" s="14" t="s">
        <v>230</v>
      </c>
      <c r="U1745" s="14" t="s">
        <v>283</v>
      </c>
      <c r="V1745" s="14" t="s">
        <v>44</v>
      </c>
    </row>
    <row r="1746" spans="1:22" ht="9.75" customHeight="1">
      <c r="A1746" s="14" t="s">
        <v>15105</v>
      </c>
      <c r="B1746" s="14" t="s">
        <v>796</v>
      </c>
      <c r="C1746" s="13" t="str">
        <f t="shared" si="6"/>
        <v>11989F10</v>
      </c>
      <c r="D1746" s="14" t="s">
        <v>27</v>
      </c>
      <c r="E1746" s="14" t="s">
        <v>19270</v>
      </c>
      <c r="F1746" s="14" t="s">
        <v>19271</v>
      </c>
      <c r="G1746" s="13"/>
      <c r="H1746" s="14" t="s">
        <v>19272</v>
      </c>
      <c r="I1746" s="14" t="s">
        <v>19273</v>
      </c>
      <c r="J1746" s="14" t="s">
        <v>3746</v>
      </c>
      <c r="K1746" s="14" t="s">
        <v>33</v>
      </c>
      <c r="L1746" s="14" t="s">
        <v>19274</v>
      </c>
      <c r="M1746" s="14" t="s">
        <v>19275</v>
      </c>
      <c r="N1746" s="14" t="s">
        <v>19276</v>
      </c>
      <c r="O1746" s="14" t="s">
        <v>19277</v>
      </c>
      <c r="P1746" s="14" t="s">
        <v>38</v>
      </c>
      <c r="Q1746" s="14" t="s">
        <v>19278</v>
      </c>
      <c r="R1746" s="14" t="s">
        <v>40</v>
      </c>
      <c r="S1746" s="14" t="s">
        <v>19279</v>
      </c>
      <c r="T1746" s="14" t="s">
        <v>2306</v>
      </c>
      <c r="U1746" s="14" t="s">
        <v>147</v>
      </c>
      <c r="V1746" s="14" t="s">
        <v>44</v>
      </c>
    </row>
    <row r="1747" spans="1:22" ht="9.75" customHeight="1">
      <c r="A1747" s="14" t="s">
        <v>15105</v>
      </c>
      <c r="B1747" s="14" t="s">
        <v>810</v>
      </c>
      <c r="C1747" s="13" t="str">
        <f t="shared" si="6"/>
        <v>11989F11</v>
      </c>
      <c r="D1747" s="14" t="s">
        <v>27</v>
      </c>
      <c r="E1747" s="14" t="s">
        <v>19280</v>
      </c>
      <c r="F1747" s="14" t="s">
        <v>19281</v>
      </c>
      <c r="G1747" s="13"/>
      <c r="H1747" s="14" t="s">
        <v>19282</v>
      </c>
      <c r="I1747" s="14" t="s">
        <v>19283</v>
      </c>
      <c r="J1747" s="14" t="s">
        <v>1537</v>
      </c>
      <c r="K1747" s="14" t="s">
        <v>33</v>
      </c>
      <c r="L1747" s="14" t="s">
        <v>19284</v>
      </c>
      <c r="M1747" s="14" t="s">
        <v>19285</v>
      </c>
      <c r="N1747" s="14" t="s">
        <v>19286</v>
      </c>
      <c r="O1747" s="14" t="s">
        <v>19287</v>
      </c>
      <c r="P1747" s="14" t="s">
        <v>38</v>
      </c>
      <c r="Q1747" s="14" t="s">
        <v>19288</v>
      </c>
      <c r="R1747" s="14" t="s">
        <v>40</v>
      </c>
      <c r="S1747" s="14" t="s">
        <v>19289</v>
      </c>
      <c r="T1747" s="14" t="s">
        <v>118</v>
      </c>
      <c r="U1747" s="14" t="s">
        <v>429</v>
      </c>
      <c r="V1747" s="14" t="s">
        <v>44</v>
      </c>
    </row>
    <row r="1748" spans="1:22" ht="9.75" customHeight="1">
      <c r="A1748" s="14" t="s">
        <v>15105</v>
      </c>
      <c r="B1748" s="14" t="s">
        <v>819</v>
      </c>
      <c r="C1748" s="13" t="str">
        <f t="shared" si="6"/>
        <v>11989G2</v>
      </c>
      <c r="D1748" s="14" t="s">
        <v>27</v>
      </c>
      <c r="E1748" s="14" t="s">
        <v>19290</v>
      </c>
      <c r="F1748" s="14" t="s">
        <v>19291</v>
      </c>
      <c r="G1748" s="14" t="s">
        <v>19292</v>
      </c>
      <c r="H1748" s="14" t="s">
        <v>19293</v>
      </c>
      <c r="I1748" s="14" t="s">
        <v>8893</v>
      </c>
      <c r="J1748" s="14" t="s">
        <v>737</v>
      </c>
      <c r="K1748" s="14" t="s">
        <v>33</v>
      </c>
      <c r="L1748" s="14" t="s">
        <v>19294</v>
      </c>
      <c r="M1748" s="14" t="s">
        <v>8895</v>
      </c>
      <c r="N1748" s="14" t="s">
        <v>19295</v>
      </c>
      <c r="O1748" s="14" t="s">
        <v>19296</v>
      </c>
      <c r="P1748" s="14" t="s">
        <v>38</v>
      </c>
      <c r="Q1748" s="14" t="s">
        <v>19297</v>
      </c>
      <c r="R1748" s="14" t="s">
        <v>40</v>
      </c>
      <c r="S1748" s="14" t="s">
        <v>19298</v>
      </c>
      <c r="T1748" s="14" t="s">
        <v>456</v>
      </c>
      <c r="U1748" s="14" t="s">
        <v>283</v>
      </c>
      <c r="V1748" s="14" t="s">
        <v>44</v>
      </c>
    </row>
    <row r="1749" spans="1:22" ht="9.75" customHeight="1">
      <c r="A1749" s="14" t="s">
        <v>15105</v>
      </c>
      <c r="B1749" s="14" t="s">
        <v>831</v>
      </c>
      <c r="C1749" s="13" t="str">
        <f t="shared" si="6"/>
        <v>11989G3</v>
      </c>
      <c r="D1749" s="14" t="s">
        <v>27</v>
      </c>
      <c r="E1749" s="14" t="s">
        <v>19299</v>
      </c>
      <c r="F1749" s="14" t="s">
        <v>19300</v>
      </c>
      <c r="G1749" s="14" t="s">
        <v>19301</v>
      </c>
      <c r="H1749" s="14" t="s">
        <v>19302</v>
      </c>
      <c r="I1749" s="14" t="s">
        <v>14475</v>
      </c>
      <c r="J1749" s="14" t="s">
        <v>208</v>
      </c>
      <c r="K1749" s="14" t="s">
        <v>33</v>
      </c>
      <c r="L1749" s="14" t="s">
        <v>19303</v>
      </c>
      <c r="M1749" s="14" t="s">
        <v>14477</v>
      </c>
      <c r="N1749" s="14" t="s">
        <v>19304</v>
      </c>
      <c r="O1749" s="14" t="s">
        <v>14479</v>
      </c>
      <c r="P1749" s="14" t="s">
        <v>38</v>
      </c>
      <c r="Q1749" s="14" t="s">
        <v>19305</v>
      </c>
      <c r="R1749" s="14" t="s">
        <v>40</v>
      </c>
      <c r="S1749" s="14" t="s">
        <v>19306</v>
      </c>
      <c r="T1749" s="14" t="s">
        <v>90</v>
      </c>
      <c r="U1749" s="14" t="s">
        <v>215</v>
      </c>
      <c r="V1749" s="14" t="s">
        <v>44</v>
      </c>
    </row>
    <row r="1750" spans="1:22" ht="9.75" customHeight="1">
      <c r="A1750" s="14" t="s">
        <v>15105</v>
      </c>
      <c r="B1750" s="14" t="s">
        <v>844</v>
      </c>
      <c r="C1750" s="13" t="str">
        <f t="shared" si="6"/>
        <v>11989G4</v>
      </c>
      <c r="D1750" s="14" t="s">
        <v>27</v>
      </c>
      <c r="E1750" s="14" t="s">
        <v>19307</v>
      </c>
      <c r="F1750" s="14" t="s">
        <v>19308</v>
      </c>
      <c r="G1750" s="14" t="s">
        <v>19309</v>
      </c>
      <c r="H1750" s="14" t="s">
        <v>19310</v>
      </c>
      <c r="I1750" s="14" t="s">
        <v>19311</v>
      </c>
      <c r="J1750" s="14" t="s">
        <v>19312</v>
      </c>
      <c r="K1750" s="14" t="s">
        <v>33</v>
      </c>
      <c r="L1750" s="14" t="s">
        <v>19313</v>
      </c>
      <c r="M1750" s="14" t="s">
        <v>19314</v>
      </c>
      <c r="N1750" s="14" t="s">
        <v>19315</v>
      </c>
      <c r="O1750" s="14" t="s">
        <v>19316</v>
      </c>
      <c r="P1750" s="14" t="s">
        <v>38</v>
      </c>
      <c r="Q1750" s="14" t="s">
        <v>19317</v>
      </c>
      <c r="R1750" s="14" t="s">
        <v>40</v>
      </c>
      <c r="S1750" s="14" t="s">
        <v>19318</v>
      </c>
      <c r="T1750" s="14" t="s">
        <v>1083</v>
      </c>
      <c r="U1750" s="14" t="s">
        <v>134</v>
      </c>
      <c r="V1750" s="14" t="s">
        <v>1667</v>
      </c>
    </row>
    <row r="1751" spans="1:22" ht="9.75" customHeight="1">
      <c r="A1751" s="14" t="s">
        <v>15105</v>
      </c>
      <c r="B1751" s="14" t="s">
        <v>856</v>
      </c>
      <c r="C1751" s="13" t="str">
        <f t="shared" si="6"/>
        <v>11989G5</v>
      </c>
      <c r="D1751" s="14" t="s">
        <v>27</v>
      </c>
      <c r="E1751" s="14" t="s">
        <v>19319</v>
      </c>
      <c r="F1751" s="14" t="s">
        <v>19320</v>
      </c>
      <c r="G1751" s="14" t="s">
        <v>19321</v>
      </c>
      <c r="H1751" s="14" t="s">
        <v>19322</v>
      </c>
      <c r="I1751" s="14" t="s">
        <v>19323</v>
      </c>
      <c r="J1751" s="14" t="s">
        <v>236</v>
      </c>
      <c r="K1751" s="14" t="s">
        <v>33</v>
      </c>
      <c r="L1751" s="14" t="s">
        <v>19324</v>
      </c>
      <c r="M1751" s="14" t="s">
        <v>19325</v>
      </c>
      <c r="N1751" s="14" t="s">
        <v>19326</v>
      </c>
      <c r="O1751" s="14" t="s">
        <v>19327</v>
      </c>
      <c r="P1751" s="14" t="s">
        <v>38</v>
      </c>
      <c r="Q1751" s="14" t="s">
        <v>19328</v>
      </c>
      <c r="R1751" s="14" t="s">
        <v>40</v>
      </c>
      <c r="S1751" s="14" t="s">
        <v>19329</v>
      </c>
      <c r="T1751" s="14" t="s">
        <v>75</v>
      </c>
      <c r="U1751" s="14" t="s">
        <v>243</v>
      </c>
      <c r="V1751" s="14" t="s">
        <v>44</v>
      </c>
    </row>
    <row r="1752" spans="1:22" ht="9.75" customHeight="1">
      <c r="A1752" s="14" t="s">
        <v>15105</v>
      </c>
      <c r="B1752" s="14" t="s">
        <v>868</v>
      </c>
      <c r="C1752" s="13" t="str">
        <f t="shared" si="6"/>
        <v>11989G6</v>
      </c>
      <c r="D1752" s="14" t="s">
        <v>27</v>
      </c>
      <c r="E1752" s="14" t="s">
        <v>19330</v>
      </c>
      <c r="F1752" s="14" t="s">
        <v>19331</v>
      </c>
      <c r="G1752" s="14" t="s">
        <v>19332</v>
      </c>
      <c r="H1752" s="14" t="s">
        <v>19333</v>
      </c>
      <c r="I1752" s="14" t="s">
        <v>19334</v>
      </c>
      <c r="J1752" s="14" t="s">
        <v>230</v>
      </c>
      <c r="K1752" s="14" t="s">
        <v>33</v>
      </c>
      <c r="L1752" s="14" t="s">
        <v>19335</v>
      </c>
      <c r="M1752" s="14" t="s">
        <v>19336</v>
      </c>
      <c r="N1752" s="14" t="s">
        <v>19337</v>
      </c>
      <c r="O1752" s="14" t="s">
        <v>19338</v>
      </c>
      <c r="P1752" s="14" t="s">
        <v>38</v>
      </c>
      <c r="Q1752" s="14" t="s">
        <v>19339</v>
      </c>
      <c r="R1752" s="14" t="s">
        <v>40</v>
      </c>
      <c r="S1752" s="14" t="s">
        <v>19340</v>
      </c>
      <c r="T1752" s="14" t="s">
        <v>230</v>
      </c>
      <c r="U1752" s="14" t="s">
        <v>338</v>
      </c>
      <c r="V1752" s="14" t="s">
        <v>44</v>
      </c>
    </row>
    <row r="1753" spans="1:22" ht="9.75" customHeight="1">
      <c r="A1753" s="14" t="s">
        <v>15105</v>
      </c>
      <c r="B1753" s="14" t="s">
        <v>879</v>
      </c>
      <c r="C1753" s="13" t="str">
        <f t="shared" si="6"/>
        <v>11989G7</v>
      </c>
      <c r="D1753" s="14" t="s">
        <v>27</v>
      </c>
      <c r="E1753" s="14" t="s">
        <v>19341</v>
      </c>
      <c r="F1753" s="14" t="s">
        <v>19342</v>
      </c>
      <c r="G1753" s="13"/>
      <c r="H1753" s="14" t="s">
        <v>19343</v>
      </c>
      <c r="I1753" s="14" t="s">
        <v>19344</v>
      </c>
      <c r="J1753" s="14" t="s">
        <v>344</v>
      </c>
      <c r="K1753" s="14" t="s">
        <v>68</v>
      </c>
      <c r="L1753" s="14" t="s">
        <v>19345</v>
      </c>
      <c r="M1753" s="14" t="s">
        <v>19346</v>
      </c>
      <c r="N1753" s="14" t="s">
        <v>19347</v>
      </c>
      <c r="O1753" s="14" t="s">
        <v>19348</v>
      </c>
      <c r="P1753" s="14" t="s">
        <v>38</v>
      </c>
      <c r="Q1753" s="14" t="s">
        <v>19349</v>
      </c>
      <c r="R1753" s="14" t="s">
        <v>40</v>
      </c>
      <c r="S1753" s="14" t="s">
        <v>19350</v>
      </c>
      <c r="T1753" s="14" t="s">
        <v>75</v>
      </c>
      <c r="U1753" s="14" t="s">
        <v>484</v>
      </c>
      <c r="V1753" s="14" t="s">
        <v>44</v>
      </c>
    </row>
    <row r="1754" spans="1:22" ht="9.75" customHeight="1">
      <c r="A1754" s="14" t="s">
        <v>15105</v>
      </c>
      <c r="B1754" s="14" t="s">
        <v>892</v>
      </c>
      <c r="C1754" s="13" t="str">
        <f t="shared" si="6"/>
        <v>11989G8</v>
      </c>
      <c r="D1754" s="14" t="s">
        <v>27</v>
      </c>
      <c r="E1754" s="14" t="s">
        <v>19351</v>
      </c>
      <c r="F1754" s="14" t="s">
        <v>19352</v>
      </c>
      <c r="G1754" s="14" t="s">
        <v>19353</v>
      </c>
      <c r="H1754" s="14" t="s">
        <v>19354</v>
      </c>
      <c r="I1754" s="14" t="s">
        <v>19355</v>
      </c>
      <c r="J1754" s="14" t="s">
        <v>344</v>
      </c>
      <c r="K1754" s="14" t="s">
        <v>52</v>
      </c>
      <c r="L1754" s="14" t="s">
        <v>19356</v>
      </c>
      <c r="M1754" s="14" t="s">
        <v>19357</v>
      </c>
      <c r="N1754" s="14" t="s">
        <v>19358</v>
      </c>
      <c r="O1754" s="14" t="s">
        <v>19359</v>
      </c>
      <c r="P1754" s="14" t="s">
        <v>38</v>
      </c>
      <c r="Q1754" s="14" t="s">
        <v>19360</v>
      </c>
      <c r="R1754" s="14" t="s">
        <v>40</v>
      </c>
      <c r="S1754" s="14" t="s">
        <v>19361</v>
      </c>
      <c r="T1754" s="14" t="s">
        <v>75</v>
      </c>
      <c r="U1754" s="14" t="s">
        <v>243</v>
      </c>
      <c r="V1754" s="14" t="s">
        <v>44</v>
      </c>
    </row>
    <row r="1755" spans="1:22" ht="9.75" customHeight="1">
      <c r="A1755" s="14" t="s">
        <v>15105</v>
      </c>
      <c r="B1755" s="14" t="s">
        <v>905</v>
      </c>
      <c r="C1755" s="13" t="str">
        <f t="shared" si="6"/>
        <v>11989G9</v>
      </c>
      <c r="D1755" s="14" t="s">
        <v>27</v>
      </c>
      <c r="E1755" s="14" t="s">
        <v>19362</v>
      </c>
      <c r="F1755" s="14" t="s">
        <v>19363</v>
      </c>
      <c r="G1755" s="14" t="s">
        <v>19364</v>
      </c>
      <c r="H1755" s="14" t="s">
        <v>19365</v>
      </c>
      <c r="I1755" s="14" t="s">
        <v>9691</v>
      </c>
      <c r="J1755" s="14" t="s">
        <v>2595</v>
      </c>
      <c r="K1755" s="14" t="s">
        <v>83</v>
      </c>
      <c r="L1755" s="14" t="s">
        <v>19366</v>
      </c>
      <c r="M1755" s="14" t="s">
        <v>9693</v>
      </c>
      <c r="N1755" s="14" t="s">
        <v>19367</v>
      </c>
      <c r="O1755" s="14" t="s">
        <v>19368</v>
      </c>
      <c r="P1755" s="14" t="s">
        <v>38</v>
      </c>
      <c r="Q1755" s="14" t="s">
        <v>19369</v>
      </c>
      <c r="R1755" s="14" t="s">
        <v>40</v>
      </c>
      <c r="S1755" s="14" t="s">
        <v>19370</v>
      </c>
      <c r="T1755" s="14" t="s">
        <v>1060</v>
      </c>
      <c r="U1755" s="14" t="s">
        <v>283</v>
      </c>
      <c r="V1755" s="14" t="s">
        <v>44</v>
      </c>
    </row>
    <row r="1756" spans="1:22" ht="9.75" customHeight="1">
      <c r="A1756" s="14" t="s">
        <v>15105</v>
      </c>
      <c r="B1756" s="14" t="s">
        <v>919</v>
      </c>
      <c r="C1756" s="13" t="str">
        <f t="shared" si="6"/>
        <v>11989G10</v>
      </c>
      <c r="D1756" s="14" t="s">
        <v>27</v>
      </c>
      <c r="E1756" s="14" t="s">
        <v>19371</v>
      </c>
      <c r="F1756" s="14" t="s">
        <v>19372</v>
      </c>
      <c r="G1756" s="14" t="s">
        <v>19373</v>
      </c>
      <c r="H1756" s="14" t="s">
        <v>19374</v>
      </c>
      <c r="I1756" s="14" t="s">
        <v>19375</v>
      </c>
      <c r="J1756" s="14" t="s">
        <v>19376</v>
      </c>
      <c r="K1756" s="14" t="s">
        <v>33</v>
      </c>
      <c r="L1756" s="14" t="s">
        <v>19377</v>
      </c>
      <c r="M1756" s="14" t="s">
        <v>19378</v>
      </c>
      <c r="N1756" s="14" t="s">
        <v>19379</v>
      </c>
      <c r="O1756" s="14" t="s">
        <v>19380</v>
      </c>
      <c r="P1756" s="14" t="s">
        <v>38</v>
      </c>
      <c r="Q1756" s="14" t="s">
        <v>19381</v>
      </c>
      <c r="R1756" s="14" t="s">
        <v>40</v>
      </c>
      <c r="S1756" s="14" t="s">
        <v>19382</v>
      </c>
      <c r="T1756" s="14" t="s">
        <v>2119</v>
      </c>
      <c r="U1756" s="14" t="s">
        <v>134</v>
      </c>
      <c r="V1756" s="14" t="s">
        <v>44</v>
      </c>
    </row>
    <row r="1757" spans="1:22" ht="9.75" customHeight="1">
      <c r="A1757" s="14" t="s">
        <v>15105</v>
      </c>
      <c r="B1757" s="14" t="s">
        <v>934</v>
      </c>
      <c r="C1757" s="13" t="str">
        <f t="shared" si="6"/>
        <v>11989G11</v>
      </c>
      <c r="D1757" s="14" t="s">
        <v>27</v>
      </c>
      <c r="E1757" s="14" t="s">
        <v>19383</v>
      </c>
      <c r="F1757" s="14" t="s">
        <v>19384</v>
      </c>
      <c r="G1757" s="14" t="s">
        <v>19385</v>
      </c>
      <c r="H1757" s="14" t="s">
        <v>19386</v>
      </c>
      <c r="I1757" s="14" t="s">
        <v>19387</v>
      </c>
      <c r="J1757" s="14" t="s">
        <v>8292</v>
      </c>
      <c r="K1757" s="14" t="s">
        <v>33</v>
      </c>
      <c r="L1757" s="14" t="s">
        <v>19388</v>
      </c>
      <c r="M1757" s="14" t="s">
        <v>19389</v>
      </c>
      <c r="N1757" s="14" t="s">
        <v>19390</v>
      </c>
      <c r="O1757" s="14" t="s">
        <v>19391</v>
      </c>
      <c r="P1757" s="14" t="s">
        <v>38</v>
      </c>
      <c r="Q1757" s="14" t="s">
        <v>19392</v>
      </c>
      <c r="R1757" s="14" t="s">
        <v>40</v>
      </c>
      <c r="S1757" s="14" t="s">
        <v>19393</v>
      </c>
      <c r="T1757" s="14" t="s">
        <v>3105</v>
      </c>
      <c r="U1757" s="14" t="s">
        <v>134</v>
      </c>
      <c r="V1757" s="14" t="s">
        <v>44</v>
      </c>
    </row>
    <row r="1758" spans="1:22" ht="9.75" customHeight="1">
      <c r="A1758" s="14" t="s">
        <v>15105</v>
      </c>
      <c r="B1758" s="14" t="s">
        <v>945</v>
      </c>
      <c r="C1758" s="13" t="str">
        <f t="shared" si="6"/>
        <v>11989H2</v>
      </c>
      <c r="D1758" s="14" t="s">
        <v>27</v>
      </c>
      <c r="E1758" s="14" t="s">
        <v>19394</v>
      </c>
      <c r="F1758" s="14" t="s">
        <v>19395</v>
      </c>
      <c r="G1758" s="14" t="s">
        <v>19396</v>
      </c>
      <c r="H1758" s="14" t="s">
        <v>19397</v>
      </c>
      <c r="I1758" s="14" t="s">
        <v>19398</v>
      </c>
      <c r="J1758" s="14" t="s">
        <v>410</v>
      </c>
      <c r="K1758" s="14" t="s">
        <v>83</v>
      </c>
      <c r="L1758" s="14" t="s">
        <v>19399</v>
      </c>
      <c r="M1758" s="14" t="s">
        <v>19400</v>
      </c>
      <c r="N1758" s="14" t="s">
        <v>19401</v>
      </c>
      <c r="O1758" s="14" t="s">
        <v>19402</v>
      </c>
      <c r="P1758" s="14" t="s">
        <v>38</v>
      </c>
      <c r="Q1758" s="14" t="s">
        <v>19403</v>
      </c>
      <c r="R1758" s="14" t="s">
        <v>40</v>
      </c>
      <c r="S1758" s="14" t="s">
        <v>19404</v>
      </c>
      <c r="T1758" s="14" t="s">
        <v>118</v>
      </c>
      <c r="U1758" s="14" t="s">
        <v>43</v>
      </c>
      <c r="V1758" s="14" t="s">
        <v>44</v>
      </c>
    </row>
    <row r="1759" spans="1:22" ht="9.75" customHeight="1">
      <c r="A1759" s="14" t="s">
        <v>15105</v>
      </c>
      <c r="B1759" s="14" t="s">
        <v>956</v>
      </c>
      <c r="C1759" s="13" t="str">
        <f t="shared" si="6"/>
        <v>11989H3</v>
      </c>
      <c r="D1759" s="14" t="s">
        <v>27</v>
      </c>
      <c r="E1759" s="14" t="s">
        <v>19405</v>
      </c>
      <c r="F1759" s="14" t="s">
        <v>19406</v>
      </c>
      <c r="G1759" s="13"/>
      <c r="H1759" s="14" t="s">
        <v>19407</v>
      </c>
      <c r="I1759" s="14" t="s">
        <v>19408</v>
      </c>
      <c r="J1759" s="14" t="s">
        <v>1041</v>
      </c>
      <c r="K1759" s="14" t="s">
        <v>4258</v>
      </c>
      <c r="L1759" s="14" t="s">
        <v>19409</v>
      </c>
      <c r="M1759" s="14" t="s">
        <v>19410</v>
      </c>
      <c r="N1759" s="14" t="s">
        <v>19411</v>
      </c>
      <c r="O1759" s="14" t="s">
        <v>19412</v>
      </c>
      <c r="P1759" s="14" t="s">
        <v>38</v>
      </c>
      <c r="Q1759" s="14" t="s">
        <v>19413</v>
      </c>
      <c r="R1759" s="14" t="s">
        <v>40</v>
      </c>
      <c r="S1759" s="14" t="s">
        <v>19414</v>
      </c>
      <c r="T1759" s="14" t="s">
        <v>456</v>
      </c>
      <c r="U1759" s="14" t="s">
        <v>230</v>
      </c>
      <c r="V1759" s="14" t="s">
        <v>44</v>
      </c>
    </row>
    <row r="1760" spans="1:22" ht="9.75" customHeight="1">
      <c r="A1760" s="14" t="s">
        <v>15105</v>
      </c>
      <c r="B1760" s="14" t="s">
        <v>971</v>
      </c>
      <c r="C1760" s="13" t="str">
        <f t="shared" si="6"/>
        <v>11989H4</v>
      </c>
      <c r="D1760" s="14" t="s">
        <v>27</v>
      </c>
      <c r="E1760" s="14" t="s">
        <v>19415</v>
      </c>
      <c r="F1760" s="14" t="s">
        <v>19416</v>
      </c>
      <c r="G1760" s="14" t="s">
        <v>19417</v>
      </c>
      <c r="H1760" s="14" t="s">
        <v>19418</v>
      </c>
      <c r="I1760" s="14" t="s">
        <v>19419</v>
      </c>
      <c r="J1760" s="14" t="s">
        <v>3918</v>
      </c>
      <c r="K1760" s="14" t="s">
        <v>33</v>
      </c>
      <c r="L1760" s="14" t="s">
        <v>19420</v>
      </c>
      <c r="M1760" s="14" t="s">
        <v>19421</v>
      </c>
      <c r="N1760" s="14" t="s">
        <v>19422</v>
      </c>
      <c r="O1760" s="14" t="s">
        <v>19423</v>
      </c>
      <c r="P1760" s="14" t="s">
        <v>38</v>
      </c>
      <c r="Q1760" s="14" t="s">
        <v>19424</v>
      </c>
      <c r="R1760" s="14" t="s">
        <v>40</v>
      </c>
      <c r="S1760" s="14" t="s">
        <v>19425</v>
      </c>
      <c r="T1760" s="14" t="s">
        <v>1624</v>
      </c>
      <c r="U1760" s="14" t="s">
        <v>134</v>
      </c>
      <c r="V1760" s="14" t="s">
        <v>148</v>
      </c>
    </row>
    <row r="1761" spans="1:22" ht="9.75" customHeight="1">
      <c r="A1761" s="14" t="s">
        <v>15105</v>
      </c>
      <c r="B1761" s="14" t="s">
        <v>985</v>
      </c>
      <c r="C1761" s="13" t="str">
        <f t="shared" si="6"/>
        <v>11989H5</v>
      </c>
      <c r="D1761" s="14" t="s">
        <v>27</v>
      </c>
      <c r="E1761" s="14" t="s">
        <v>19426</v>
      </c>
      <c r="F1761" s="14" t="s">
        <v>19427</v>
      </c>
      <c r="G1761" s="14" t="s">
        <v>19428</v>
      </c>
      <c r="H1761" s="14" t="s">
        <v>19429</v>
      </c>
      <c r="I1761" s="14" t="s">
        <v>15887</v>
      </c>
      <c r="J1761" s="14" t="s">
        <v>208</v>
      </c>
      <c r="K1761" s="14" t="s">
        <v>33</v>
      </c>
      <c r="L1761" s="14" t="s">
        <v>19430</v>
      </c>
      <c r="M1761" s="14" t="s">
        <v>15889</v>
      </c>
      <c r="N1761" s="14" t="s">
        <v>19431</v>
      </c>
      <c r="O1761" s="14" t="s">
        <v>19432</v>
      </c>
      <c r="P1761" s="14" t="s">
        <v>38</v>
      </c>
      <c r="Q1761" s="14" t="s">
        <v>19433</v>
      </c>
      <c r="R1761" s="14" t="s">
        <v>40</v>
      </c>
      <c r="S1761" s="14" t="s">
        <v>19434</v>
      </c>
      <c r="T1761" s="14" t="s">
        <v>90</v>
      </c>
      <c r="U1761" s="14" t="s">
        <v>202</v>
      </c>
      <c r="V1761" s="14" t="s">
        <v>44</v>
      </c>
    </row>
    <row r="1762" spans="1:22" ht="9.75" customHeight="1">
      <c r="A1762" s="14" t="s">
        <v>15105</v>
      </c>
      <c r="B1762" s="14" t="s">
        <v>999</v>
      </c>
      <c r="C1762" s="13" t="str">
        <f t="shared" si="6"/>
        <v>11989H6</v>
      </c>
      <c r="D1762" s="14" t="s">
        <v>27</v>
      </c>
      <c r="E1762" s="14" t="s">
        <v>19435</v>
      </c>
      <c r="F1762" s="14" t="s">
        <v>19436</v>
      </c>
      <c r="G1762" s="14" t="s">
        <v>19437</v>
      </c>
      <c r="H1762" s="14" t="s">
        <v>19438</v>
      </c>
      <c r="I1762" s="14" t="s">
        <v>19439</v>
      </c>
      <c r="J1762" s="14" t="s">
        <v>19440</v>
      </c>
      <c r="K1762" s="14" t="s">
        <v>68</v>
      </c>
      <c r="L1762" s="14" t="s">
        <v>19441</v>
      </c>
      <c r="M1762" s="14" t="s">
        <v>19442</v>
      </c>
      <c r="N1762" s="14" t="s">
        <v>19443</v>
      </c>
      <c r="O1762" s="14" t="s">
        <v>19444</v>
      </c>
      <c r="P1762" s="14" t="s">
        <v>38</v>
      </c>
      <c r="Q1762" s="14" t="s">
        <v>19445</v>
      </c>
      <c r="R1762" s="14" t="s">
        <v>40</v>
      </c>
      <c r="S1762" s="14" t="s">
        <v>19446</v>
      </c>
      <c r="T1762" s="14" t="s">
        <v>19447</v>
      </c>
      <c r="U1762" s="14" t="s">
        <v>338</v>
      </c>
      <c r="V1762" s="14" t="s">
        <v>44</v>
      </c>
    </row>
    <row r="1763" spans="1:22" ht="9.75" customHeight="1">
      <c r="A1763" s="14" t="s">
        <v>15105</v>
      </c>
      <c r="B1763" s="14" t="s">
        <v>1010</v>
      </c>
      <c r="C1763" s="13" t="str">
        <f t="shared" si="6"/>
        <v>11989H7</v>
      </c>
      <c r="D1763" s="14" t="s">
        <v>27</v>
      </c>
      <c r="E1763" s="14" t="s">
        <v>19448</v>
      </c>
      <c r="F1763" s="14" t="s">
        <v>19449</v>
      </c>
      <c r="G1763" s="14" t="s">
        <v>19450</v>
      </c>
      <c r="H1763" s="14" t="s">
        <v>19451</v>
      </c>
      <c r="I1763" s="14" t="s">
        <v>19452</v>
      </c>
      <c r="J1763" s="14" t="s">
        <v>19453</v>
      </c>
      <c r="K1763" s="14" t="s">
        <v>33</v>
      </c>
      <c r="L1763" s="14" t="s">
        <v>19454</v>
      </c>
      <c r="M1763" s="14" t="s">
        <v>19455</v>
      </c>
      <c r="N1763" s="14" t="s">
        <v>19456</v>
      </c>
      <c r="O1763" s="14" t="s">
        <v>19457</v>
      </c>
      <c r="P1763" s="14" t="s">
        <v>38</v>
      </c>
      <c r="Q1763" s="14" t="s">
        <v>19458</v>
      </c>
      <c r="R1763" s="14" t="s">
        <v>40</v>
      </c>
      <c r="S1763" s="14" t="s">
        <v>19459</v>
      </c>
      <c r="T1763" s="14" t="s">
        <v>10203</v>
      </c>
      <c r="U1763" s="14" t="s">
        <v>19460</v>
      </c>
      <c r="V1763" s="14" t="s">
        <v>44</v>
      </c>
    </row>
    <row r="1764" spans="1:22" ht="9.75" customHeight="1">
      <c r="A1764" s="14" t="s">
        <v>15105</v>
      </c>
      <c r="B1764" s="14" t="s">
        <v>1022</v>
      </c>
      <c r="C1764" s="13" t="str">
        <f t="shared" si="6"/>
        <v>11989H8</v>
      </c>
      <c r="D1764" s="14" t="s">
        <v>27</v>
      </c>
      <c r="E1764" s="14" t="s">
        <v>19461</v>
      </c>
      <c r="F1764" s="14" t="s">
        <v>19462</v>
      </c>
      <c r="G1764" s="13"/>
      <c r="H1764" s="14" t="s">
        <v>19463</v>
      </c>
      <c r="I1764" s="14" t="s">
        <v>19464</v>
      </c>
      <c r="J1764" s="14" t="s">
        <v>19465</v>
      </c>
      <c r="K1764" s="14" t="s">
        <v>33</v>
      </c>
      <c r="L1764" s="14" t="s">
        <v>19466</v>
      </c>
      <c r="M1764" s="14" t="s">
        <v>19467</v>
      </c>
      <c r="N1764" s="14" t="s">
        <v>19468</v>
      </c>
      <c r="O1764" s="14" t="s">
        <v>19469</v>
      </c>
      <c r="P1764" s="14" t="s">
        <v>38</v>
      </c>
      <c r="Q1764" s="14" t="s">
        <v>19470</v>
      </c>
      <c r="R1764" s="14" t="s">
        <v>40</v>
      </c>
      <c r="S1764" s="14" t="s">
        <v>19471</v>
      </c>
      <c r="T1764" s="14" t="s">
        <v>19472</v>
      </c>
      <c r="U1764" s="14" t="s">
        <v>119</v>
      </c>
      <c r="V1764" s="14" t="s">
        <v>44</v>
      </c>
    </row>
    <row r="1765" spans="1:22" ht="9.75" customHeight="1">
      <c r="A1765" s="14" t="s">
        <v>15105</v>
      </c>
      <c r="B1765" s="14" t="s">
        <v>1035</v>
      </c>
      <c r="C1765" s="13" t="str">
        <f t="shared" si="6"/>
        <v>11989H9</v>
      </c>
      <c r="D1765" s="14" t="s">
        <v>27</v>
      </c>
      <c r="E1765" s="14" t="s">
        <v>19473</v>
      </c>
      <c r="F1765" s="14" t="s">
        <v>19474</v>
      </c>
      <c r="G1765" s="14" t="s">
        <v>19475</v>
      </c>
      <c r="H1765" s="14" t="s">
        <v>19476</v>
      </c>
      <c r="I1765" s="14" t="s">
        <v>10620</v>
      </c>
      <c r="J1765" s="14" t="s">
        <v>19477</v>
      </c>
      <c r="K1765" s="14" t="s">
        <v>33</v>
      </c>
      <c r="L1765" s="14" t="s">
        <v>19478</v>
      </c>
      <c r="M1765" s="14" t="s">
        <v>10623</v>
      </c>
      <c r="N1765" s="14" t="s">
        <v>19479</v>
      </c>
      <c r="O1765" s="14" t="s">
        <v>19480</v>
      </c>
      <c r="P1765" s="14" t="s">
        <v>38</v>
      </c>
      <c r="Q1765" s="14" t="s">
        <v>19481</v>
      </c>
      <c r="R1765" s="14" t="s">
        <v>40</v>
      </c>
      <c r="S1765" s="14" t="s">
        <v>19482</v>
      </c>
      <c r="T1765" s="14" t="s">
        <v>692</v>
      </c>
      <c r="U1765" s="14" t="s">
        <v>338</v>
      </c>
      <c r="V1765" s="14" t="s">
        <v>44</v>
      </c>
    </row>
    <row r="1766" spans="1:22" ht="9.75" customHeight="1">
      <c r="A1766" s="14" t="s">
        <v>15105</v>
      </c>
      <c r="B1766" s="14" t="s">
        <v>1048</v>
      </c>
      <c r="C1766" s="13" t="str">
        <f t="shared" si="6"/>
        <v>11989H10</v>
      </c>
      <c r="D1766" s="14" t="s">
        <v>27</v>
      </c>
      <c r="E1766" s="14" t="s">
        <v>19483</v>
      </c>
      <c r="F1766" s="14" t="s">
        <v>19484</v>
      </c>
      <c r="G1766" s="13"/>
      <c r="H1766" s="14" t="s">
        <v>19485</v>
      </c>
      <c r="I1766" s="14" t="s">
        <v>19486</v>
      </c>
      <c r="J1766" s="14" t="s">
        <v>230</v>
      </c>
      <c r="K1766" s="14" t="s">
        <v>33</v>
      </c>
      <c r="L1766" s="14" t="s">
        <v>19487</v>
      </c>
      <c r="M1766" s="14" t="s">
        <v>19488</v>
      </c>
      <c r="N1766" s="14" t="s">
        <v>19489</v>
      </c>
      <c r="O1766" s="14" t="s">
        <v>19490</v>
      </c>
      <c r="P1766" s="14" t="s">
        <v>38</v>
      </c>
      <c r="Q1766" s="14" t="s">
        <v>19491</v>
      </c>
      <c r="R1766" s="14" t="s">
        <v>40</v>
      </c>
      <c r="S1766" s="14" t="s">
        <v>19492</v>
      </c>
      <c r="T1766" s="14" t="s">
        <v>230</v>
      </c>
      <c r="U1766" s="14" t="s">
        <v>215</v>
      </c>
      <c r="V1766" s="14" t="s">
        <v>44</v>
      </c>
    </row>
    <row r="1767" spans="1:22" ht="9.75" customHeight="1">
      <c r="A1767" s="14" t="s">
        <v>15105</v>
      </c>
      <c r="B1767" s="14" t="s">
        <v>1061</v>
      </c>
      <c r="C1767" s="13" t="str">
        <f t="shared" si="6"/>
        <v>11989H11</v>
      </c>
      <c r="D1767" s="14" t="s">
        <v>27</v>
      </c>
      <c r="E1767" s="14" t="s">
        <v>19493</v>
      </c>
      <c r="F1767" s="14" t="s">
        <v>19494</v>
      </c>
      <c r="G1767" s="14" t="s">
        <v>19495</v>
      </c>
      <c r="H1767" s="14" t="s">
        <v>19496</v>
      </c>
      <c r="I1767" s="14" t="s">
        <v>19497</v>
      </c>
      <c r="J1767" s="14" t="s">
        <v>111</v>
      </c>
      <c r="K1767" s="14" t="s">
        <v>33</v>
      </c>
      <c r="L1767" s="14" t="s">
        <v>19498</v>
      </c>
      <c r="M1767" s="14" t="s">
        <v>19499</v>
      </c>
      <c r="N1767" s="14" t="s">
        <v>19500</v>
      </c>
      <c r="O1767" s="14" t="s">
        <v>19501</v>
      </c>
      <c r="P1767" s="14" t="s">
        <v>38</v>
      </c>
      <c r="Q1767" s="14" t="s">
        <v>19502</v>
      </c>
      <c r="R1767" s="14" t="s">
        <v>40</v>
      </c>
      <c r="S1767" s="14" t="s">
        <v>19503</v>
      </c>
      <c r="T1767" s="14" t="s">
        <v>118</v>
      </c>
      <c r="U1767" s="14" t="s">
        <v>60</v>
      </c>
      <c r="V1767" s="14" t="s">
        <v>44</v>
      </c>
    </row>
    <row r="1768" spans="1:22" ht="9.75" customHeight="1">
      <c r="A1768" s="14" t="s">
        <v>19504</v>
      </c>
      <c r="B1768" s="14" t="s">
        <v>26</v>
      </c>
      <c r="C1768" s="13" t="str">
        <f t="shared" si="6"/>
        <v>11990A2</v>
      </c>
      <c r="D1768" s="14" t="s">
        <v>27</v>
      </c>
      <c r="E1768" s="14" t="s">
        <v>19505</v>
      </c>
      <c r="F1768" s="14" t="s">
        <v>19506</v>
      </c>
      <c r="G1768" s="14" t="s">
        <v>19507</v>
      </c>
      <c r="H1768" s="14" t="s">
        <v>19508</v>
      </c>
      <c r="I1768" s="14" t="s">
        <v>17508</v>
      </c>
      <c r="J1768" s="14" t="s">
        <v>344</v>
      </c>
      <c r="K1768" s="14" t="s">
        <v>33</v>
      </c>
      <c r="L1768" s="14" t="s">
        <v>19509</v>
      </c>
      <c r="M1768" s="14" t="s">
        <v>17511</v>
      </c>
      <c r="N1768" s="14" t="s">
        <v>19510</v>
      </c>
      <c r="O1768" s="14" t="s">
        <v>19511</v>
      </c>
      <c r="P1768" s="14" t="s">
        <v>38</v>
      </c>
      <c r="Q1768" s="14" t="s">
        <v>19512</v>
      </c>
      <c r="R1768" s="14" t="s">
        <v>40</v>
      </c>
      <c r="S1768" s="14" t="s">
        <v>19513</v>
      </c>
      <c r="T1768" s="14" t="s">
        <v>75</v>
      </c>
      <c r="U1768" s="14" t="s">
        <v>243</v>
      </c>
      <c r="V1768" s="14" t="s">
        <v>44</v>
      </c>
    </row>
    <row r="1769" spans="1:22" ht="9.75" customHeight="1">
      <c r="A1769" s="14" t="s">
        <v>19504</v>
      </c>
      <c r="B1769" s="14" t="s">
        <v>45</v>
      </c>
      <c r="C1769" s="13" t="str">
        <f t="shared" si="6"/>
        <v>11990A3</v>
      </c>
      <c r="D1769" s="14" t="s">
        <v>27</v>
      </c>
      <c r="E1769" s="14" t="s">
        <v>19514</v>
      </c>
      <c r="F1769" s="14" t="s">
        <v>19515</v>
      </c>
      <c r="G1769" s="14" t="s">
        <v>19516</v>
      </c>
      <c r="H1769" s="14" t="s">
        <v>19517</v>
      </c>
      <c r="I1769" s="14" t="s">
        <v>10324</v>
      </c>
      <c r="J1769" s="14" t="s">
        <v>19518</v>
      </c>
      <c r="K1769" s="14" t="s">
        <v>33</v>
      </c>
      <c r="L1769" s="14" t="s">
        <v>19519</v>
      </c>
      <c r="M1769" s="14" t="s">
        <v>10327</v>
      </c>
      <c r="N1769" s="14" t="s">
        <v>19520</v>
      </c>
      <c r="O1769" s="14" t="s">
        <v>19521</v>
      </c>
      <c r="P1769" s="14" t="s">
        <v>38</v>
      </c>
      <c r="Q1769" s="14" t="s">
        <v>19522</v>
      </c>
      <c r="R1769" s="14" t="s">
        <v>40</v>
      </c>
      <c r="S1769" s="14" t="s">
        <v>19523</v>
      </c>
      <c r="T1769" s="14" t="s">
        <v>19524</v>
      </c>
      <c r="U1769" s="14" t="s">
        <v>3785</v>
      </c>
      <c r="V1769" s="14" t="s">
        <v>44</v>
      </c>
    </row>
    <row r="1770" spans="1:22" ht="9.75" customHeight="1">
      <c r="A1770" s="14" t="s">
        <v>19504</v>
      </c>
      <c r="B1770" s="14" t="s">
        <v>61</v>
      </c>
      <c r="C1770" s="13" t="str">
        <f t="shared" si="6"/>
        <v>11990A4</v>
      </c>
      <c r="D1770" s="14" t="s">
        <v>27</v>
      </c>
      <c r="E1770" s="14" t="s">
        <v>19525</v>
      </c>
      <c r="F1770" s="14" t="s">
        <v>19526</v>
      </c>
      <c r="G1770" s="13"/>
      <c r="H1770" s="14" t="s">
        <v>19527</v>
      </c>
      <c r="I1770" s="14" t="s">
        <v>19528</v>
      </c>
      <c r="J1770" s="14" t="s">
        <v>344</v>
      </c>
      <c r="K1770" s="14" t="s">
        <v>33</v>
      </c>
      <c r="L1770" s="14" t="s">
        <v>19529</v>
      </c>
      <c r="M1770" s="14" t="s">
        <v>19530</v>
      </c>
      <c r="N1770" s="14" t="s">
        <v>19531</v>
      </c>
      <c r="O1770" s="14" t="s">
        <v>19532</v>
      </c>
      <c r="P1770" s="14" t="s">
        <v>38</v>
      </c>
      <c r="Q1770" s="14" t="s">
        <v>19533</v>
      </c>
      <c r="R1770" s="14" t="s">
        <v>40</v>
      </c>
      <c r="S1770" s="14" t="s">
        <v>19534</v>
      </c>
      <c r="T1770" s="14" t="s">
        <v>75</v>
      </c>
      <c r="U1770" s="14" t="s">
        <v>243</v>
      </c>
      <c r="V1770" s="14" t="s">
        <v>44</v>
      </c>
    </row>
    <row r="1771" spans="1:22" ht="9.75" customHeight="1">
      <c r="A1771" s="14" t="s">
        <v>19504</v>
      </c>
      <c r="B1771" s="14" t="s">
        <v>77</v>
      </c>
      <c r="C1771" s="13" t="str">
        <f t="shared" si="6"/>
        <v>11990A5</v>
      </c>
      <c r="D1771" s="14" t="s">
        <v>27</v>
      </c>
      <c r="E1771" s="14" t="s">
        <v>19535</v>
      </c>
      <c r="F1771" s="14" t="s">
        <v>19536</v>
      </c>
      <c r="G1771" s="14" t="s">
        <v>19537</v>
      </c>
      <c r="H1771" s="14" t="s">
        <v>19538</v>
      </c>
      <c r="I1771" s="14" t="s">
        <v>19539</v>
      </c>
      <c r="J1771" s="14" t="s">
        <v>5591</v>
      </c>
      <c r="K1771" s="14" t="s">
        <v>169</v>
      </c>
      <c r="L1771" s="14" t="s">
        <v>19540</v>
      </c>
      <c r="M1771" s="14" t="s">
        <v>19541</v>
      </c>
      <c r="N1771" s="14" t="s">
        <v>19542</v>
      </c>
      <c r="O1771" s="14" t="s">
        <v>19543</v>
      </c>
      <c r="P1771" s="14" t="s">
        <v>38</v>
      </c>
      <c r="Q1771" s="14" t="s">
        <v>19544</v>
      </c>
      <c r="R1771" s="14" t="s">
        <v>40</v>
      </c>
      <c r="S1771" s="14" t="s">
        <v>19545</v>
      </c>
      <c r="T1771" s="14" t="s">
        <v>1531</v>
      </c>
      <c r="U1771" s="14" t="s">
        <v>9022</v>
      </c>
      <c r="V1771" s="14" t="s">
        <v>44</v>
      </c>
    </row>
    <row r="1772" spans="1:22" ht="9.75" customHeight="1">
      <c r="A1772" s="14" t="s">
        <v>19504</v>
      </c>
      <c r="B1772" s="14" t="s">
        <v>91</v>
      </c>
      <c r="C1772" s="13" t="str">
        <f t="shared" si="6"/>
        <v>11990A6</v>
      </c>
      <c r="D1772" s="14" t="s">
        <v>27</v>
      </c>
      <c r="E1772" s="14" t="s">
        <v>19546</v>
      </c>
      <c r="F1772" s="14" t="s">
        <v>19547</v>
      </c>
      <c r="G1772" s="14" t="s">
        <v>19548</v>
      </c>
      <c r="H1772" s="14" t="s">
        <v>19549</v>
      </c>
      <c r="I1772" s="14" t="s">
        <v>19550</v>
      </c>
      <c r="J1772" s="14" t="s">
        <v>19551</v>
      </c>
      <c r="K1772" s="14" t="s">
        <v>68</v>
      </c>
      <c r="L1772" s="14" t="s">
        <v>19552</v>
      </c>
      <c r="M1772" s="14" t="s">
        <v>19553</v>
      </c>
      <c r="N1772" s="14" t="s">
        <v>19554</v>
      </c>
      <c r="O1772" s="14" t="s">
        <v>19555</v>
      </c>
      <c r="P1772" s="14" t="s">
        <v>38</v>
      </c>
      <c r="Q1772" s="14" t="s">
        <v>19556</v>
      </c>
      <c r="R1772" s="14" t="s">
        <v>40</v>
      </c>
      <c r="S1772" s="14" t="s">
        <v>19557</v>
      </c>
      <c r="T1772" s="14" t="s">
        <v>19558</v>
      </c>
      <c r="U1772" s="14" t="s">
        <v>19559</v>
      </c>
      <c r="V1772" s="14" t="s">
        <v>44</v>
      </c>
    </row>
    <row r="1773" spans="1:22" ht="9.75" customHeight="1">
      <c r="A1773" s="14" t="s">
        <v>19504</v>
      </c>
      <c r="B1773" s="14" t="s">
        <v>105</v>
      </c>
      <c r="C1773" s="13" t="str">
        <f t="shared" si="6"/>
        <v>11990A7</v>
      </c>
      <c r="D1773" s="14" t="s">
        <v>27</v>
      </c>
      <c r="E1773" s="14" t="s">
        <v>19560</v>
      </c>
      <c r="F1773" s="14" t="s">
        <v>19561</v>
      </c>
      <c r="G1773" s="13"/>
      <c r="H1773" s="14" t="s">
        <v>19562</v>
      </c>
      <c r="I1773" s="14" t="s">
        <v>19563</v>
      </c>
      <c r="J1773" s="14" t="s">
        <v>19564</v>
      </c>
      <c r="K1773" s="14" t="s">
        <v>33</v>
      </c>
      <c r="L1773" s="14" t="s">
        <v>19565</v>
      </c>
      <c r="M1773" s="14" t="s">
        <v>19566</v>
      </c>
      <c r="N1773" s="14" t="s">
        <v>19567</v>
      </c>
      <c r="O1773" s="14" t="s">
        <v>19568</v>
      </c>
      <c r="P1773" s="14" t="s">
        <v>38</v>
      </c>
      <c r="Q1773" s="14" t="s">
        <v>19569</v>
      </c>
      <c r="R1773" s="14" t="s">
        <v>40</v>
      </c>
      <c r="S1773" s="14" t="s">
        <v>19570</v>
      </c>
      <c r="T1773" s="14" t="s">
        <v>2493</v>
      </c>
      <c r="U1773" s="14" t="s">
        <v>1084</v>
      </c>
      <c r="V1773" s="14" t="s">
        <v>44</v>
      </c>
    </row>
    <row r="1774" spans="1:22" ht="9.75" customHeight="1">
      <c r="A1774" s="14" t="s">
        <v>19504</v>
      </c>
      <c r="B1774" s="14" t="s">
        <v>120</v>
      </c>
      <c r="C1774" s="13" t="str">
        <f t="shared" si="6"/>
        <v>11990A8</v>
      </c>
      <c r="D1774" s="14" t="s">
        <v>27</v>
      </c>
      <c r="E1774" s="14" t="s">
        <v>19571</v>
      </c>
      <c r="F1774" s="14" t="s">
        <v>19572</v>
      </c>
      <c r="G1774" s="14" t="s">
        <v>19573</v>
      </c>
      <c r="H1774" s="14" t="s">
        <v>19574</v>
      </c>
      <c r="I1774" s="14" t="s">
        <v>19575</v>
      </c>
      <c r="J1774" s="14" t="s">
        <v>230</v>
      </c>
      <c r="K1774" s="14" t="s">
        <v>33</v>
      </c>
      <c r="L1774" s="14" t="s">
        <v>19576</v>
      </c>
      <c r="M1774" s="14" t="s">
        <v>19577</v>
      </c>
      <c r="N1774" s="14" t="s">
        <v>19578</v>
      </c>
      <c r="O1774" s="14" t="s">
        <v>19579</v>
      </c>
      <c r="P1774" s="14" t="s">
        <v>38</v>
      </c>
      <c r="Q1774" s="14" t="s">
        <v>19580</v>
      </c>
      <c r="R1774" s="14" t="s">
        <v>40</v>
      </c>
      <c r="S1774" s="14" t="s">
        <v>19581</v>
      </c>
      <c r="T1774" s="14" t="s">
        <v>230</v>
      </c>
      <c r="U1774" s="14" t="s">
        <v>60</v>
      </c>
      <c r="V1774" s="14" t="s">
        <v>44</v>
      </c>
    </row>
    <row r="1775" spans="1:22" ht="9.75" customHeight="1">
      <c r="A1775" s="14" t="s">
        <v>19504</v>
      </c>
      <c r="B1775" s="14" t="s">
        <v>136</v>
      </c>
      <c r="C1775" s="13" t="str">
        <f t="shared" si="6"/>
        <v>11990A9</v>
      </c>
      <c r="D1775" s="14" t="s">
        <v>27</v>
      </c>
      <c r="E1775" s="14" t="s">
        <v>19582</v>
      </c>
      <c r="F1775" s="14" t="s">
        <v>19583</v>
      </c>
      <c r="G1775" s="14" t="s">
        <v>19584</v>
      </c>
      <c r="H1775" s="14" t="s">
        <v>19585</v>
      </c>
      <c r="I1775" s="14" t="s">
        <v>19586</v>
      </c>
      <c r="J1775" s="14" t="s">
        <v>2043</v>
      </c>
      <c r="K1775" s="14" t="s">
        <v>5067</v>
      </c>
      <c r="L1775" s="14" t="s">
        <v>19587</v>
      </c>
      <c r="M1775" s="14" t="s">
        <v>19588</v>
      </c>
      <c r="N1775" s="14" t="s">
        <v>19589</v>
      </c>
      <c r="O1775" s="14" t="s">
        <v>19590</v>
      </c>
      <c r="P1775" s="14" t="s">
        <v>38</v>
      </c>
      <c r="Q1775" s="14" t="s">
        <v>19591</v>
      </c>
      <c r="R1775" s="14" t="s">
        <v>40</v>
      </c>
      <c r="S1775" s="14" t="s">
        <v>19592</v>
      </c>
      <c r="T1775" s="14" t="s">
        <v>337</v>
      </c>
      <c r="U1775" s="14" t="s">
        <v>338</v>
      </c>
      <c r="V1775" s="14" t="s">
        <v>44</v>
      </c>
    </row>
    <row r="1776" spans="1:22" ht="9.75" customHeight="1">
      <c r="A1776" s="14" t="s">
        <v>19504</v>
      </c>
      <c r="B1776" s="14" t="s">
        <v>149</v>
      </c>
      <c r="C1776" s="13" t="str">
        <f t="shared" si="6"/>
        <v>11990A10</v>
      </c>
      <c r="D1776" s="14" t="s">
        <v>27</v>
      </c>
      <c r="E1776" s="14" t="s">
        <v>19593</v>
      </c>
      <c r="F1776" s="14" t="s">
        <v>19594</v>
      </c>
      <c r="G1776" s="13"/>
      <c r="H1776" s="14" t="s">
        <v>19595</v>
      </c>
      <c r="I1776" s="14" t="s">
        <v>8291</v>
      </c>
      <c r="J1776" s="14" t="s">
        <v>1962</v>
      </c>
      <c r="K1776" s="14" t="s">
        <v>33</v>
      </c>
      <c r="L1776" s="14" t="s">
        <v>19596</v>
      </c>
      <c r="M1776" s="14" t="s">
        <v>19597</v>
      </c>
      <c r="N1776" s="14" t="s">
        <v>19598</v>
      </c>
      <c r="O1776" s="14" t="s">
        <v>19599</v>
      </c>
      <c r="P1776" s="14" t="s">
        <v>38</v>
      </c>
      <c r="Q1776" s="14" t="s">
        <v>19600</v>
      </c>
      <c r="R1776" s="14" t="s">
        <v>40</v>
      </c>
      <c r="S1776" s="14" t="s">
        <v>19601</v>
      </c>
      <c r="T1776" s="14" t="s">
        <v>75</v>
      </c>
      <c r="U1776" s="14" t="s">
        <v>134</v>
      </c>
      <c r="V1776" s="14" t="s">
        <v>44</v>
      </c>
    </row>
    <row r="1777" spans="1:22" ht="9.75" customHeight="1">
      <c r="A1777" s="14" t="s">
        <v>19504</v>
      </c>
      <c r="B1777" s="14" t="s">
        <v>162</v>
      </c>
      <c r="C1777" s="13" t="str">
        <f t="shared" si="6"/>
        <v>11990A11</v>
      </c>
      <c r="D1777" s="14" t="s">
        <v>27</v>
      </c>
      <c r="E1777" s="14" t="s">
        <v>19602</v>
      </c>
      <c r="F1777" s="14" t="s">
        <v>19603</v>
      </c>
      <c r="G1777" s="14" t="s">
        <v>19604</v>
      </c>
      <c r="H1777" s="14" t="s">
        <v>19605</v>
      </c>
      <c r="I1777" s="14" t="s">
        <v>19606</v>
      </c>
      <c r="J1777" s="14" t="s">
        <v>384</v>
      </c>
      <c r="K1777" s="14" t="s">
        <v>33</v>
      </c>
      <c r="L1777" s="14" t="s">
        <v>19607</v>
      </c>
      <c r="M1777" s="14" t="s">
        <v>19608</v>
      </c>
      <c r="N1777" s="14" t="s">
        <v>19609</v>
      </c>
      <c r="O1777" s="14" t="s">
        <v>19610</v>
      </c>
      <c r="P1777" s="14" t="s">
        <v>38</v>
      </c>
      <c r="Q1777" s="14" t="s">
        <v>19611</v>
      </c>
      <c r="R1777" s="14" t="s">
        <v>40</v>
      </c>
      <c r="S1777" s="14" t="s">
        <v>19612</v>
      </c>
      <c r="T1777" s="14" t="s">
        <v>391</v>
      </c>
      <c r="U1777" s="14" t="s">
        <v>338</v>
      </c>
      <c r="V1777" s="14" t="s">
        <v>44</v>
      </c>
    </row>
    <row r="1778" spans="1:22" ht="9.75" customHeight="1">
      <c r="A1778" s="14" t="s">
        <v>19504</v>
      </c>
      <c r="B1778" s="14" t="s">
        <v>176</v>
      </c>
      <c r="C1778" s="13" t="str">
        <f t="shared" si="6"/>
        <v>11990B2</v>
      </c>
      <c r="D1778" s="14" t="s">
        <v>27</v>
      </c>
      <c r="E1778" s="14" t="s">
        <v>19613</v>
      </c>
      <c r="F1778" s="14" t="s">
        <v>19614</v>
      </c>
      <c r="G1778" s="13"/>
      <c r="H1778" s="14" t="s">
        <v>19615</v>
      </c>
      <c r="I1778" s="14" t="s">
        <v>19616</v>
      </c>
      <c r="J1778" s="14" t="s">
        <v>230</v>
      </c>
      <c r="K1778" s="14" t="s">
        <v>33</v>
      </c>
      <c r="L1778" s="14" t="s">
        <v>19617</v>
      </c>
      <c r="M1778" s="14" t="s">
        <v>19618</v>
      </c>
      <c r="N1778" s="14" t="s">
        <v>19619</v>
      </c>
      <c r="O1778" s="14" t="s">
        <v>19620</v>
      </c>
      <c r="P1778" s="14" t="s">
        <v>38</v>
      </c>
      <c r="Q1778" s="14" t="s">
        <v>19621</v>
      </c>
      <c r="R1778" s="14" t="s">
        <v>40</v>
      </c>
      <c r="S1778" s="14" t="s">
        <v>19622</v>
      </c>
      <c r="T1778" s="14" t="s">
        <v>230</v>
      </c>
      <c r="U1778" s="14" t="s">
        <v>134</v>
      </c>
      <c r="V1778" s="14" t="s">
        <v>148</v>
      </c>
    </row>
    <row r="1779" spans="1:22" ht="9.75" customHeight="1">
      <c r="A1779" s="14" t="s">
        <v>19504</v>
      </c>
      <c r="B1779" s="14" t="s">
        <v>190</v>
      </c>
      <c r="C1779" s="13" t="str">
        <f t="shared" si="6"/>
        <v>11990B3</v>
      </c>
      <c r="D1779" s="14" t="s">
        <v>27</v>
      </c>
      <c r="E1779" s="14" t="s">
        <v>19623</v>
      </c>
      <c r="F1779" s="14" t="s">
        <v>19624</v>
      </c>
      <c r="G1779" s="13"/>
      <c r="H1779" s="14" t="s">
        <v>19625</v>
      </c>
      <c r="I1779" s="14" t="s">
        <v>19626</v>
      </c>
      <c r="J1779" s="14" t="s">
        <v>111</v>
      </c>
      <c r="K1779" s="13"/>
      <c r="L1779" s="14" t="s">
        <v>19627</v>
      </c>
      <c r="M1779" s="14" t="s">
        <v>19628</v>
      </c>
      <c r="N1779" s="14" t="s">
        <v>19629</v>
      </c>
      <c r="O1779" s="14" t="s">
        <v>280</v>
      </c>
      <c r="P1779" s="14" t="s">
        <v>38</v>
      </c>
      <c r="Q1779" s="14" t="s">
        <v>19630</v>
      </c>
      <c r="R1779" s="14" t="s">
        <v>40</v>
      </c>
      <c r="S1779" s="14" t="s">
        <v>19631</v>
      </c>
      <c r="T1779" s="14" t="s">
        <v>118</v>
      </c>
      <c r="U1779" s="14" t="s">
        <v>230</v>
      </c>
      <c r="V1779" s="14" t="s">
        <v>148</v>
      </c>
    </row>
    <row r="1780" spans="1:22" ht="9.75" customHeight="1">
      <c r="A1780" s="14" t="s">
        <v>19504</v>
      </c>
      <c r="B1780" s="14" t="s">
        <v>203</v>
      </c>
      <c r="C1780" s="13" t="str">
        <f t="shared" si="6"/>
        <v>11990B4</v>
      </c>
      <c r="D1780" s="14" t="s">
        <v>27</v>
      </c>
      <c r="E1780" s="14" t="s">
        <v>19632</v>
      </c>
      <c r="F1780" s="14" t="s">
        <v>19633</v>
      </c>
      <c r="G1780" s="13"/>
      <c r="H1780" s="14" t="s">
        <v>19634</v>
      </c>
      <c r="I1780" s="14" t="s">
        <v>19635</v>
      </c>
      <c r="J1780" s="14" t="s">
        <v>19636</v>
      </c>
      <c r="K1780" s="14" t="s">
        <v>2392</v>
      </c>
      <c r="L1780" s="14" t="s">
        <v>19637</v>
      </c>
      <c r="M1780" s="14" t="s">
        <v>19638</v>
      </c>
      <c r="N1780" s="14" t="s">
        <v>19639</v>
      </c>
      <c r="O1780" s="14" t="s">
        <v>19640</v>
      </c>
      <c r="P1780" s="14" t="s">
        <v>38</v>
      </c>
      <c r="Q1780" s="14" t="s">
        <v>19641</v>
      </c>
      <c r="R1780" s="14" t="s">
        <v>40</v>
      </c>
      <c r="S1780" s="14" t="s">
        <v>19642</v>
      </c>
      <c r="T1780" s="14" t="s">
        <v>4299</v>
      </c>
      <c r="U1780" s="14" t="s">
        <v>283</v>
      </c>
      <c r="V1780" s="14" t="s">
        <v>44</v>
      </c>
    </row>
    <row r="1781" spans="1:22" ht="9.75" customHeight="1">
      <c r="A1781" s="14" t="s">
        <v>19504</v>
      </c>
      <c r="B1781" s="14" t="s">
        <v>216</v>
      </c>
      <c r="C1781" s="13" t="str">
        <f t="shared" si="6"/>
        <v>11990B5</v>
      </c>
      <c r="D1781" s="14" t="s">
        <v>27</v>
      </c>
      <c r="E1781" s="14" t="s">
        <v>19643</v>
      </c>
      <c r="F1781" s="14" t="s">
        <v>19644</v>
      </c>
      <c r="G1781" s="14" t="s">
        <v>19645</v>
      </c>
      <c r="H1781" s="14" t="s">
        <v>19646</v>
      </c>
      <c r="I1781" s="14" t="s">
        <v>14782</v>
      </c>
      <c r="J1781" s="14" t="s">
        <v>14783</v>
      </c>
      <c r="K1781" s="14" t="s">
        <v>624</v>
      </c>
      <c r="L1781" s="14" t="s">
        <v>19647</v>
      </c>
      <c r="M1781" s="14" t="s">
        <v>14785</v>
      </c>
      <c r="N1781" s="14" t="s">
        <v>19648</v>
      </c>
      <c r="O1781" s="14" t="s">
        <v>19649</v>
      </c>
      <c r="P1781" s="14" t="s">
        <v>38</v>
      </c>
      <c r="Q1781" s="14" t="s">
        <v>19650</v>
      </c>
      <c r="R1781" s="14" t="s">
        <v>40</v>
      </c>
      <c r="S1781" s="14" t="s">
        <v>19651</v>
      </c>
      <c r="T1781" s="14" t="s">
        <v>75</v>
      </c>
      <c r="U1781" s="14" t="s">
        <v>243</v>
      </c>
      <c r="V1781" s="14" t="s">
        <v>44</v>
      </c>
    </row>
    <row r="1782" spans="1:22" ht="9.75" customHeight="1">
      <c r="A1782" s="14" t="s">
        <v>19504</v>
      </c>
      <c r="B1782" s="14" t="s">
        <v>231</v>
      </c>
      <c r="C1782" s="13" t="str">
        <f t="shared" si="6"/>
        <v>11990B6</v>
      </c>
      <c r="D1782" s="14" t="s">
        <v>27</v>
      </c>
      <c r="E1782" s="14" t="s">
        <v>19652</v>
      </c>
      <c r="F1782" s="14" t="s">
        <v>19653</v>
      </c>
      <c r="G1782" s="14" t="s">
        <v>19654</v>
      </c>
      <c r="H1782" s="14" t="s">
        <v>19655</v>
      </c>
      <c r="I1782" s="14" t="s">
        <v>19656</v>
      </c>
      <c r="J1782" s="14" t="s">
        <v>230</v>
      </c>
      <c r="K1782" s="14" t="s">
        <v>68</v>
      </c>
      <c r="L1782" s="14" t="s">
        <v>19657</v>
      </c>
      <c r="M1782" s="14" t="s">
        <v>19658</v>
      </c>
      <c r="N1782" s="14" t="s">
        <v>19659</v>
      </c>
      <c r="O1782" s="14" t="s">
        <v>19660</v>
      </c>
      <c r="P1782" s="14" t="s">
        <v>38</v>
      </c>
      <c r="Q1782" s="14" t="s">
        <v>19661</v>
      </c>
      <c r="R1782" s="14" t="s">
        <v>40</v>
      </c>
      <c r="S1782" s="14" t="s">
        <v>19662</v>
      </c>
      <c r="T1782" s="14" t="s">
        <v>230</v>
      </c>
      <c r="U1782" s="14" t="s">
        <v>230</v>
      </c>
      <c r="V1782" s="14" t="s">
        <v>44</v>
      </c>
    </row>
    <row r="1783" spans="1:22" ht="9.75" customHeight="1">
      <c r="A1783" s="14" t="s">
        <v>19504</v>
      </c>
      <c r="B1783" s="14" t="s">
        <v>244</v>
      </c>
      <c r="C1783" s="13" t="str">
        <f t="shared" si="6"/>
        <v>11990B7</v>
      </c>
      <c r="D1783" s="14" t="s">
        <v>27</v>
      </c>
      <c r="E1783" s="14" t="s">
        <v>19663</v>
      </c>
      <c r="F1783" s="14" t="s">
        <v>19664</v>
      </c>
      <c r="G1783" s="13"/>
      <c r="H1783" s="14" t="s">
        <v>19665</v>
      </c>
      <c r="I1783" s="14" t="s">
        <v>19666</v>
      </c>
      <c r="J1783" s="14" t="s">
        <v>2558</v>
      </c>
      <c r="K1783" s="14" t="s">
        <v>83</v>
      </c>
      <c r="L1783" s="14" t="s">
        <v>19667</v>
      </c>
      <c r="M1783" s="14" t="s">
        <v>19668</v>
      </c>
      <c r="N1783" s="14" t="s">
        <v>19669</v>
      </c>
      <c r="O1783" s="14" t="s">
        <v>280</v>
      </c>
      <c r="P1783" s="14" t="s">
        <v>38</v>
      </c>
      <c r="Q1783" s="14" t="s">
        <v>19670</v>
      </c>
      <c r="R1783" s="14" t="s">
        <v>40</v>
      </c>
      <c r="S1783" s="14" t="s">
        <v>19671</v>
      </c>
      <c r="T1783" s="14" t="s">
        <v>1060</v>
      </c>
      <c r="U1783" s="14" t="s">
        <v>43</v>
      </c>
      <c r="V1783" s="14" t="s">
        <v>148</v>
      </c>
    </row>
    <row r="1784" spans="1:22" ht="9.75" customHeight="1">
      <c r="A1784" s="14" t="s">
        <v>19504</v>
      </c>
      <c r="B1784" s="14" t="s">
        <v>257</v>
      </c>
      <c r="C1784" s="13" t="str">
        <f t="shared" si="6"/>
        <v>11990B8</v>
      </c>
      <c r="D1784" s="14" t="s">
        <v>27</v>
      </c>
      <c r="E1784" s="14" t="s">
        <v>19672</v>
      </c>
      <c r="F1784" s="14" t="s">
        <v>19673</v>
      </c>
      <c r="G1784" s="14" t="s">
        <v>19674</v>
      </c>
      <c r="H1784" s="14" t="s">
        <v>19675</v>
      </c>
      <c r="I1784" s="14" t="s">
        <v>19676</v>
      </c>
      <c r="J1784" s="14" t="s">
        <v>230</v>
      </c>
      <c r="K1784" s="14" t="s">
        <v>33</v>
      </c>
      <c r="L1784" s="14" t="s">
        <v>19677</v>
      </c>
      <c r="M1784" s="14" t="s">
        <v>19678</v>
      </c>
      <c r="N1784" s="14" t="s">
        <v>19679</v>
      </c>
      <c r="O1784" s="14" t="s">
        <v>19680</v>
      </c>
      <c r="P1784" s="14" t="s">
        <v>38</v>
      </c>
      <c r="Q1784" s="14" t="s">
        <v>19681</v>
      </c>
      <c r="R1784" s="14" t="s">
        <v>40</v>
      </c>
      <c r="S1784" s="14" t="s">
        <v>19682</v>
      </c>
      <c r="T1784" s="14" t="s">
        <v>230</v>
      </c>
      <c r="U1784" s="14" t="s">
        <v>134</v>
      </c>
      <c r="V1784" s="14" t="s">
        <v>44</v>
      </c>
    </row>
    <row r="1785" spans="1:22" ht="9.75" customHeight="1">
      <c r="A1785" s="14" t="s">
        <v>19504</v>
      </c>
      <c r="B1785" s="14" t="s">
        <v>270</v>
      </c>
      <c r="C1785" s="13" t="str">
        <f t="shared" si="6"/>
        <v>11990B9</v>
      </c>
      <c r="D1785" s="14" t="s">
        <v>27</v>
      </c>
      <c r="E1785" s="14" t="s">
        <v>19683</v>
      </c>
      <c r="F1785" s="14" t="s">
        <v>19684</v>
      </c>
      <c r="G1785" s="14" t="s">
        <v>19685</v>
      </c>
      <c r="H1785" s="14" t="s">
        <v>19686</v>
      </c>
      <c r="I1785" s="14" t="s">
        <v>19687</v>
      </c>
      <c r="J1785" s="14" t="s">
        <v>344</v>
      </c>
      <c r="K1785" s="14" t="s">
        <v>33</v>
      </c>
      <c r="L1785" s="14" t="s">
        <v>19688</v>
      </c>
      <c r="M1785" s="14" t="s">
        <v>19689</v>
      </c>
      <c r="N1785" s="14" t="s">
        <v>19690</v>
      </c>
      <c r="O1785" s="14" t="s">
        <v>19691</v>
      </c>
      <c r="P1785" s="14" t="s">
        <v>38</v>
      </c>
      <c r="Q1785" s="14" t="s">
        <v>19692</v>
      </c>
      <c r="R1785" s="14" t="s">
        <v>40</v>
      </c>
      <c r="S1785" s="14" t="s">
        <v>19693</v>
      </c>
      <c r="T1785" s="14" t="s">
        <v>75</v>
      </c>
      <c r="U1785" s="14" t="s">
        <v>243</v>
      </c>
      <c r="V1785" s="14" t="s">
        <v>44</v>
      </c>
    </row>
    <row r="1786" spans="1:22" ht="9.75" customHeight="1">
      <c r="A1786" s="14" t="s">
        <v>19504</v>
      </c>
      <c r="B1786" s="14" t="s">
        <v>284</v>
      </c>
      <c r="C1786" s="13" t="str">
        <f t="shared" si="6"/>
        <v>11990B10</v>
      </c>
      <c r="D1786" s="14" t="s">
        <v>27</v>
      </c>
      <c r="E1786" s="14" t="s">
        <v>19694</v>
      </c>
      <c r="F1786" s="14" t="s">
        <v>19695</v>
      </c>
      <c r="G1786" s="13"/>
      <c r="H1786" s="14" t="s">
        <v>19696</v>
      </c>
      <c r="I1786" s="14" t="s">
        <v>19697</v>
      </c>
      <c r="J1786" s="14" t="s">
        <v>230</v>
      </c>
      <c r="K1786" s="14" t="s">
        <v>33</v>
      </c>
      <c r="L1786" s="14" t="s">
        <v>19698</v>
      </c>
      <c r="M1786" s="14" t="s">
        <v>19699</v>
      </c>
      <c r="N1786" s="14" t="s">
        <v>19700</v>
      </c>
      <c r="O1786" s="14" t="s">
        <v>19701</v>
      </c>
      <c r="P1786" s="14" t="s">
        <v>38</v>
      </c>
      <c r="Q1786" s="14" t="s">
        <v>19702</v>
      </c>
      <c r="R1786" s="14" t="s">
        <v>40</v>
      </c>
      <c r="S1786" s="14" t="s">
        <v>19703</v>
      </c>
      <c r="T1786" s="14" t="s">
        <v>230</v>
      </c>
      <c r="U1786" s="14" t="s">
        <v>338</v>
      </c>
      <c r="V1786" s="14" t="s">
        <v>44</v>
      </c>
    </row>
    <row r="1787" spans="1:22" ht="9.75" customHeight="1">
      <c r="A1787" s="14" t="s">
        <v>19504</v>
      </c>
      <c r="B1787" s="14" t="s">
        <v>298</v>
      </c>
      <c r="C1787" s="13" t="str">
        <f t="shared" si="6"/>
        <v>11990B11</v>
      </c>
      <c r="D1787" s="14" t="s">
        <v>27</v>
      </c>
      <c r="E1787" s="14" t="s">
        <v>19704</v>
      </c>
      <c r="F1787" s="14" t="s">
        <v>19705</v>
      </c>
      <c r="G1787" s="14" t="s">
        <v>19706</v>
      </c>
      <c r="H1787" s="14" t="s">
        <v>19707</v>
      </c>
      <c r="I1787" s="14" t="s">
        <v>19708</v>
      </c>
      <c r="J1787" s="14" t="s">
        <v>230</v>
      </c>
      <c r="K1787" s="14" t="s">
        <v>52</v>
      </c>
      <c r="L1787" s="14" t="s">
        <v>19709</v>
      </c>
      <c r="M1787" s="14" t="s">
        <v>19710</v>
      </c>
      <c r="N1787" s="14" t="s">
        <v>19711</v>
      </c>
      <c r="O1787" s="14" t="s">
        <v>19712</v>
      </c>
      <c r="P1787" s="14" t="s">
        <v>38</v>
      </c>
      <c r="Q1787" s="14" t="s">
        <v>19713</v>
      </c>
      <c r="R1787" s="14" t="s">
        <v>40</v>
      </c>
      <c r="S1787" s="14" t="s">
        <v>19714</v>
      </c>
      <c r="T1787" s="14" t="s">
        <v>230</v>
      </c>
      <c r="U1787" s="14" t="s">
        <v>283</v>
      </c>
      <c r="V1787" s="14" t="s">
        <v>44</v>
      </c>
    </row>
    <row r="1788" spans="1:22" ht="9.75" customHeight="1">
      <c r="A1788" s="14" t="s">
        <v>19504</v>
      </c>
      <c r="B1788" s="14" t="s">
        <v>311</v>
      </c>
      <c r="C1788" s="13" t="str">
        <f t="shared" si="6"/>
        <v>11990C2</v>
      </c>
      <c r="D1788" s="14" t="s">
        <v>27</v>
      </c>
      <c r="E1788" s="14" t="s">
        <v>19715</v>
      </c>
      <c r="F1788" s="14" t="s">
        <v>19716</v>
      </c>
      <c r="G1788" s="13"/>
      <c r="H1788" s="14" t="s">
        <v>19717</v>
      </c>
      <c r="I1788" s="14" t="s">
        <v>19718</v>
      </c>
      <c r="J1788" s="14" t="s">
        <v>230</v>
      </c>
      <c r="K1788" s="14" t="s">
        <v>33</v>
      </c>
      <c r="L1788" s="14" t="s">
        <v>19719</v>
      </c>
      <c r="M1788" s="14" t="s">
        <v>19720</v>
      </c>
      <c r="N1788" s="14" t="s">
        <v>19721</v>
      </c>
      <c r="O1788" s="14" t="s">
        <v>19722</v>
      </c>
      <c r="P1788" s="14" t="s">
        <v>38</v>
      </c>
      <c r="Q1788" s="14" t="s">
        <v>19723</v>
      </c>
      <c r="R1788" s="14" t="s">
        <v>40</v>
      </c>
      <c r="S1788" s="14" t="s">
        <v>19724</v>
      </c>
      <c r="T1788" s="14" t="s">
        <v>230</v>
      </c>
      <c r="U1788" s="14" t="s">
        <v>147</v>
      </c>
      <c r="V1788" s="14" t="s">
        <v>44</v>
      </c>
    </row>
    <row r="1789" spans="1:22" ht="9.75" customHeight="1">
      <c r="A1789" s="14" t="s">
        <v>19504</v>
      </c>
      <c r="B1789" s="14" t="s">
        <v>325</v>
      </c>
      <c r="C1789" s="13" t="str">
        <f t="shared" si="6"/>
        <v>11990C3</v>
      </c>
      <c r="D1789" s="14" t="s">
        <v>27</v>
      </c>
      <c r="E1789" s="14" t="s">
        <v>19725</v>
      </c>
      <c r="F1789" s="14" t="s">
        <v>19726</v>
      </c>
      <c r="G1789" s="13"/>
      <c r="H1789" s="14" t="s">
        <v>19727</v>
      </c>
      <c r="I1789" s="14" t="s">
        <v>19728</v>
      </c>
      <c r="J1789" s="14" t="s">
        <v>1053</v>
      </c>
      <c r="K1789" s="14" t="s">
        <v>2856</v>
      </c>
      <c r="L1789" s="14" t="s">
        <v>19729</v>
      </c>
      <c r="M1789" s="14" t="s">
        <v>19730</v>
      </c>
      <c r="N1789" s="14" t="s">
        <v>19731</v>
      </c>
      <c r="O1789" s="14" t="s">
        <v>19732</v>
      </c>
      <c r="P1789" s="14" t="s">
        <v>38</v>
      </c>
      <c r="Q1789" s="14" t="s">
        <v>19733</v>
      </c>
      <c r="R1789" s="14" t="s">
        <v>40</v>
      </c>
      <c r="S1789" s="14" t="s">
        <v>19734</v>
      </c>
      <c r="T1789" s="14" t="s">
        <v>1060</v>
      </c>
      <c r="U1789" s="14" t="s">
        <v>283</v>
      </c>
      <c r="V1789" s="14" t="s">
        <v>44</v>
      </c>
    </row>
    <row r="1790" spans="1:22" ht="9.75" customHeight="1">
      <c r="A1790" s="14" t="s">
        <v>19504</v>
      </c>
      <c r="B1790" s="14" t="s">
        <v>339</v>
      </c>
      <c r="C1790" s="13" t="str">
        <f t="shared" si="6"/>
        <v>11990C4</v>
      </c>
      <c r="D1790" s="14" t="s">
        <v>27</v>
      </c>
      <c r="E1790" s="14" t="s">
        <v>19735</v>
      </c>
      <c r="F1790" s="14" t="s">
        <v>19736</v>
      </c>
      <c r="G1790" s="14" t="s">
        <v>19737</v>
      </c>
      <c r="H1790" s="14" t="s">
        <v>19738</v>
      </c>
      <c r="I1790" s="14" t="s">
        <v>1914</v>
      </c>
      <c r="J1790" s="14" t="s">
        <v>67</v>
      </c>
      <c r="K1790" s="14" t="s">
        <v>33</v>
      </c>
      <c r="L1790" s="14" t="s">
        <v>19739</v>
      </c>
      <c r="M1790" s="14" t="s">
        <v>1917</v>
      </c>
      <c r="N1790" s="14" t="s">
        <v>19740</v>
      </c>
      <c r="O1790" s="14" t="s">
        <v>19741</v>
      </c>
      <c r="P1790" s="14" t="s">
        <v>38</v>
      </c>
      <c r="Q1790" s="14" t="s">
        <v>19742</v>
      </c>
      <c r="R1790" s="14" t="s">
        <v>40</v>
      </c>
      <c r="S1790" s="14" t="s">
        <v>19743</v>
      </c>
      <c r="T1790" s="14" t="s">
        <v>75</v>
      </c>
      <c r="U1790" s="14" t="s">
        <v>243</v>
      </c>
      <c r="V1790" s="14" t="s">
        <v>44</v>
      </c>
    </row>
    <row r="1791" spans="1:22" ht="9.75" customHeight="1">
      <c r="A1791" s="14" t="s">
        <v>19504</v>
      </c>
      <c r="B1791" s="14" t="s">
        <v>351</v>
      </c>
      <c r="C1791" s="13" t="str">
        <f t="shared" si="6"/>
        <v>11990C5</v>
      </c>
      <c r="D1791" s="14" t="s">
        <v>27</v>
      </c>
      <c r="E1791" s="14" t="s">
        <v>19744</v>
      </c>
      <c r="F1791" s="14" t="s">
        <v>19745</v>
      </c>
      <c r="G1791" s="14" t="s">
        <v>19746</v>
      </c>
      <c r="H1791" s="14" t="s">
        <v>19747</v>
      </c>
      <c r="I1791" s="14" t="s">
        <v>8505</v>
      </c>
      <c r="J1791" s="14" t="s">
        <v>2043</v>
      </c>
      <c r="K1791" s="14" t="s">
        <v>52</v>
      </c>
      <c r="L1791" s="14" t="s">
        <v>19748</v>
      </c>
      <c r="M1791" s="14" t="s">
        <v>12611</v>
      </c>
      <c r="N1791" s="14" t="s">
        <v>19749</v>
      </c>
      <c r="O1791" s="14" t="s">
        <v>19750</v>
      </c>
      <c r="P1791" s="14" t="s">
        <v>38</v>
      </c>
      <c r="Q1791" s="14" t="s">
        <v>19751</v>
      </c>
      <c r="R1791" s="14" t="s">
        <v>40</v>
      </c>
      <c r="S1791" s="14" t="s">
        <v>19752</v>
      </c>
      <c r="T1791" s="14" t="s">
        <v>337</v>
      </c>
      <c r="U1791" s="14" t="s">
        <v>338</v>
      </c>
      <c r="V1791" s="14" t="s">
        <v>44</v>
      </c>
    </row>
    <row r="1792" spans="1:22" ht="9.75" customHeight="1">
      <c r="A1792" s="14" t="s">
        <v>19504</v>
      </c>
      <c r="B1792" s="14" t="s">
        <v>365</v>
      </c>
      <c r="C1792" s="13" t="str">
        <f t="shared" si="6"/>
        <v>11990C6</v>
      </c>
      <c r="D1792" s="14" t="s">
        <v>27</v>
      </c>
      <c r="E1792" s="14" t="s">
        <v>19753</v>
      </c>
      <c r="F1792" s="14" t="s">
        <v>19754</v>
      </c>
      <c r="G1792" s="14" t="s">
        <v>19755</v>
      </c>
      <c r="H1792" s="14" t="s">
        <v>19756</v>
      </c>
      <c r="I1792" s="14" t="s">
        <v>19757</v>
      </c>
      <c r="J1792" s="14" t="s">
        <v>208</v>
      </c>
      <c r="K1792" s="14" t="s">
        <v>83</v>
      </c>
      <c r="L1792" s="14" t="s">
        <v>19758</v>
      </c>
      <c r="M1792" s="14" t="s">
        <v>19759</v>
      </c>
      <c r="N1792" s="14" t="s">
        <v>19760</v>
      </c>
      <c r="O1792" s="14" t="s">
        <v>19761</v>
      </c>
      <c r="P1792" s="14" t="s">
        <v>38</v>
      </c>
      <c r="Q1792" s="14" t="s">
        <v>19762</v>
      </c>
      <c r="R1792" s="14" t="s">
        <v>40</v>
      </c>
      <c r="S1792" s="14" t="s">
        <v>19763</v>
      </c>
      <c r="T1792" s="14" t="s">
        <v>90</v>
      </c>
      <c r="U1792" s="14" t="s">
        <v>215</v>
      </c>
      <c r="V1792" s="14" t="s">
        <v>44</v>
      </c>
    </row>
    <row r="1793" spans="1:22" ht="9.75" customHeight="1">
      <c r="A1793" s="14" t="s">
        <v>19504</v>
      </c>
      <c r="B1793" s="14" t="s">
        <v>378</v>
      </c>
      <c r="C1793" s="13" t="str">
        <f t="shared" ref="C1793:C2047" si="7">A1793&amp;B1793</f>
        <v>11990C7</v>
      </c>
      <c r="D1793" s="14" t="s">
        <v>27</v>
      </c>
      <c r="E1793" s="14" t="s">
        <v>19764</v>
      </c>
      <c r="F1793" s="14" t="s">
        <v>19765</v>
      </c>
      <c r="G1793" s="14" t="s">
        <v>19766</v>
      </c>
      <c r="H1793" s="14" t="s">
        <v>19767</v>
      </c>
      <c r="I1793" s="14" t="s">
        <v>19768</v>
      </c>
      <c r="J1793" s="14" t="s">
        <v>19769</v>
      </c>
      <c r="K1793" s="14" t="s">
        <v>33</v>
      </c>
      <c r="L1793" s="14" t="s">
        <v>19770</v>
      </c>
      <c r="M1793" s="14" t="s">
        <v>19771</v>
      </c>
      <c r="N1793" s="14" t="s">
        <v>19772</v>
      </c>
      <c r="O1793" s="14" t="s">
        <v>19773</v>
      </c>
      <c r="P1793" s="14" t="s">
        <v>38</v>
      </c>
      <c r="Q1793" s="14" t="s">
        <v>19774</v>
      </c>
      <c r="R1793" s="14" t="s">
        <v>40</v>
      </c>
      <c r="S1793" s="14" t="s">
        <v>19775</v>
      </c>
      <c r="T1793" s="14" t="s">
        <v>19776</v>
      </c>
      <c r="U1793" s="14" t="s">
        <v>17319</v>
      </c>
      <c r="V1793" s="14" t="s">
        <v>148</v>
      </c>
    </row>
    <row r="1794" spans="1:22" ht="9.75" customHeight="1">
      <c r="A1794" s="14" t="s">
        <v>19504</v>
      </c>
      <c r="B1794" s="14" t="s">
        <v>392</v>
      </c>
      <c r="C1794" s="13" t="str">
        <f t="shared" si="7"/>
        <v>11990C8</v>
      </c>
      <c r="D1794" s="14" t="s">
        <v>27</v>
      </c>
      <c r="E1794" s="14" t="s">
        <v>19777</v>
      </c>
      <c r="F1794" s="14" t="s">
        <v>19778</v>
      </c>
      <c r="G1794" s="13"/>
      <c r="H1794" s="14" t="s">
        <v>19779</v>
      </c>
      <c r="I1794" s="14" t="s">
        <v>19780</v>
      </c>
      <c r="J1794" s="14" t="s">
        <v>19781</v>
      </c>
      <c r="K1794" s="13"/>
      <c r="L1794" s="14" t="s">
        <v>19782</v>
      </c>
      <c r="M1794" s="14" t="s">
        <v>19783</v>
      </c>
      <c r="N1794" s="14" t="s">
        <v>19784</v>
      </c>
      <c r="O1794" s="14" t="s">
        <v>19785</v>
      </c>
      <c r="P1794" s="14" t="s">
        <v>38</v>
      </c>
      <c r="Q1794" s="14" t="s">
        <v>19786</v>
      </c>
      <c r="R1794" s="14" t="s">
        <v>40</v>
      </c>
      <c r="S1794" s="14" t="s">
        <v>19787</v>
      </c>
      <c r="T1794" s="14" t="s">
        <v>229</v>
      </c>
      <c r="U1794" s="14" t="s">
        <v>243</v>
      </c>
      <c r="V1794" s="14" t="s">
        <v>44</v>
      </c>
    </row>
    <row r="1795" spans="1:22" ht="9.75" customHeight="1">
      <c r="A1795" s="14" t="s">
        <v>19504</v>
      </c>
      <c r="B1795" s="14" t="s">
        <v>404</v>
      </c>
      <c r="C1795" s="13" t="str">
        <f t="shared" si="7"/>
        <v>11990C9</v>
      </c>
      <c r="D1795" s="14" t="s">
        <v>27</v>
      </c>
      <c r="E1795" s="14" t="s">
        <v>19788</v>
      </c>
      <c r="F1795" s="14" t="s">
        <v>19789</v>
      </c>
      <c r="G1795" s="13"/>
      <c r="H1795" s="14" t="s">
        <v>19790</v>
      </c>
      <c r="I1795" s="14" t="s">
        <v>7939</v>
      </c>
      <c r="J1795" s="14" t="s">
        <v>230</v>
      </c>
      <c r="K1795" s="14" t="s">
        <v>33</v>
      </c>
      <c r="L1795" s="14" t="s">
        <v>19791</v>
      </c>
      <c r="M1795" s="14" t="s">
        <v>19792</v>
      </c>
      <c r="N1795" s="14" t="s">
        <v>19793</v>
      </c>
      <c r="O1795" s="14" t="s">
        <v>280</v>
      </c>
      <c r="P1795" s="14" t="s">
        <v>38</v>
      </c>
      <c r="Q1795" s="14" t="s">
        <v>19794</v>
      </c>
      <c r="R1795" s="14" t="s">
        <v>40</v>
      </c>
      <c r="S1795" s="14" t="s">
        <v>19795</v>
      </c>
      <c r="T1795" s="14" t="s">
        <v>230</v>
      </c>
      <c r="U1795" s="14" t="s">
        <v>338</v>
      </c>
      <c r="V1795" s="14" t="s">
        <v>44</v>
      </c>
    </row>
    <row r="1796" spans="1:22" ht="9.75" customHeight="1">
      <c r="A1796" s="14" t="s">
        <v>19504</v>
      </c>
      <c r="B1796" s="14" t="s">
        <v>417</v>
      </c>
      <c r="C1796" s="13" t="str">
        <f t="shared" si="7"/>
        <v>11990C10</v>
      </c>
      <c r="D1796" s="14" t="s">
        <v>27</v>
      </c>
      <c r="E1796" s="14" t="s">
        <v>19796</v>
      </c>
      <c r="F1796" s="14" t="s">
        <v>19797</v>
      </c>
      <c r="G1796" s="14" t="s">
        <v>19798</v>
      </c>
      <c r="H1796" s="14" t="s">
        <v>19799</v>
      </c>
      <c r="I1796" s="14" t="s">
        <v>19800</v>
      </c>
      <c r="J1796" s="14" t="s">
        <v>19801</v>
      </c>
      <c r="K1796" s="14" t="s">
        <v>10062</v>
      </c>
      <c r="L1796" s="14" t="s">
        <v>19802</v>
      </c>
      <c r="M1796" s="14" t="s">
        <v>19803</v>
      </c>
      <c r="N1796" s="14" t="s">
        <v>19804</v>
      </c>
      <c r="O1796" s="14" t="s">
        <v>19805</v>
      </c>
      <c r="P1796" s="14" t="s">
        <v>38</v>
      </c>
      <c r="Q1796" s="14" t="s">
        <v>19806</v>
      </c>
      <c r="R1796" s="14" t="s">
        <v>40</v>
      </c>
      <c r="S1796" s="14" t="s">
        <v>19807</v>
      </c>
      <c r="T1796" s="14" t="s">
        <v>391</v>
      </c>
      <c r="U1796" s="14" t="s">
        <v>338</v>
      </c>
      <c r="V1796" s="14" t="s">
        <v>44</v>
      </c>
    </row>
    <row r="1797" spans="1:22" ht="9.75" customHeight="1">
      <c r="A1797" s="14" t="s">
        <v>19504</v>
      </c>
      <c r="B1797" s="14" t="s">
        <v>430</v>
      </c>
      <c r="C1797" s="13" t="str">
        <f t="shared" si="7"/>
        <v>11990C11</v>
      </c>
      <c r="D1797" s="14" t="s">
        <v>27</v>
      </c>
      <c r="E1797" s="14" t="s">
        <v>19808</v>
      </c>
      <c r="F1797" s="14" t="s">
        <v>19809</v>
      </c>
      <c r="G1797" s="14" t="s">
        <v>19810</v>
      </c>
      <c r="H1797" s="14" t="s">
        <v>19811</v>
      </c>
      <c r="I1797" s="14" t="s">
        <v>19812</v>
      </c>
      <c r="J1797" s="14" t="s">
        <v>1229</v>
      </c>
      <c r="K1797" s="14" t="s">
        <v>33</v>
      </c>
      <c r="L1797" s="14" t="s">
        <v>19813</v>
      </c>
      <c r="M1797" s="14" t="s">
        <v>19814</v>
      </c>
      <c r="N1797" s="14" t="s">
        <v>19815</v>
      </c>
      <c r="O1797" s="14" t="s">
        <v>19816</v>
      </c>
      <c r="P1797" s="14" t="s">
        <v>38</v>
      </c>
      <c r="Q1797" s="14" t="s">
        <v>19817</v>
      </c>
      <c r="R1797" s="14" t="s">
        <v>40</v>
      </c>
      <c r="S1797" s="14" t="s">
        <v>19818</v>
      </c>
      <c r="T1797" s="14" t="s">
        <v>1236</v>
      </c>
      <c r="U1797" s="14" t="s">
        <v>134</v>
      </c>
      <c r="V1797" s="14" t="s">
        <v>44</v>
      </c>
    </row>
    <row r="1798" spans="1:22" ht="9.75" customHeight="1">
      <c r="A1798" s="14" t="s">
        <v>19504</v>
      </c>
      <c r="B1798" s="14" t="s">
        <v>444</v>
      </c>
      <c r="C1798" s="13" t="str">
        <f t="shared" si="7"/>
        <v>11990D2</v>
      </c>
      <c r="D1798" s="14" t="s">
        <v>27</v>
      </c>
      <c r="E1798" s="14" t="s">
        <v>19819</v>
      </c>
      <c r="F1798" s="14" t="s">
        <v>19820</v>
      </c>
      <c r="G1798" s="14" t="s">
        <v>19821</v>
      </c>
      <c r="H1798" s="14" t="s">
        <v>19822</v>
      </c>
      <c r="I1798" s="14" t="s">
        <v>19823</v>
      </c>
      <c r="J1798" s="14" t="s">
        <v>19824</v>
      </c>
      <c r="K1798" s="14" t="s">
        <v>33</v>
      </c>
      <c r="L1798" s="14" t="s">
        <v>19825</v>
      </c>
      <c r="M1798" s="14" t="s">
        <v>19826</v>
      </c>
      <c r="N1798" s="14" t="s">
        <v>19827</v>
      </c>
      <c r="O1798" s="14" t="s">
        <v>19828</v>
      </c>
      <c r="P1798" s="14" t="s">
        <v>38</v>
      </c>
      <c r="Q1798" s="14" t="s">
        <v>19829</v>
      </c>
      <c r="R1798" s="14" t="s">
        <v>40</v>
      </c>
      <c r="S1798" s="14" t="s">
        <v>19830</v>
      </c>
      <c r="T1798" s="14" t="s">
        <v>998</v>
      </c>
      <c r="U1798" s="14" t="s">
        <v>795</v>
      </c>
      <c r="V1798" s="14" t="s">
        <v>44</v>
      </c>
    </row>
    <row r="1799" spans="1:22" ht="9.75" customHeight="1">
      <c r="A1799" s="14" t="s">
        <v>19504</v>
      </c>
      <c r="B1799" s="14" t="s">
        <v>457</v>
      </c>
      <c r="C1799" s="13" t="str">
        <f t="shared" si="7"/>
        <v>11990D3</v>
      </c>
      <c r="D1799" s="14" t="s">
        <v>27</v>
      </c>
      <c r="E1799" s="14" t="s">
        <v>19831</v>
      </c>
      <c r="F1799" s="14" t="s">
        <v>19832</v>
      </c>
      <c r="G1799" s="13"/>
      <c r="H1799" s="14" t="s">
        <v>19833</v>
      </c>
      <c r="I1799" s="14" t="s">
        <v>19834</v>
      </c>
      <c r="J1799" s="14" t="s">
        <v>344</v>
      </c>
      <c r="K1799" s="13"/>
      <c r="L1799" s="14" t="s">
        <v>19835</v>
      </c>
      <c r="M1799" s="14" t="s">
        <v>19836</v>
      </c>
      <c r="N1799" s="14" t="s">
        <v>19837</v>
      </c>
      <c r="O1799" s="14" t="s">
        <v>19838</v>
      </c>
      <c r="P1799" s="14" t="s">
        <v>38</v>
      </c>
      <c r="Q1799" s="14" t="s">
        <v>19839</v>
      </c>
      <c r="R1799" s="14" t="s">
        <v>40</v>
      </c>
      <c r="S1799" s="14" t="s">
        <v>19840</v>
      </c>
      <c r="T1799" s="14" t="s">
        <v>75</v>
      </c>
      <c r="U1799" s="14" t="s">
        <v>243</v>
      </c>
      <c r="V1799" s="14" t="s">
        <v>44</v>
      </c>
    </row>
    <row r="1800" spans="1:22" ht="9.75" customHeight="1">
      <c r="A1800" s="14" t="s">
        <v>19504</v>
      </c>
      <c r="B1800" s="14" t="s">
        <v>470</v>
      </c>
      <c r="C1800" s="13" t="str">
        <f t="shared" si="7"/>
        <v>11990D4</v>
      </c>
      <c r="D1800" s="14" t="s">
        <v>27</v>
      </c>
      <c r="E1800" s="14" t="s">
        <v>19841</v>
      </c>
      <c r="F1800" s="14" t="s">
        <v>19842</v>
      </c>
      <c r="G1800" s="14" t="s">
        <v>19843</v>
      </c>
      <c r="H1800" s="14" t="s">
        <v>19844</v>
      </c>
      <c r="I1800" s="14" t="s">
        <v>19845</v>
      </c>
      <c r="J1800" s="14" t="s">
        <v>230</v>
      </c>
      <c r="K1800" s="14" t="s">
        <v>33</v>
      </c>
      <c r="L1800" s="14" t="s">
        <v>19846</v>
      </c>
      <c r="M1800" s="14" t="s">
        <v>19847</v>
      </c>
      <c r="N1800" s="14" t="s">
        <v>19848</v>
      </c>
      <c r="O1800" s="14" t="s">
        <v>19849</v>
      </c>
      <c r="P1800" s="14" t="s">
        <v>38</v>
      </c>
      <c r="Q1800" s="14" t="s">
        <v>19850</v>
      </c>
      <c r="R1800" s="14" t="s">
        <v>40</v>
      </c>
      <c r="S1800" s="14" t="s">
        <v>19851</v>
      </c>
      <c r="T1800" s="14" t="s">
        <v>230</v>
      </c>
      <c r="U1800" s="14" t="s">
        <v>60</v>
      </c>
      <c r="V1800" s="14" t="s">
        <v>44</v>
      </c>
    </row>
    <row r="1801" spans="1:22" ht="9.75" customHeight="1">
      <c r="A1801" s="14" t="s">
        <v>19504</v>
      </c>
      <c r="B1801" s="14" t="s">
        <v>485</v>
      </c>
      <c r="C1801" s="13" t="str">
        <f t="shared" si="7"/>
        <v>11990D5</v>
      </c>
      <c r="D1801" s="14" t="s">
        <v>27</v>
      </c>
      <c r="E1801" s="14" t="s">
        <v>19852</v>
      </c>
      <c r="F1801" s="14" t="s">
        <v>19853</v>
      </c>
      <c r="G1801" s="14" t="s">
        <v>19854</v>
      </c>
      <c r="H1801" s="14" t="s">
        <v>19855</v>
      </c>
      <c r="I1801" s="14" t="s">
        <v>1939</v>
      </c>
      <c r="J1801" s="14" t="s">
        <v>10152</v>
      </c>
      <c r="K1801" s="14" t="s">
        <v>33</v>
      </c>
      <c r="L1801" s="14" t="s">
        <v>19856</v>
      </c>
      <c r="M1801" s="14" t="s">
        <v>1941</v>
      </c>
      <c r="N1801" s="14" t="s">
        <v>19857</v>
      </c>
      <c r="O1801" s="14" t="s">
        <v>19858</v>
      </c>
      <c r="P1801" s="14" t="s">
        <v>38</v>
      </c>
      <c r="Q1801" s="14" t="s">
        <v>19859</v>
      </c>
      <c r="R1801" s="14" t="s">
        <v>40</v>
      </c>
      <c r="S1801" s="14" t="s">
        <v>19860</v>
      </c>
      <c r="T1801" s="14" t="s">
        <v>1922</v>
      </c>
      <c r="U1801" s="14" t="s">
        <v>338</v>
      </c>
      <c r="V1801" s="14" t="s">
        <v>148</v>
      </c>
    </row>
    <row r="1802" spans="1:22" ht="9.75" customHeight="1">
      <c r="A1802" s="14" t="s">
        <v>19504</v>
      </c>
      <c r="B1802" s="14" t="s">
        <v>497</v>
      </c>
      <c r="C1802" s="13" t="str">
        <f t="shared" si="7"/>
        <v>11990D6</v>
      </c>
      <c r="D1802" s="14" t="s">
        <v>27</v>
      </c>
      <c r="E1802" s="14" t="s">
        <v>19861</v>
      </c>
      <c r="F1802" s="14" t="s">
        <v>19862</v>
      </c>
      <c r="G1802" s="14" t="s">
        <v>19863</v>
      </c>
      <c r="H1802" s="14" t="s">
        <v>19864</v>
      </c>
      <c r="I1802" s="14" t="s">
        <v>2557</v>
      </c>
      <c r="J1802" s="14" t="s">
        <v>276</v>
      </c>
      <c r="K1802" s="14" t="s">
        <v>2856</v>
      </c>
      <c r="L1802" s="14" t="s">
        <v>19865</v>
      </c>
      <c r="M1802" s="14" t="s">
        <v>19866</v>
      </c>
      <c r="N1802" s="14" t="s">
        <v>19867</v>
      </c>
      <c r="O1802" s="14" t="s">
        <v>19868</v>
      </c>
      <c r="P1802" s="14" t="s">
        <v>38</v>
      </c>
      <c r="Q1802" s="14" t="s">
        <v>19869</v>
      </c>
      <c r="R1802" s="14" t="s">
        <v>40</v>
      </c>
      <c r="S1802" s="14" t="s">
        <v>19870</v>
      </c>
      <c r="T1802" s="14" t="s">
        <v>90</v>
      </c>
      <c r="U1802" s="14" t="s">
        <v>230</v>
      </c>
      <c r="V1802" s="14" t="s">
        <v>44</v>
      </c>
    </row>
    <row r="1803" spans="1:22" ht="9.75" customHeight="1">
      <c r="A1803" s="14" t="s">
        <v>19504</v>
      </c>
      <c r="B1803" s="14" t="s">
        <v>507</v>
      </c>
      <c r="C1803" s="13" t="str">
        <f t="shared" si="7"/>
        <v>11990D7</v>
      </c>
      <c r="D1803" s="14" t="s">
        <v>27</v>
      </c>
      <c r="E1803" s="14" t="s">
        <v>19871</v>
      </c>
      <c r="F1803" s="14" t="s">
        <v>19872</v>
      </c>
      <c r="G1803" s="13"/>
      <c r="H1803" s="14" t="s">
        <v>19873</v>
      </c>
      <c r="I1803" s="14" t="s">
        <v>19874</v>
      </c>
      <c r="J1803" s="14" t="s">
        <v>111</v>
      </c>
      <c r="K1803" s="14" t="s">
        <v>926</v>
      </c>
      <c r="L1803" s="14" t="s">
        <v>19875</v>
      </c>
      <c r="M1803" s="14" t="s">
        <v>19876</v>
      </c>
      <c r="N1803" s="14" t="s">
        <v>19877</v>
      </c>
      <c r="O1803" s="14" t="s">
        <v>280</v>
      </c>
      <c r="P1803" s="14" t="s">
        <v>38</v>
      </c>
      <c r="Q1803" s="14" t="s">
        <v>19878</v>
      </c>
      <c r="R1803" s="14" t="s">
        <v>40</v>
      </c>
      <c r="S1803" s="14" t="s">
        <v>19879</v>
      </c>
      <c r="T1803" s="14" t="s">
        <v>118</v>
      </c>
      <c r="U1803" s="14" t="s">
        <v>693</v>
      </c>
      <c r="V1803" s="14" t="s">
        <v>44</v>
      </c>
    </row>
    <row r="1804" spans="1:22" ht="9.75" customHeight="1">
      <c r="A1804" s="14" t="s">
        <v>19504</v>
      </c>
      <c r="B1804" s="14" t="s">
        <v>521</v>
      </c>
      <c r="C1804" s="13" t="str">
        <f t="shared" si="7"/>
        <v>11990D8</v>
      </c>
      <c r="D1804" s="14" t="s">
        <v>27</v>
      </c>
      <c r="E1804" s="14" t="s">
        <v>19880</v>
      </c>
      <c r="F1804" s="14" t="s">
        <v>19881</v>
      </c>
      <c r="G1804" s="14" t="s">
        <v>19882</v>
      </c>
      <c r="H1804" s="14" t="s">
        <v>19883</v>
      </c>
      <c r="I1804" s="14" t="s">
        <v>19884</v>
      </c>
      <c r="J1804" s="14" t="s">
        <v>9600</v>
      </c>
      <c r="K1804" s="14" t="s">
        <v>33</v>
      </c>
      <c r="L1804" s="14" t="s">
        <v>19885</v>
      </c>
      <c r="M1804" s="14" t="s">
        <v>19886</v>
      </c>
      <c r="N1804" s="14" t="s">
        <v>19887</v>
      </c>
      <c r="O1804" s="14" t="s">
        <v>19888</v>
      </c>
      <c r="P1804" s="14" t="s">
        <v>38</v>
      </c>
      <c r="Q1804" s="14" t="s">
        <v>19889</v>
      </c>
      <c r="R1804" s="14" t="s">
        <v>40</v>
      </c>
      <c r="S1804" s="14" t="s">
        <v>19890</v>
      </c>
      <c r="T1804" s="14" t="s">
        <v>103</v>
      </c>
      <c r="U1804" s="14" t="s">
        <v>43</v>
      </c>
      <c r="V1804" s="14" t="s">
        <v>44</v>
      </c>
    </row>
    <row r="1805" spans="1:22" ht="9.75" customHeight="1">
      <c r="A1805" s="14" t="s">
        <v>19504</v>
      </c>
      <c r="B1805" s="14" t="s">
        <v>535</v>
      </c>
      <c r="C1805" s="13" t="str">
        <f t="shared" si="7"/>
        <v>11990D9</v>
      </c>
      <c r="D1805" s="14" t="s">
        <v>27</v>
      </c>
      <c r="E1805" s="14" t="s">
        <v>19891</v>
      </c>
      <c r="F1805" s="14" t="s">
        <v>19892</v>
      </c>
      <c r="G1805" s="14" t="s">
        <v>19893</v>
      </c>
      <c r="H1805" s="14" t="s">
        <v>19894</v>
      </c>
      <c r="I1805" s="14" t="s">
        <v>19895</v>
      </c>
      <c r="J1805" s="14" t="s">
        <v>384</v>
      </c>
      <c r="K1805" s="14" t="s">
        <v>68</v>
      </c>
      <c r="L1805" s="14" t="s">
        <v>19896</v>
      </c>
      <c r="M1805" s="14" t="s">
        <v>19897</v>
      </c>
      <c r="N1805" s="14" t="s">
        <v>19898</v>
      </c>
      <c r="O1805" s="14" t="s">
        <v>19899</v>
      </c>
      <c r="P1805" s="14" t="s">
        <v>38</v>
      </c>
      <c r="Q1805" s="14" t="s">
        <v>19900</v>
      </c>
      <c r="R1805" s="14" t="s">
        <v>40</v>
      </c>
      <c r="S1805" s="14" t="s">
        <v>19901</v>
      </c>
      <c r="T1805" s="14" t="s">
        <v>391</v>
      </c>
      <c r="U1805" s="14" t="s">
        <v>119</v>
      </c>
      <c r="V1805" s="14" t="s">
        <v>44</v>
      </c>
    </row>
    <row r="1806" spans="1:22" ht="9.75" customHeight="1">
      <c r="A1806" s="14" t="s">
        <v>19504</v>
      </c>
      <c r="B1806" s="14" t="s">
        <v>548</v>
      </c>
      <c r="C1806" s="13" t="str">
        <f t="shared" si="7"/>
        <v>11990D10</v>
      </c>
      <c r="D1806" s="14" t="s">
        <v>27</v>
      </c>
      <c r="E1806" s="14" t="s">
        <v>19902</v>
      </c>
      <c r="F1806" s="14" t="s">
        <v>19903</v>
      </c>
      <c r="G1806" s="14" t="s">
        <v>19904</v>
      </c>
      <c r="H1806" s="14" t="s">
        <v>19905</v>
      </c>
      <c r="I1806" s="14" t="s">
        <v>12216</v>
      </c>
      <c r="J1806" s="14" t="s">
        <v>14783</v>
      </c>
      <c r="K1806" s="14" t="s">
        <v>83</v>
      </c>
      <c r="L1806" s="14" t="s">
        <v>19906</v>
      </c>
      <c r="M1806" s="14" t="s">
        <v>12218</v>
      </c>
      <c r="N1806" s="14" t="s">
        <v>19907</v>
      </c>
      <c r="O1806" s="14" t="s">
        <v>19908</v>
      </c>
      <c r="P1806" s="14" t="s">
        <v>38</v>
      </c>
      <c r="Q1806" s="14" t="s">
        <v>19909</v>
      </c>
      <c r="R1806" s="14" t="s">
        <v>40</v>
      </c>
      <c r="S1806" s="14" t="s">
        <v>19910</v>
      </c>
      <c r="T1806" s="14" t="s">
        <v>75</v>
      </c>
      <c r="U1806" s="14" t="s">
        <v>243</v>
      </c>
      <c r="V1806" s="14" t="s">
        <v>44</v>
      </c>
    </row>
    <row r="1807" spans="1:22" ht="9.75" customHeight="1">
      <c r="A1807" s="14" t="s">
        <v>19504</v>
      </c>
      <c r="B1807" s="14" t="s">
        <v>560</v>
      </c>
      <c r="C1807" s="13" t="str">
        <f t="shared" si="7"/>
        <v>11990D11</v>
      </c>
      <c r="D1807" s="14" t="s">
        <v>27</v>
      </c>
      <c r="E1807" s="14" t="s">
        <v>19911</v>
      </c>
      <c r="F1807" s="14" t="s">
        <v>19912</v>
      </c>
      <c r="G1807" s="13"/>
      <c r="H1807" s="14" t="s">
        <v>19913</v>
      </c>
      <c r="I1807" s="14" t="s">
        <v>19914</v>
      </c>
      <c r="J1807" s="14" t="s">
        <v>19915</v>
      </c>
      <c r="K1807" s="14" t="s">
        <v>83</v>
      </c>
      <c r="L1807" s="14" t="s">
        <v>19916</v>
      </c>
      <c r="M1807" s="14" t="s">
        <v>19917</v>
      </c>
      <c r="N1807" s="14" t="s">
        <v>19918</v>
      </c>
      <c r="O1807" s="14" t="s">
        <v>19919</v>
      </c>
      <c r="P1807" s="14" t="s">
        <v>38</v>
      </c>
      <c r="Q1807" s="14" t="s">
        <v>19920</v>
      </c>
      <c r="R1807" s="14" t="s">
        <v>40</v>
      </c>
      <c r="S1807" s="14" t="s">
        <v>19921</v>
      </c>
      <c r="T1807" s="14" t="s">
        <v>533</v>
      </c>
      <c r="U1807" s="14" t="s">
        <v>19922</v>
      </c>
      <c r="V1807" s="14" t="s">
        <v>44</v>
      </c>
    </row>
    <row r="1808" spans="1:22" ht="9.75" customHeight="1">
      <c r="A1808" s="14" t="s">
        <v>19504</v>
      </c>
      <c r="B1808" s="14" t="s">
        <v>571</v>
      </c>
      <c r="C1808" s="13" t="str">
        <f t="shared" si="7"/>
        <v>11990E2</v>
      </c>
      <c r="D1808" s="14" t="s">
        <v>27</v>
      </c>
      <c r="E1808" s="14" t="s">
        <v>19923</v>
      </c>
      <c r="F1808" s="14" t="s">
        <v>19924</v>
      </c>
      <c r="G1808" s="13"/>
      <c r="H1808" s="14" t="s">
        <v>19925</v>
      </c>
      <c r="I1808" s="14" t="s">
        <v>19926</v>
      </c>
      <c r="J1808" s="14" t="s">
        <v>344</v>
      </c>
      <c r="K1808" s="14" t="s">
        <v>68</v>
      </c>
      <c r="L1808" s="14" t="s">
        <v>19927</v>
      </c>
      <c r="M1808" s="14" t="s">
        <v>19928</v>
      </c>
      <c r="N1808" s="14" t="s">
        <v>19929</v>
      </c>
      <c r="O1808" s="14" t="s">
        <v>19930</v>
      </c>
      <c r="P1808" s="14" t="s">
        <v>38</v>
      </c>
      <c r="Q1808" s="14" t="s">
        <v>19931</v>
      </c>
      <c r="R1808" s="14" t="s">
        <v>40</v>
      </c>
      <c r="S1808" s="14" t="s">
        <v>19932</v>
      </c>
      <c r="T1808" s="14" t="s">
        <v>75</v>
      </c>
      <c r="U1808" s="14" t="s">
        <v>4536</v>
      </c>
      <c r="V1808" s="14" t="s">
        <v>44</v>
      </c>
    </row>
    <row r="1809" spans="1:22" ht="9.75" customHeight="1">
      <c r="A1809" s="14" t="s">
        <v>19504</v>
      </c>
      <c r="B1809" s="14" t="s">
        <v>583</v>
      </c>
      <c r="C1809" s="13" t="str">
        <f t="shared" si="7"/>
        <v>11990E3</v>
      </c>
      <c r="D1809" s="14" t="s">
        <v>27</v>
      </c>
      <c r="E1809" s="14" t="s">
        <v>19933</v>
      </c>
      <c r="F1809" s="14" t="s">
        <v>19934</v>
      </c>
      <c r="G1809" s="14" t="s">
        <v>19935</v>
      </c>
      <c r="H1809" s="14" t="s">
        <v>19936</v>
      </c>
      <c r="I1809" s="14" t="s">
        <v>5580</v>
      </c>
      <c r="J1809" s="14" t="s">
        <v>230</v>
      </c>
      <c r="K1809" s="14" t="s">
        <v>33</v>
      </c>
      <c r="L1809" s="14" t="s">
        <v>19937</v>
      </c>
      <c r="M1809" s="14" t="s">
        <v>5582</v>
      </c>
      <c r="N1809" s="14" t="s">
        <v>19938</v>
      </c>
      <c r="O1809" s="14" t="s">
        <v>19939</v>
      </c>
      <c r="P1809" s="14" t="s">
        <v>38</v>
      </c>
      <c r="Q1809" s="14" t="s">
        <v>19940</v>
      </c>
      <c r="R1809" s="14" t="s">
        <v>40</v>
      </c>
      <c r="S1809" s="14" t="s">
        <v>19941</v>
      </c>
      <c r="T1809" s="14" t="s">
        <v>230</v>
      </c>
      <c r="U1809" s="14" t="s">
        <v>134</v>
      </c>
      <c r="V1809" s="14" t="s">
        <v>148</v>
      </c>
    </row>
    <row r="1810" spans="1:22" ht="9.75" customHeight="1">
      <c r="A1810" s="14" t="s">
        <v>19504</v>
      </c>
      <c r="B1810" s="14" t="s">
        <v>595</v>
      </c>
      <c r="C1810" s="13" t="str">
        <f t="shared" si="7"/>
        <v>11990E4</v>
      </c>
      <c r="D1810" s="14" t="s">
        <v>27</v>
      </c>
      <c r="E1810" s="14" t="s">
        <v>19942</v>
      </c>
      <c r="F1810" s="14" t="s">
        <v>19943</v>
      </c>
      <c r="G1810" s="13"/>
      <c r="H1810" s="14" t="s">
        <v>19944</v>
      </c>
      <c r="I1810" s="14" t="s">
        <v>19945</v>
      </c>
      <c r="J1810" s="14" t="s">
        <v>230</v>
      </c>
      <c r="K1810" s="14" t="s">
        <v>33</v>
      </c>
      <c r="L1810" s="14" t="s">
        <v>19946</v>
      </c>
      <c r="M1810" s="14" t="s">
        <v>19947</v>
      </c>
      <c r="N1810" s="14" t="s">
        <v>19948</v>
      </c>
      <c r="O1810" s="14" t="s">
        <v>280</v>
      </c>
      <c r="P1810" s="14" t="s">
        <v>38</v>
      </c>
      <c r="Q1810" s="14" t="s">
        <v>19949</v>
      </c>
      <c r="R1810" s="14" t="s">
        <v>40</v>
      </c>
      <c r="S1810" s="14" t="s">
        <v>19950</v>
      </c>
      <c r="T1810" s="14" t="s">
        <v>230</v>
      </c>
      <c r="U1810" s="14" t="s">
        <v>134</v>
      </c>
      <c r="V1810" s="14" t="s">
        <v>44</v>
      </c>
    </row>
    <row r="1811" spans="1:22" ht="9.75" customHeight="1">
      <c r="A1811" s="14" t="s">
        <v>19504</v>
      </c>
      <c r="B1811" s="14" t="s">
        <v>606</v>
      </c>
      <c r="C1811" s="13" t="str">
        <f t="shared" si="7"/>
        <v>11990E5</v>
      </c>
      <c r="D1811" s="14" t="s">
        <v>27</v>
      </c>
      <c r="E1811" s="14" t="s">
        <v>19951</v>
      </c>
      <c r="F1811" s="14" t="s">
        <v>19952</v>
      </c>
      <c r="G1811" s="13"/>
      <c r="H1811" s="14" t="s">
        <v>19953</v>
      </c>
      <c r="I1811" s="14" t="s">
        <v>19954</v>
      </c>
      <c r="J1811" s="14" t="s">
        <v>2558</v>
      </c>
      <c r="K1811" s="14" t="s">
        <v>6335</v>
      </c>
      <c r="L1811" s="14" t="s">
        <v>19955</v>
      </c>
      <c r="M1811" s="14" t="s">
        <v>19956</v>
      </c>
      <c r="N1811" s="14" t="s">
        <v>19957</v>
      </c>
      <c r="O1811" s="14" t="s">
        <v>19958</v>
      </c>
      <c r="P1811" s="14" t="s">
        <v>38</v>
      </c>
      <c r="Q1811" s="14" t="s">
        <v>19959</v>
      </c>
      <c r="R1811" s="14" t="s">
        <v>40</v>
      </c>
      <c r="S1811" s="14" t="s">
        <v>19960</v>
      </c>
      <c r="T1811" s="14" t="s">
        <v>1060</v>
      </c>
      <c r="U1811" s="14" t="s">
        <v>283</v>
      </c>
      <c r="V1811" s="14" t="s">
        <v>44</v>
      </c>
    </row>
    <row r="1812" spans="1:22" ht="9.75" customHeight="1">
      <c r="A1812" s="14" t="s">
        <v>19504</v>
      </c>
      <c r="B1812" s="14" t="s">
        <v>617</v>
      </c>
      <c r="C1812" s="13" t="str">
        <f t="shared" si="7"/>
        <v>11990E6</v>
      </c>
      <c r="D1812" s="14" t="s">
        <v>27</v>
      </c>
      <c r="E1812" s="14" t="s">
        <v>19961</v>
      </c>
      <c r="F1812" s="14" t="s">
        <v>19962</v>
      </c>
      <c r="G1812" s="14" t="s">
        <v>19963</v>
      </c>
      <c r="H1812" s="14" t="s">
        <v>19964</v>
      </c>
      <c r="I1812" s="14" t="s">
        <v>3519</v>
      </c>
      <c r="J1812" s="14" t="s">
        <v>230</v>
      </c>
      <c r="K1812" s="14" t="s">
        <v>33</v>
      </c>
      <c r="L1812" s="14" t="s">
        <v>19965</v>
      </c>
      <c r="M1812" s="14" t="s">
        <v>3521</v>
      </c>
      <c r="N1812" s="14" t="s">
        <v>19966</v>
      </c>
      <c r="O1812" s="14" t="s">
        <v>19967</v>
      </c>
      <c r="P1812" s="14" t="s">
        <v>38</v>
      </c>
      <c r="Q1812" s="14" t="s">
        <v>19968</v>
      </c>
      <c r="R1812" s="14" t="s">
        <v>40</v>
      </c>
      <c r="S1812" s="14" t="s">
        <v>19969</v>
      </c>
      <c r="T1812" s="14" t="s">
        <v>230</v>
      </c>
      <c r="U1812" s="14" t="s">
        <v>283</v>
      </c>
      <c r="V1812" s="14" t="s">
        <v>44</v>
      </c>
    </row>
    <row r="1813" spans="1:22" ht="9.75" customHeight="1">
      <c r="A1813" s="14" t="s">
        <v>19504</v>
      </c>
      <c r="B1813" s="14" t="s">
        <v>631</v>
      </c>
      <c r="C1813" s="13" t="str">
        <f t="shared" si="7"/>
        <v>11990E7</v>
      </c>
      <c r="D1813" s="14" t="s">
        <v>27</v>
      </c>
      <c r="E1813" s="14" t="s">
        <v>19970</v>
      </c>
      <c r="F1813" s="14" t="s">
        <v>19971</v>
      </c>
      <c r="G1813" s="14" t="s">
        <v>19972</v>
      </c>
      <c r="H1813" s="14" t="s">
        <v>19973</v>
      </c>
      <c r="I1813" s="14" t="s">
        <v>1790</v>
      </c>
      <c r="J1813" s="14" t="s">
        <v>263</v>
      </c>
      <c r="K1813" s="14" t="s">
        <v>33</v>
      </c>
      <c r="L1813" s="14" t="s">
        <v>19974</v>
      </c>
      <c r="M1813" s="14" t="s">
        <v>1793</v>
      </c>
      <c r="N1813" s="14" t="s">
        <v>19975</v>
      </c>
      <c r="O1813" s="14" t="s">
        <v>19976</v>
      </c>
      <c r="P1813" s="14" t="s">
        <v>38</v>
      </c>
      <c r="Q1813" s="14" t="s">
        <v>19977</v>
      </c>
      <c r="R1813" s="14" t="s">
        <v>40</v>
      </c>
      <c r="S1813" s="14" t="s">
        <v>19978</v>
      </c>
      <c r="T1813" s="14" t="s">
        <v>75</v>
      </c>
      <c r="U1813" s="14" t="s">
        <v>230</v>
      </c>
      <c r="V1813" s="14" t="s">
        <v>148</v>
      </c>
    </row>
    <row r="1814" spans="1:22" ht="9.75" customHeight="1">
      <c r="A1814" s="14" t="s">
        <v>19504</v>
      </c>
      <c r="B1814" s="14" t="s">
        <v>644</v>
      </c>
      <c r="C1814" s="13" t="str">
        <f t="shared" si="7"/>
        <v>11990E8</v>
      </c>
      <c r="D1814" s="14" t="s">
        <v>27</v>
      </c>
      <c r="E1814" s="14" t="s">
        <v>19979</v>
      </c>
      <c r="F1814" s="14" t="s">
        <v>19980</v>
      </c>
      <c r="G1814" s="14" t="s">
        <v>19981</v>
      </c>
      <c r="H1814" s="14" t="s">
        <v>19982</v>
      </c>
      <c r="I1814" s="14" t="s">
        <v>19983</v>
      </c>
      <c r="J1814" s="14" t="s">
        <v>12988</v>
      </c>
      <c r="K1814" s="14" t="s">
        <v>52</v>
      </c>
      <c r="L1814" s="14" t="s">
        <v>19984</v>
      </c>
      <c r="M1814" s="14" t="s">
        <v>19985</v>
      </c>
      <c r="N1814" s="14" t="s">
        <v>19986</v>
      </c>
      <c r="O1814" s="14" t="s">
        <v>19987</v>
      </c>
      <c r="P1814" s="14" t="s">
        <v>38</v>
      </c>
      <c r="Q1814" s="14" t="s">
        <v>19988</v>
      </c>
      <c r="R1814" s="14" t="s">
        <v>40</v>
      </c>
      <c r="S1814" s="14" t="s">
        <v>19989</v>
      </c>
      <c r="T1814" s="14" t="s">
        <v>1370</v>
      </c>
      <c r="U1814" s="14" t="s">
        <v>1334</v>
      </c>
      <c r="V1814" s="14" t="s">
        <v>44</v>
      </c>
    </row>
    <row r="1815" spans="1:22" ht="9.75" customHeight="1">
      <c r="A1815" s="14" t="s">
        <v>19504</v>
      </c>
      <c r="B1815" s="14" t="s">
        <v>656</v>
      </c>
      <c r="C1815" s="13" t="str">
        <f t="shared" si="7"/>
        <v>11990E9</v>
      </c>
      <c r="D1815" s="14" t="s">
        <v>27</v>
      </c>
      <c r="E1815" s="14" t="s">
        <v>19990</v>
      </c>
      <c r="F1815" s="14" t="s">
        <v>19991</v>
      </c>
      <c r="G1815" s="14" t="s">
        <v>19992</v>
      </c>
      <c r="H1815" s="14" t="s">
        <v>19993</v>
      </c>
      <c r="I1815" s="14" t="s">
        <v>19994</v>
      </c>
      <c r="J1815" s="14" t="s">
        <v>19995</v>
      </c>
      <c r="K1815" s="14" t="s">
        <v>33</v>
      </c>
      <c r="L1815" s="14" t="s">
        <v>19996</v>
      </c>
      <c r="M1815" s="14" t="s">
        <v>19997</v>
      </c>
      <c r="N1815" s="14" t="s">
        <v>19998</v>
      </c>
      <c r="O1815" s="14" t="s">
        <v>19999</v>
      </c>
      <c r="P1815" s="14" t="s">
        <v>38</v>
      </c>
      <c r="Q1815" s="14" t="s">
        <v>20000</v>
      </c>
      <c r="R1815" s="14" t="s">
        <v>40</v>
      </c>
      <c r="S1815" s="14" t="s">
        <v>20001</v>
      </c>
      <c r="T1815" s="14" t="s">
        <v>1692</v>
      </c>
      <c r="U1815" s="14" t="s">
        <v>147</v>
      </c>
      <c r="V1815" s="14" t="s">
        <v>44</v>
      </c>
    </row>
    <row r="1816" spans="1:22" ht="9.75" customHeight="1">
      <c r="A1816" s="14" t="s">
        <v>19504</v>
      </c>
      <c r="B1816" s="14" t="s">
        <v>668</v>
      </c>
      <c r="C1816" s="13" t="str">
        <f t="shared" si="7"/>
        <v>11990E10</v>
      </c>
      <c r="D1816" s="14" t="s">
        <v>27</v>
      </c>
      <c r="E1816" s="14" t="s">
        <v>20002</v>
      </c>
      <c r="F1816" s="14" t="s">
        <v>20003</v>
      </c>
      <c r="G1816" s="14" t="s">
        <v>20004</v>
      </c>
      <c r="H1816" s="14" t="s">
        <v>20005</v>
      </c>
      <c r="I1816" s="14" t="s">
        <v>20006</v>
      </c>
      <c r="J1816" s="14" t="s">
        <v>18034</v>
      </c>
      <c r="K1816" s="14" t="s">
        <v>33</v>
      </c>
      <c r="L1816" s="14" t="s">
        <v>20007</v>
      </c>
      <c r="M1816" s="14" t="s">
        <v>20008</v>
      </c>
      <c r="N1816" s="14" t="s">
        <v>20009</v>
      </c>
      <c r="O1816" s="14" t="s">
        <v>20010</v>
      </c>
      <c r="P1816" s="14" t="s">
        <v>38</v>
      </c>
      <c r="Q1816" s="14" t="s">
        <v>20011</v>
      </c>
      <c r="R1816" s="14" t="s">
        <v>40</v>
      </c>
      <c r="S1816" s="14" t="s">
        <v>20012</v>
      </c>
      <c r="T1816" s="14" t="s">
        <v>1599</v>
      </c>
      <c r="U1816" s="14" t="s">
        <v>243</v>
      </c>
      <c r="V1816" s="14" t="s">
        <v>44</v>
      </c>
    </row>
    <row r="1817" spans="1:22" ht="9.75" customHeight="1">
      <c r="A1817" s="14" t="s">
        <v>19504</v>
      </c>
      <c r="B1817" s="14" t="s">
        <v>679</v>
      </c>
      <c r="C1817" s="13" t="str">
        <f t="shared" si="7"/>
        <v>11990E11</v>
      </c>
      <c r="D1817" s="14" t="s">
        <v>27</v>
      </c>
      <c r="E1817" s="14" t="s">
        <v>20013</v>
      </c>
      <c r="F1817" s="14" t="s">
        <v>20014</v>
      </c>
      <c r="G1817" s="14" t="s">
        <v>20015</v>
      </c>
      <c r="H1817" s="14" t="s">
        <v>20016</v>
      </c>
      <c r="I1817" s="14" t="s">
        <v>20017</v>
      </c>
      <c r="J1817" s="14" t="s">
        <v>20018</v>
      </c>
      <c r="K1817" s="14" t="s">
        <v>83</v>
      </c>
      <c r="L1817" s="14" t="s">
        <v>20019</v>
      </c>
      <c r="M1817" s="14" t="s">
        <v>20020</v>
      </c>
      <c r="N1817" s="14" t="s">
        <v>20021</v>
      </c>
      <c r="O1817" s="14" t="s">
        <v>20022</v>
      </c>
      <c r="P1817" s="14" t="s">
        <v>38</v>
      </c>
      <c r="Q1817" s="14" t="s">
        <v>20023</v>
      </c>
      <c r="R1817" s="14" t="s">
        <v>40</v>
      </c>
      <c r="S1817" s="14" t="s">
        <v>20024</v>
      </c>
      <c r="T1817" s="14" t="s">
        <v>4299</v>
      </c>
      <c r="U1817" s="14" t="s">
        <v>230</v>
      </c>
      <c r="V1817" s="14" t="s">
        <v>44</v>
      </c>
    </row>
    <row r="1818" spans="1:22" ht="9.75" customHeight="1">
      <c r="A1818" s="14" t="s">
        <v>19504</v>
      </c>
      <c r="B1818" s="14" t="s">
        <v>694</v>
      </c>
      <c r="C1818" s="13" t="str">
        <f t="shared" si="7"/>
        <v>11990F2</v>
      </c>
      <c r="D1818" s="14" t="s">
        <v>27</v>
      </c>
      <c r="E1818" s="14" t="s">
        <v>20025</v>
      </c>
      <c r="F1818" s="14" t="s">
        <v>20026</v>
      </c>
      <c r="G1818" s="14" t="s">
        <v>20027</v>
      </c>
      <c r="H1818" s="14" t="s">
        <v>20028</v>
      </c>
      <c r="I1818" s="14" t="s">
        <v>20029</v>
      </c>
      <c r="J1818" s="14" t="s">
        <v>20030</v>
      </c>
      <c r="K1818" s="14" t="s">
        <v>14917</v>
      </c>
      <c r="L1818" s="14" t="s">
        <v>20031</v>
      </c>
      <c r="M1818" s="14" t="s">
        <v>20032</v>
      </c>
      <c r="N1818" s="14" t="s">
        <v>20033</v>
      </c>
      <c r="O1818" s="14" t="s">
        <v>20034</v>
      </c>
      <c r="P1818" s="14" t="s">
        <v>38</v>
      </c>
      <c r="Q1818" s="14" t="s">
        <v>20035</v>
      </c>
      <c r="R1818" s="14" t="s">
        <v>40</v>
      </c>
      <c r="S1818" s="14" t="s">
        <v>20036</v>
      </c>
      <c r="T1818" s="14" t="s">
        <v>5988</v>
      </c>
      <c r="U1818" s="14" t="s">
        <v>484</v>
      </c>
      <c r="V1818" s="14" t="s">
        <v>44</v>
      </c>
    </row>
    <row r="1819" spans="1:22" ht="9.75" customHeight="1">
      <c r="A1819" s="14" t="s">
        <v>19504</v>
      </c>
      <c r="B1819" s="14" t="s">
        <v>707</v>
      </c>
      <c r="C1819" s="13" t="str">
        <f t="shared" si="7"/>
        <v>11990F3</v>
      </c>
      <c r="D1819" s="14" t="s">
        <v>27</v>
      </c>
      <c r="E1819" s="14" t="s">
        <v>20037</v>
      </c>
      <c r="F1819" s="14" t="s">
        <v>20038</v>
      </c>
      <c r="G1819" s="13"/>
      <c r="H1819" s="14" t="s">
        <v>20039</v>
      </c>
      <c r="I1819" s="14" t="s">
        <v>20040</v>
      </c>
      <c r="J1819" s="14" t="s">
        <v>4144</v>
      </c>
      <c r="K1819" s="14" t="s">
        <v>33</v>
      </c>
      <c r="L1819" s="14" t="s">
        <v>20041</v>
      </c>
      <c r="M1819" s="14" t="s">
        <v>20042</v>
      </c>
      <c r="N1819" s="14" t="s">
        <v>20043</v>
      </c>
      <c r="O1819" s="14" t="s">
        <v>20044</v>
      </c>
      <c r="P1819" s="14" t="s">
        <v>38</v>
      </c>
      <c r="Q1819" s="14" t="s">
        <v>20045</v>
      </c>
      <c r="R1819" s="14" t="s">
        <v>40</v>
      </c>
      <c r="S1819" s="14" t="s">
        <v>20046</v>
      </c>
      <c r="T1819" s="14" t="s">
        <v>4144</v>
      </c>
      <c r="U1819" s="14" t="s">
        <v>134</v>
      </c>
      <c r="V1819" s="14" t="s">
        <v>44</v>
      </c>
    </row>
    <row r="1820" spans="1:22" ht="9.75" customHeight="1">
      <c r="A1820" s="14" t="s">
        <v>19504</v>
      </c>
      <c r="B1820" s="14" t="s">
        <v>721</v>
      </c>
      <c r="C1820" s="13" t="str">
        <f t="shared" si="7"/>
        <v>11990F4</v>
      </c>
      <c r="D1820" s="14" t="s">
        <v>27</v>
      </c>
      <c r="E1820" s="14" t="s">
        <v>20047</v>
      </c>
      <c r="F1820" s="14" t="s">
        <v>20048</v>
      </c>
      <c r="G1820" s="14" t="s">
        <v>20049</v>
      </c>
      <c r="H1820" s="14" t="s">
        <v>20050</v>
      </c>
      <c r="I1820" s="14" t="s">
        <v>20051</v>
      </c>
      <c r="J1820" s="14" t="s">
        <v>276</v>
      </c>
      <c r="K1820" s="14" t="s">
        <v>4258</v>
      </c>
      <c r="L1820" s="14" t="s">
        <v>20052</v>
      </c>
      <c r="M1820" s="14" t="s">
        <v>20053</v>
      </c>
      <c r="N1820" s="14" t="s">
        <v>20054</v>
      </c>
      <c r="O1820" s="14" t="s">
        <v>20055</v>
      </c>
      <c r="P1820" s="14" t="s">
        <v>38</v>
      </c>
      <c r="Q1820" s="14" t="s">
        <v>20056</v>
      </c>
      <c r="R1820" s="14" t="s">
        <v>40</v>
      </c>
      <c r="S1820" s="14" t="s">
        <v>20057</v>
      </c>
      <c r="T1820" s="14" t="s">
        <v>90</v>
      </c>
      <c r="U1820" s="14" t="s">
        <v>283</v>
      </c>
      <c r="V1820" s="14" t="s">
        <v>44</v>
      </c>
    </row>
    <row r="1821" spans="1:22" ht="9.75" customHeight="1">
      <c r="A1821" s="14" t="s">
        <v>19504</v>
      </c>
      <c r="B1821" s="14" t="s">
        <v>731</v>
      </c>
      <c r="C1821" s="13" t="str">
        <f t="shared" si="7"/>
        <v>11990F5</v>
      </c>
      <c r="D1821" s="14" t="s">
        <v>27</v>
      </c>
      <c r="E1821" s="14" t="s">
        <v>20058</v>
      </c>
      <c r="F1821" s="14" t="s">
        <v>20059</v>
      </c>
      <c r="G1821" s="14" t="s">
        <v>20060</v>
      </c>
      <c r="H1821" s="14" t="s">
        <v>20061</v>
      </c>
      <c r="I1821" s="14" t="s">
        <v>20062</v>
      </c>
      <c r="J1821" s="14" t="s">
        <v>111</v>
      </c>
      <c r="K1821" s="14" t="s">
        <v>33</v>
      </c>
      <c r="L1821" s="14" t="s">
        <v>20063</v>
      </c>
      <c r="M1821" s="14" t="s">
        <v>20064</v>
      </c>
      <c r="N1821" s="14" t="s">
        <v>20065</v>
      </c>
      <c r="O1821" s="14" t="s">
        <v>20066</v>
      </c>
      <c r="P1821" s="14" t="s">
        <v>38</v>
      </c>
      <c r="Q1821" s="14" t="s">
        <v>20067</v>
      </c>
      <c r="R1821" s="14" t="s">
        <v>40</v>
      </c>
      <c r="S1821" s="14" t="s">
        <v>20068</v>
      </c>
      <c r="T1821" s="14" t="s">
        <v>118</v>
      </c>
      <c r="U1821" s="14" t="s">
        <v>230</v>
      </c>
      <c r="V1821" s="14" t="s">
        <v>547</v>
      </c>
    </row>
    <row r="1822" spans="1:22" ht="9.75" customHeight="1">
      <c r="A1822" s="14" t="s">
        <v>19504</v>
      </c>
      <c r="B1822" s="14" t="s">
        <v>744</v>
      </c>
      <c r="C1822" s="13" t="str">
        <f t="shared" si="7"/>
        <v>11990F6</v>
      </c>
      <c r="D1822" s="14" t="s">
        <v>27</v>
      </c>
      <c r="E1822" s="14" t="s">
        <v>20069</v>
      </c>
      <c r="F1822" s="14" t="s">
        <v>20070</v>
      </c>
      <c r="G1822" s="13"/>
      <c r="H1822" s="14" t="s">
        <v>20071</v>
      </c>
      <c r="I1822" s="14" t="s">
        <v>9510</v>
      </c>
      <c r="J1822" s="14" t="s">
        <v>4031</v>
      </c>
      <c r="K1822" s="14" t="s">
        <v>83</v>
      </c>
      <c r="L1822" s="14" t="s">
        <v>20072</v>
      </c>
      <c r="M1822" s="14" t="s">
        <v>9513</v>
      </c>
      <c r="N1822" s="14" t="s">
        <v>20073</v>
      </c>
      <c r="O1822" s="14" t="s">
        <v>20074</v>
      </c>
      <c r="P1822" s="14" t="s">
        <v>38</v>
      </c>
      <c r="Q1822" s="14" t="s">
        <v>20075</v>
      </c>
      <c r="R1822" s="14" t="s">
        <v>40</v>
      </c>
      <c r="S1822" s="14" t="s">
        <v>20076</v>
      </c>
      <c r="T1822" s="14" t="s">
        <v>4031</v>
      </c>
      <c r="U1822" s="14" t="s">
        <v>283</v>
      </c>
      <c r="V1822" s="14" t="s">
        <v>44</v>
      </c>
    </row>
    <row r="1823" spans="1:22" ht="9.75" customHeight="1">
      <c r="A1823" s="14" t="s">
        <v>19504</v>
      </c>
      <c r="B1823" s="14" t="s">
        <v>757</v>
      </c>
      <c r="C1823" s="13" t="str">
        <f t="shared" si="7"/>
        <v>11990F7</v>
      </c>
      <c r="D1823" s="14" t="s">
        <v>27</v>
      </c>
      <c r="E1823" s="14" t="s">
        <v>20077</v>
      </c>
      <c r="F1823" s="14" t="s">
        <v>20078</v>
      </c>
      <c r="G1823" s="13"/>
      <c r="H1823" s="14" t="s">
        <v>20079</v>
      </c>
      <c r="I1823" s="14" t="s">
        <v>1939</v>
      </c>
      <c r="J1823" s="14" t="s">
        <v>1363</v>
      </c>
      <c r="K1823" s="14" t="s">
        <v>33</v>
      </c>
      <c r="L1823" s="14" t="s">
        <v>20080</v>
      </c>
      <c r="M1823" s="14" t="s">
        <v>1941</v>
      </c>
      <c r="N1823" s="14" t="s">
        <v>20081</v>
      </c>
      <c r="O1823" s="14" t="s">
        <v>20082</v>
      </c>
      <c r="P1823" s="14" t="s">
        <v>38</v>
      </c>
      <c r="Q1823" s="14" t="s">
        <v>20083</v>
      </c>
      <c r="R1823" s="14" t="s">
        <v>40</v>
      </c>
      <c r="S1823" s="14" t="s">
        <v>20084</v>
      </c>
      <c r="T1823" s="14" t="s">
        <v>1370</v>
      </c>
      <c r="U1823" s="14" t="s">
        <v>243</v>
      </c>
      <c r="V1823" s="14" t="s">
        <v>148</v>
      </c>
    </row>
    <row r="1824" spans="1:22" ht="9.75" customHeight="1">
      <c r="A1824" s="14" t="s">
        <v>19504</v>
      </c>
      <c r="B1824" s="14" t="s">
        <v>768</v>
      </c>
      <c r="C1824" s="13" t="str">
        <f t="shared" si="7"/>
        <v>11990F8</v>
      </c>
      <c r="D1824" s="14" t="s">
        <v>27</v>
      </c>
      <c r="E1824" s="14" t="s">
        <v>20085</v>
      </c>
      <c r="F1824" s="14" t="s">
        <v>20086</v>
      </c>
      <c r="G1824" s="14" t="s">
        <v>20087</v>
      </c>
      <c r="H1824" s="14" t="s">
        <v>20088</v>
      </c>
      <c r="I1824" s="14" t="s">
        <v>20089</v>
      </c>
      <c r="J1824" s="14" t="s">
        <v>20090</v>
      </c>
      <c r="K1824" s="14" t="s">
        <v>33</v>
      </c>
      <c r="L1824" s="14" t="s">
        <v>20091</v>
      </c>
      <c r="M1824" s="14" t="s">
        <v>20092</v>
      </c>
      <c r="N1824" s="14" t="s">
        <v>20093</v>
      </c>
      <c r="O1824" s="14" t="s">
        <v>20094</v>
      </c>
      <c r="P1824" s="14" t="s">
        <v>38</v>
      </c>
      <c r="Q1824" s="14" t="s">
        <v>20095</v>
      </c>
      <c r="R1824" s="14" t="s">
        <v>40</v>
      </c>
      <c r="S1824" s="14" t="s">
        <v>20096</v>
      </c>
      <c r="T1824" s="14" t="s">
        <v>90</v>
      </c>
      <c r="U1824" s="14" t="s">
        <v>283</v>
      </c>
      <c r="V1824" s="14" t="s">
        <v>44</v>
      </c>
    </row>
    <row r="1825" spans="1:22" ht="9.75" customHeight="1">
      <c r="A1825" s="14" t="s">
        <v>19504</v>
      </c>
      <c r="B1825" s="14" t="s">
        <v>782</v>
      </c>
      <c r="C1825" s="13" t="str">
        <f t="shared" si="7"/>
        <v>11990F9</v>
      </c>
      <c r="D1825" s="14" t="s">
        <v>27</v>
      </c>
      <c r="E1825" s="14" t="s">
        <v>20097</v>
      </c>
      <c r="F1825" s="14" t="s">
        <v>20098</v>
      </c>
      <c r="G1825" s="14" t="s">
        <v>20099</v>
      </c>
      <c r="H1825" s="14" t="s">
        <v>20100</v>
      </c>
      <c r="I1825" s="14" t="s">
        <v>20101</v>
      </c>
      <c r="J1825" s="14" t="s">
        <v>20102</v>
      </c>
      <c r="K1825" s="14" t="s">
        <v>10062</v>
      </c>
      <c r="L1825" s="14" t="s">
        <v>20103</v>
      </c>
      <c r="M1825" s="14" t="s">
        <v>20104</v>
      </c>
      <c r="N1825" s="14" t="s">
        <v>20105</v>
      </c>
      <c r="O1825" s="14" t="s">
        <v>20106</v>
      </c>
      <c r="P1825" s="14" t="s">
        <v>38</v>
      </c>
      <c r="Q1825" s="14" t="s">
        <v>20107</v>
      </c>
      <c r="R1825" s="14" t="s">
        <v>40</v>
      </c>
      <c r="S1825" s="14" t="s">
        <v>20108</v>
      </c>
      <c r="T1825" s="14" t="s">
        <v>20109</v>
      </c>
      <c r="U1825" s="14" t="s">
        <v>134</v>
      </c>
      <c r="V1825" s="14" t="s">
        <v>44</v>
      </c>
    </row>
    <row r="1826" spans="1:22" ht="9.75" customHeight="1">
      <c r="A1826" s="14" t="s">
        <v>19504</v>
      </c>
      <c r="B1826" s="14" t="s">
        <v>796</v>
      </c>
      <c r="C1826" s="13" t="str">
        <f t="shared" si="7"/>
        <v>11990F10</v>
      </c>
      <c r="D1826" s="14" t="s">
        <v>27</v>
      </c>
      <c r="E1826" s="14" t="s">
        <v>20110</v>
      </c>
      <c r="F1826" s="14" t="s">
        <v>20111</v>
      </c>
      <c r="G1826" s="13"/>
      <c r="H1826" s="14" t="s">
        <v>20112</v>
      </c>
      <c r="I1826" s="14" t="s">
        <v>20113</v>
      </c>
      <c r="J1826" s="14" t="s">
        <v>637</v>
      </c>
      <c r="K1826" s="14" t="s">
        <v>33</v>
      </c>
      <c r="L1826" s="14" t="s">
        <v>20114</v>
      </c>
      <c r="M1826" s="14" t="s">
        <v>20115</v>
      </c>
      <c r="N1826" s="14" t="s">
        <v>20116</v>
      </c>
      <c r="O1826" s="14" t="s">
        <v>20117</v>
      </c>
      <c r="P1826" s="14" t="s">
        <v>38</v>
      </c>
      <c r="Q1826" s="14" t="s">
        <v>20118</v>
      </c>
      <c r="R1826" s="14" t="s">
        <v>40</v>
      </c>
      <c r="S1826" s="14" t="s">
        <v>20119</v>
      </c>
      <c r="T1826" s="14" t="s">
        <v>456</v>
      </c>
      <c r="U1826" s="14" t="s">
        <v>230</v>
      </c>
      <c r="V1826" s="14" t="s">
        <v>44</v>
      </c>
    </row>
    <row r="1827" spans="1:22" ht="9.75" customHeight="1">
      <c r="A1827" s="14" t="s">
        <v>19504</v>
      </c>
      <c r="B1827" s="14" t="s">
        <v>810</v>
      </c>
      <c r="C1827" s="13" t="str">
        <f t="shared" si="7"/>
        <v>11990F11</v>
      </c>
      <c r="D1827" s="14" t="s">
        <v>27</v>
      </c>
      <c r="E1827" s="14" t="s">
        <v>20120</v>
      </c>
      <c r="F1827" s="14" t="s">
        <v>20121</v>
      </c>
      <c r="G1827" s="14" t="s">
        <v>20122</v>
      </c>
      <c r="H1827" s="14" t="s">
        <v>20123</v>
      </c>
      <c r="I1827" s="14" t="s">
        <v>20124</v>
      </c>
      <c r="J1827" s="14" t="s">
        <v>8528</v>
      </c>
      <c r="K1827" s="14" t="s">
        <v>33</v>
      </c>
      <c r="L1827" s="14" t="s">
        <v>20125</v>
      </c>
      <c r="M1827" s="14" t="s">
        <v>20126</v>
      </c>
      <c r="N1827" s="14" t="s">
        <v>20127</v>
      </c>
      <c r="O1827" s="14" t="s">
        <v>20128</v>
      </c>
      <c r="P1827" s="14" t="s">
        <v>38</v>
      </c>
      <c r="Q1827" s="14" t="s">
        <v>20129</v>
      </c>
      <c r="R1827" s="14" t="s">
        <v>40</v>
      </c>
      <c r="S1827" s="14" t="s">
        <v>20130</v>
      </c>
      <c r="T1827" s="14" t="s">
        <v>90</v>
      </c>
      <c r="U1827" s="14" t="s">
        <v>283</v>
      </c>
      <c r="V1827" s="14" t="s">
        <v>44</v>
      </c>
    </row>
    <row r="1828" spans="1:22" ht="9.75" customHeight="1">
      <c r="A1828" s="14" t="s">
        <v>19504</v>
      </c>
      <c r="B1828" s="14" t="s">
        <v>819</v>
      </c>
      <c r="C1828" s="13" t="str">
        <f t="shared" si="7"/>
        <v>11990G2</v>
      </c>
      <c r="D1828" s="14" t="s">
        <v>27</v>
      </c>
      <c r="E1828" s="14" t="s">
        <v>20131</v>
      </c>
      <c r="F1828" s="14" t="s">
        <v>20132</v>
      </c>
      <c r="G1828" s="14" t="s">
        <v>20133</v>
      </c>
      <c r="H1828" s="14" t="s">
        <v>20134</v>
      </c>
      <c r="I1828" s="14" t="s">
        <v>7568</v>
      </c>
      <c r="J1828" s="14" t="s">
        <v>20135</v>
      </c>
      <c r="K1828" s="14" t="s">
        <v>33</v>
      </c>
      <c r="L1828" s="14" t="s">
        <v>20136</v>
      </c>
      <c r="M1828" s="14" t="s">
        <v>7570</v>
      </c>
      <c r="N1828" s="14" t="s">
        <v>20137</v>
      </c>
      <c r="O1828" s="14" t="s">
        <v>20138</v>
      </c>
      <c r="P1828" s="14" t="s">
        <v>38</v>
      </c>
      <c r="Q1828" s="14" t="s">
        <v>20139</v>
      </c>
      <c r="R1828" s="14" t="s">
        <v>40</v>
      </c>
      <c r="S1828" s="14" t="s">
        <v>20140</v>
      </c>
      <c r="T1828" s="14" t="s">
        <v>323</v>
      </c>
      <c r="U1828" s="14" t="s">
        <v>338</v>
      </c>
      <c r="V1828" s="14" t="s">
        <v>44</v>
      </c>
    </row>
    <row r="1829" spans="1:22" ht="9.75" customHeight="1">
      <c r="A1829" s="14" t="s">
        <v>19504</v>
      </c>
      <c r="B1829" s="14" t="s">
        <v>831</v>
      </c>
      <c r="C1829" s="13" t="str">
        <f t="shared" si="7"/>
        <v>11990G3</v>
      </c>
      <c r="D1829" s="14" t="s">
        <v>27</v>
      </c>
      <c r="E1829" s="14" t="s">
        <v>20141</v>
      </c>
      <c r="F1829" s="14" t="s">
        <v>20142</v>
      </c>
      <c r="G1829" s="13"/>
      <c r="H1829" s="14" t="s">
        <v>20143</v>
      </c>
      <c r="I1829" s="14" t="s">
        <v>20144</v>
      </c>
      <c r="J1829" s="14" t="s">
        <v>20145</v>
      </c>
      <c r="K1829" s="14" t="s">
        <v>52</v>
      </c>
      <c r="L1829" s="14" t="s">
        <v>20146</v>
      </c>
      <c r="M1829" s="14" t="s">
        <v>20147</v>
      </c>
      <c r="N1829" s="14" t="s">
        <v>20148</v>
      </c>
      <c r="O1829" s="14" t="s">
        <v>20149</v>
      </c>
      <c r="P1829" s="14" t="s">
        <v>38</v>
      </c>
      <c r="Q1829" s="14" t="s">
        <v>20150</v>
      </c>
      <c r="R1829" s="14" t="s">
        <v>40</v>
      </c>
      <c r="S1829" s="14" t="s">
        <v>20151</v>
      </c>
      <c r="T1829" s="14" t="s">
        <v>20152</v>
      </c>
      <c r="U1829" s="14" t="s">
        <v>338</v>
      </c>
      <c r="V1829" s="14" t="s">
        <v>44</v>
      </c>
    </row>
    <row r="1830" spans="1:22" ht="9.75" customHeight="1">
      <c r="A1830" s="14" t="s">
        <v>19504</v>
      </c>
      <c r="B1830" s="14" t="s">
        <v>844</v>
      </c>
      <c r="C1830" s="13" t="str">
        <f t="shared" si="7"/>
        <v>11990G4</v>
      </c>
      <c r="D1830" s="14" t="s">
        <v>27</v>
      </c>
      <c r="E1830" s="14" t="s">
        <v>20153</v>
      </c>
      <c r="F1830" s="14" t="s">
        <v>20154</v>
      </c>
      <c r="G1830" s="13"/>
      <c r="H1830" s="14" t="s">
        <v>20155</v>
      </c>
      <c r="I1830" s="14" t="s">
        <v>20156</v>
      </c>
      <c r="J1830" s="14" t="s">
        <v>20157</v>
      </c>
      <c r="K1830" s="14" t="s">
        <v>83</v>
      </c>
      <c r="L1830" s="14" t="s">
        <v>20158</v>
      </c>
      <c r="M1830" s="14" t="s">
        <v>20159</v>
      </c>
      <c r="N1830" s="14" t="s">
        <v>20160</v>
      </c>
      <c r="O1830" s="14" t="s">
        <v>20161</v>
      </c>
      <c r="P1830" s="14" t="s">
        <v>38</v>
      </c>
      <c r="Q1830" s="14" t="s">
        <v>20162</v>
      </c>
      <c r="R1830" s="14" t="s">
        <v>40</v>
      </c>
      <c r="S1830" s="14" t="s">
        <v>20163</v>
      </c>
      <c r="T1830" s="14" t="s">
        <v>90</v>
      </c>
      <c r="U1830" s="14" t="s">
        <v>283</v>
      </c>
      <c r="V1830" s="14" t="s">
        <v>44</v>
      </c>
    </row>
    <row r="1831" spans="1:22" ht="9.75" customHeight="1">
      <c r="A1831" s="14" t="s">
        <v>19504</v>
      </c>
      <c r="B1831" s="14" t="s">
        <v>856</v>
      </c>
      <c r="C1831" s="13" t="str">
        <f t="shared" si="7"/>
        <v>11990G5</v>
      </c>
      <c r="D1831" s="14" t="s">
        <v>27</v>
      </c>
      <c r="E1831" s="14" t="s">
        <v>20164</v>
      </c>
      <c r="F1831" s="14" t="s">
        <v>20165</v>
      </c>
      <c r="G1831" s="14" t="s">
        <v>20166</v>
      </c>
      <c r="H1831" s="14" t="s">
        <v>20167</v>
      </c>
      <c r="I1831" s="14" t="s">
        <v>20168</v>
      </c>
      <c r="J1831" s="14" t="s">
        <v>623</v>
      </c>
      <c r="K1831" s="14" t="s">
        <v>83</v>
      </c>
      <c r="L1831" s="14" t="s">
        <v>20169</v>
      </c>
      <c r="M1831" s="14" t="s">
        <v>20170</v>
      </c>
      <c r="N1831" s="14" t="s">
        <v>20171</v>
      </c>
      <c r="O1831" s="14" t="s">
        <v>20172</v>
      </c>
      <c r="P1831" s="14" t="s">
        <v>38</v>
      </c>
      <c r="Q1831" s="14" t="s">
        <v>20173</v>
      </c>
      <c r="R1831" s="14" t="s">
        <v>40</v>
      </c>
      <c r="S1831" s="14" t="s">
        <v>20174</v>
      </c>
      <c r="T1831" s="14" t="s">
        <v>75</v>
      </c>
      <c r="U1831" s="14" t="s">
        <v>243</v>
      </c>
      <c r="V1831" s="14" t="s">
        <v>44</v>
      </c>
    </row>
    <row r="1832" spans="1:22" ht="9.75" customHeight="1">
      <c r="A1832" s="14" t="s">
        <v>19504</v>
      </c>
      <c r="B1832" s="14" t="s">
        <v>868</v>
      </c>
      <c r="C1832" s="13" t="str">
        <f t="shared" si="7"/>
        <v>11990G6</v>
      </c>
      <c r="D1832" s="14" t="s">
        <v>27</v>
      </c>
      <c r="E1832" s="14" t="s">
        <v>20175</v>
      </c>
      <c r="F1832" s="14" t="s">
        <v>20176</v>
      </c>
      <c r="G1832" s="14" t="s">
        <v>20177</v>
      </c>
      <c r="H1832" s="14" t="s">
        <v>20178</v>
      </c>
      <c r="I1832" s="14" t="s">
        <v>20179</v>
      </c>
      <c r="J1832" s="14" t="s">
        <v>222</v>
      </c>
      <c r="K1832" s="14" t="s">
        <v>33</v>
      </c>
      <c r="L1832" s="14" t="s">
        <v>20180</v>
      </c>
      <c r="M1832" s="14" t="s">
        <v>20181</v>
      </c>
      <c r="N1832" s="14" t="s">
        <v>20182</v>
      </c>
      <c r="O1832" s="14" t="s">
        <v>20183</v>
      </c>
      <c r="P1832" s="14" t="s">
        <v>38</v>
      </c>
      <c r="Q1832" s="14" t="s">
        <v>20184</v>
      </c>
      <c r="R1832" s="14" t="s">
        <v>40</v>
      </c>
      <c r="S1832" s="14" t="s">
        <v>20185</v>
      </c>
      <c r="T1832" s="14" t="s">
        <v>229</v>
      </c>
      <c r="U1832" s="14" t="s">
        <v>283</v>
      </c>
      <c r="V1832" s="14" t="s">
        <v>44</v>
      </c>
    </row>
    <row r="1833" spans="1:22" ht="9.75" customHeight="1">
      <c r="A1833" s="14" t="s">
        <v>19504</v>
      </c>
      <c r="B1833" s="14" t="s">
        <v>879</v>
      </c>
      <c r="C1833" s="13" t="str">
        <f t="shared" si="7"/>
        <v>11990G7</v>
      </c>
      <c r="D1833" s="14" t="s">
        <v>27</v>
      </c>
      <c r="E1833" s="14" t="s">
        <v>20186</v>
      </c>
      <c r="F1833" s="14" t="s">
        <v>20187</v>
      </c>
      <c r="G1833" s="13"/>
      <c r="H1833" s="14" t="s">
        <v>20188</v>
      </c>
      <c r="I1833" s="14" t="s">
        <v>20189</v>
      </c>
      <c r="J1833" s="14" t="s">
        <v>20190</v>
      </c>
      <c r="K1833" s="14" t="s">
        <v>52</v>
      </c>
      <c r="L1833" s="14" t="s">
        <v>20191</v>
      </c>
      <c r="M1833" s="14" t="s">
        <v>20192</v>
      </c>
      <c r="N1833" s="14" t="s">
        <v>20193</v>
      </c>
      <c r="O1833" s="14" t="s">
        <v>20194</v>
      </c>
      <c r="P1833" s="14" t="s">
        <v>38</v>
      </c>
      <c r="Q1833" s="14" t="s">
        <v>20195</v>
      </c>
      <c r="R1833" s="14" t="s">
        <v>40</v>
      </c>
      <c r="S1833" s="14" t="s">
        <v>20196</v>
      </c>
      <c r="T1833" s="14" t="s">
        <v>20197</v>
      </c>
      <c r="U1833" s="14" t="s">
        <v>134</v>
      </c>
      <c r="V1833" s="14" t="s">
        <v>44</v>
      </c>
    </row>
    <row r="1834" spans="1:22" ht="9.75" customHeight="1">
      <c r="A1834" s="14" t="s">
        <v>19504</v>
      </c>
      <c r="B1834" s="14" t="s">
        <v>892</v>
      </c>
      <c r="C1834" s="13" t="str">
        <f t="shared" si="7"/>
        <v>11990G8</v>
      </c>
      <c r="D1834" s="14" t="s">
        <v>27</v>
      </c>
      <c r="E1834" s="14" t="s">
        <v>20198</v>
      </c>
      <c r="F1834" s="14" t="s">
        <v>20199</v>
      </c>
      <c r="G1834" s="13"/>
      <c r="H1834" s="14" t="s">
        <v>20200</v>
      </c>
      <c r="I1834" s="14" t="s">
        <v>20201</v>
      </c>
      <c r="J1834" s="14" t="s">
        <v>230</v>
      </c>
      <c r="K1834" s="14" t="s">
        <v>33</v>
      </c>
      <c r="L1834" s="14" t="s">
        <v>20202</v>
      </c>
      <c r="M1834" s="14" t="s">
        <v>20203</v>
      </c>
      <c r="N1834" s="14" t="s">
        <v>20204</v>
      </c>
      <c r="O1834" s="14" t="s">
        <v>20205</v>
      </c>
      <c r="P1834" s="14" t="s">
        <v>38</v>
      </c>
      <c r="Q1834" s="14" t="s">
        <v>20206</v>
      </c>
      <c r="R1834" s="14" t="s">
        <v>40</v>
      </c>
      <c r="S1834" s="14" t="s">
        <v>20207</v>
      </c>
      <c r="T1834" s="14" t="s">
        <v>230</v>
      </c>
      <c r="U1834" s="14" t="s">
        <v>230</v>
      </c>
      <c r="V1834" s="14" t="s">
        <v>44</v>
      </c>
    </row>
    <row r="1835" spans="1:22" ht="9.75" customHeight="1">
      <c r="A1835" s="14" t="s">
        <v>19504</v>
      </c>
      <c r="B1835" s="14" t="s">
        <v>905</v>
      </c>
      <c r="C1835" s="13" t="str">
        <f t="shared" si="7"/>
        <v>11990G9</v>
      </c>
      <c r="D1835" s="14" t="s">
        <v>27</v>
      </c>
      <c r="E1835" s="14" t="s">
        <v>20208</v>
      </c>
      <c r="F1835" s="14" t="s">
        <v>20209</v>
      </c>
      <c r="G1835" s="14" t="s">
        <v>20210</v>
      </c>
      <c r="H1835" s="14" t="s">
        <v>20211</v>
      </c>
      <c r="I1835" s="14" t="s">
        <v>20212</v>
      </c>
      <c r="J1835" s="14" t="s">
        <v>1928</v>
      </c>
      <c r="K1835" s="14" t="s">
        <v>33</v>
      </c>
      <c r="L1835" s="14" t="s">
        <v>20213</v>
      </c>
      <c r="M1835" s="14" t="s">
        <v>20214</v>
      </c>
      <c r="N1835" s="14" t="s">
        <v>20215</v>
      </c>
      <c r="O1835" s="14" t="s">
        <v>20216</v>
      </c>
      <c r="P1835" s="14" t="s">
        <v>38</v>
      </c>
      <c r="Q1835" s="14" t="s">
        <v>20217</v>
      </c>
      <c r="R1835" s="14" t="s">
        <v>40</v>
      </c>
      <c r="S1835" s="14" t="s">
        <v>20218</v>
      </c>
      <c r="T1835" s="14" t="s">
        <v>229</v>
      </c>
      <c r="U1835" s="14" t="s">
        <v>283</v>
      </c>
      <c r="V1835" s="14" t="s">
        <v>44</v>
      </c>
    </row>
    <row r="1836" spans="1:22" ht="9.75" customHeight="1">
      <c r="A1836" s="14" t="s">
        <v>19504</v>
      </c>
      <c r="B1836" s="14" t="s">
        <v>919</v>
      </c>
      <c r="C1836" s="13" t="str">
        <f t="shared" si="7"/>
        <v>11990G10</v>
      </c>
      <c r="D1836" s="14" t="s">
        <v>27</v>
      </c>
      <c r="E1836" s="14" t="s">
        <v>20219</v>
      </c>
      <c r="F1836" s="14" t="s">
        <v>20220</v>
      </c>
      <c r="G1836" s="14" t="s">
        <v>20221</v>
      </c>
      <c r="H1836" s="14" t="s">
        <v>20222</v>
      </c>
      <c r="I1836" s="14" t="s">
        <v>15351</v>
      </c>
      <c r="J1836" s="14" t="s">
        <v>2391</v>
      </c>
      <c r="K1836" s="14" t="s">
        <v>2392</v>
      </c>
      <c r="L1836" s="14" t="s">
        <v>20223</v>
      </c>
      <c r="M1836" s="14" t="s">
        <v>15353</v>
      </c>
      <c r="N1836" s="14" t="s">
        <v>20224</v>
      </c>
      <c r="O1836" s="14" t="s">
        <v>20225</v>
      </c>
      <c r="P1836" s="14" t="s">
        <v>38</v>
      </c>
      <c r="Q1836" s="14" t="s">
        <v>20226</v>
      </c>
      <c r="R1836" s="14" t="s">
        <v>40</v>
      </c>
      <c r="S1836" s="14" t="s">
        <v>20227</v>
      </c>
      <c r="T1836" s="14" t="s">
        <v>2399</v>
      </c>
      <c r="U1836" s="14" t="s">
        <v>1414</v>
      </c>
      <c r="V1836" s="14" t="s">
        <v>44</v>
      </c>
    </row>
    <row r="1837" spans="1:22" ht="9.75" customHeight="1">
      <c r="A1837" s="14" t="s">
        <v>19504</v>
      </c>
      <c r="B1837" s="14" t="s">
        <v>934</v>
      </c>
      <c r="C1837" s="13" t="str">
        <f t="shared" si="7"/>
        <v>11990G11</v>
      </c>
      <c r="D1837" s="14" t="s">
        <v>27</v>
      </c>
      <c r="E1837" s="14" t="s">
        <v>20228</v>
      </c>
      <c r="F1837" s="14" t="s">
        <v>20229</v>
      </c>
      <c r="G1837" s="14" t="s">
        <v>20230</v>
      </c>
      <c r="H1837" s="14" t="s">
        <v>20231</v>
      </c>
      <c r="I1837" s="14" t="s">
        <v>20232</v>
      </c>
      <c r="J1837" s="14" t="s">
        <v>276</v>
      </c>
      <c r="K1837" s="14" t="s">
        <v>4258</v>
      </c>
      <c r="L1837" s="14" t="s">
        <v>20233</v>
      </c>
      <c r="M1837" s="14" t="s">
        <v>20234</v>
      </c>
      <c r="N1837" s="14" t="s">
        <v>20235</v>
      </c>
      <c r="O1837" s="14" t="s">
        <v>20236</v>
      </c>
      <c r="P1837" s="14" t="s">
        <v>38</v>
      </c>
      <c r="Q1837" s="14" t="s">
        <v>20237</v>
      </c>
      <c r="R1837" s="14" t="s">
        <v>40</v>
      </c>
      <c r="S1837" s="14" t="s">
        <v>20238</v>
      </c>
      <c r="T1837" s="14" t="s">
        <v>90</v>
      </c>
      <c r="U1837" s="14" t="s">
        <v>283</v>
      </c>
      <c r="V1837" s="14" t="s">
        <v>44</v>
      </c>
    </row>
    <row r="1838" spans="1:22" ht="9.75" customHeight="1">
      <c r="A1838" s="14" t="s">
        <v>19504</v>
      </c>
      <c r="B1838" s="14" t="s">
        <v>945</v>
      </c>
      <c r="C1838" s="13" t="str">
        <f t="shared" si="7"/>
        <v>11990H2</v>
      </c>
      <c r="D1838" s="14" t="s">
        <v>27</v>
      </c>
      <c r="E1838" s="14" t="s">
        <v>20239</v>
      </c>
      <c r="F1838" s="14" t="s">
        <v>20240</v>
      </c>
      <c r="G1838" s="13"/>
      <c r="H1838" s="14" t="s">
        <v>20241</v>
      </c>
      <c r="I1838" s="14" t="s">
        <v>20242</v>
      </c>
      <c r="J1838" s="14" t="s">
        <v>20243</v>
      </c>
      <c r="K1838" s="14" t="s">
        <v>33</v>
      </c>
      <c r="L1838" s="14" t="s">
        <v>20244</v>
      </c>
      <c r="M1838" s="14" t="s">
        <v>20245</v>
      </c>
      <c r="N1838" s="14" t="s">
        <v>20246</v>
      </c>
      <c r="O1838" s="14" t="s">
        <v>20247</v>
      </c>
      <c r="P1838" s="14" t="s">
        <v>38</v>
      </c>
      <c r="Q1838" s="14" t="s">
        <v>20248</v>
      </c>
      <c r="R1838" s="14" t="s">
        <v>40</v>
      </c>
      <c r="S1838" s="14" t="s">
        <v>20249</v>
      </c>
      <c r="T1838" s="14" t="s">
        <v>20250</v>
      </c>
      <c r="U1838" s="14" t="s">
        <v>14460</v>
      </c>
      <c r="V1838" s="14" t="s">
        <v>44</v>
      </c>
    </row>
    <row r="1839" spans="1:22" ht="9.75" customHeight="1">
      <c r="A1839" s="14" t="s">
        <v>19504</v>
      </c>
      <c r="B1839" s="14" t="s">
        <v>956</v>
      </c>
      <c r="C1839" s="13" t="str">
        <f t="shared" si="7"/>
        <v>11990H3</v>
      </c>
      <c r="D1839" s="14" t="s">
        <v>27</v>
      </c>
      <c r="E1839" s="14" t="s">
        <v>20251</v>
      </c>
      <c r="F1839" s="14" t="s">
        <v>20252</v>
      </c>
      <c r="G1839" s="14" t="s">
        <v>20253</v>
      </c>
      <c r="H1839" s="14" t="s">
        <v>20254</v>
      </c>
      <c r="I1839" s="14" t="s">
        <v>20255</v>
      </c>
      <c r="J1839" s="14" t="s">
        <v>230</v>
      </c>
      <c r="K1839" s="14" t="s">
        <v>52</v>
      </c>
      <c r="L1839" s="14" t="s">
        <v>20256</v>
      </c>
      <c r="M1839" s="14" t="s">
        <v>20257</v>
      </c>
      <c r="N1839" s="14" t="s">
        <v>20258</v>
      </c>
      <c r="O1839" s="14" t="s">
        <v>20259</v>
      </c>
      <c r="P1839" s="14" t="s">
        <v>38</v>
      </c>
      <c r="Q1839" s="14" t="s">
        <v>20260</v>
      </c>
      <c r="R1839" s="14" t="s">
        <v>40</v>
      </c>
      <c r="S1839" s="14" t="s">
        <v>20261</v>
      </c>
      <c r="T1839" s="14" t="s">
        <v>230</v>
      </c>
      <c r="U1839" s="14" t="s">
        <v>338</v>
      </c>
      <c r="V1839" s="14" t="s">
        <v>44</v>
      </c>
    </row>
    <row r="1840" spans="1:22" ht="9.75" customHeight="1">
      <c r="A1840" s="14" t="s">
        <v>19504</v>
      </c>
      <c r="B1840" s="14" t="s">
        <v>971</v>
      </c>
      <c r="C1840" s="13" t="str">
        <f t="shared" si="7"/>
        <v>11990H4</v>
      </c>
      <c r="D1840" s="14" t="s">
        <v>27</v>
      </c>
      <c r="E1840" s="14" t="s">
        <v>20262</v>
      </c>
      <c r="F1840" s="14" t="s">
        <v>20263</v>
      </c>
      <c r="G1840" s="14" t="s">
        <v>20264</v>
      </c>
      <c r="H1840" s="14" t="s">
        <v>20265</v>
      </c>
      <c r="I1840" s="14" t="s">
        <v>20266</v>
      </c>
      <c r="J1840" s="14" t="s">
        <v>344</v>
      </c>
      <c r="K1840" s="14" t="s">
        <v>68</v>
      </c>
      <c r="L1840" s="14" t="s">
        <v>20267</v>
      </c>
      <c r="M1840" s="14" t="s">
        <v>20268</v>
      </c>
      <c r="N1840" s="14" t="s">
        <v>20269</v>
      </c>
      <c r="O1840" s="14" t="s">
        <v>20270</v>
      </c>
      <c r="P1840" s="14" t="s">
        <v>38</v>
      </c>
      <c r="Q1840" s="14" t="s">
        <v>20271</v>
      </c>
      <c r="R1840" s="14" t="s">
        <v>40</v>
      </c>
      <c r="S1840" s="14" t="s">
        <v>20272</v>
      </c>
      <c r="T1840" s="14" t="s">
        <v>75</v>
      </c>
      <c r="U1840" s="14" t="s">
        <v>243</v>
      </c>
      <c r="V1840" s="14" t="s">
        <v>44</v>
      </c>
    </row>
    <row r="1841" spans="1:22" ht="9.75" customHeight="1">
      <c r="A1841" s="14" t="s">
        <v>19504</v>
      </c>
      <c r="B1841" s="14" t="s">
        <v>985</v>
      </c>
      <c r="C1841" s="13" t="str">
        <f t="shared" si="7"/>
        <v>11990H5</v>
      </c>
      <c r="D1841" s="14" t="s">
        <v>27</v>
      </c>
      <c r="E1841" s="14" t="s">
        <v>20273</v>
      </c>
      <c r="F1841" s="14" t="s">
        <v>20274</v>
      </c>
      <c r="G1841" s="14" t="s">
        <v>20275</v>
      </c>
      <c r="H1841" s="14" t="s">
        <v>20276</v>
      </c>
      <c r="I1841" s="14" t="s">
        <v>20277</v>
      </c>
      <c r="J1841" s="14" t="s">
        <v>20278</v>
      </c>
      <c r="K1841" s="14" t="s">
        <v>20279</v>
      </c>
      <c r="L1841" s="14" t="s">
        <v>20280</v>
      </c>
      <c r="M1841" s="14" t="s">
        <v>20281</v>
      </c>
      <c r="N1841" s="14" t="s">
        <v>20282</v>
      </c>
      <c r="O1841" s="14" t="s">
        <v>20283</v>
      </c>
      <c r="P1841" s="14" t="s">
        <v>38</v>
      </c>
      <c r="Q1841" s="14" t="s">
        <v>20284</v>
      </c>
      <c r="R1841" s="14" t="s">
        <v>40</v>
      </c>
      <c r="S1841" s="14" t="s">
        <v>20285</v>
      </c>
      <c r="T1841" s="14" t="s">
        <v>118</v>
      </c>
      <c r="U1841" s="14" t="s">
        <v>1034</v>
      </c>
      <c r="V1841" s="14" t="s">
        <v>44</v>
      </c>
    </row>
    <row r="1842" spans="1:22" ht="9.75" customHeight="1">
      <c r="A1842" s="14" t="s">
        <v>19504</v>
      </c>
      <c r="B1842" s="14" t="s">
        <v>999</v>
      </c>
      <c r="C1842" s="13" t="str">
        <f t="shared" si="7"/>
        <v>11990H6</v>
      </c>
      <c r="D1842" s="14" t="s">
        <v>27</v>
      </c>
      <c r="E1842" s="14" t="s">
        <v>20286</v>
      </c>
      <c r="F1842" s="14" t="s">
        <v>20287</v>
      </c>
      <c r="G1842" s="14" t="s">
        <v>20288</v>
      </c>
      <c r="H1842" s="14" t="s">
        <v>20289</v>
      </c>
      <c r="I1842" s="14" t="s">
        <v>17084</v>
      </c>
      <c r="J1842" s="14" t="s">
        <v>20290</v>
      </c>
      <c r="K1842" s="14" t="s">
        <v>33</v>
      </c>
      <c r="L1842" s="14" t="s">
        <v>20291</v>
      </c>
      <c r="M1842" s="14" t="s">
        <v>20292</v>
      </c>
      <c r="N1842" s="14" t="s">
        <v>20293</v>
      </c>
      <c r="O1842" s="14" t="s">
        <v>20294</v>
      </c>
      <c r="P1842" s="14" t="s">
        <v>38</v>
      </c>
      <c r="Q1842" s="14" t="s">
        <v>20295</v>
      </c>
      <c r="R1842" s="14" t="s">
        <v>40</v>
      </c>
      <c r="S1842" s="14" t="s">
        <v>20296</v>
      </c>
      <c r="T1842" s="14" t="s">
        <v>2338</v>
      </c>
      <c r="U1842" s="14" t="s">
        <v>520</v>
      </c>
      <c r="V1842" s="14" t="s">
        <v>44</v>
      </c>
    </row>
    <row r="1843" spans="1:22" ht="9.75" customHeight="1">
      <c r="A1843" s="14" t="s">
        <v>19504</v>
      </c>
      <c r="B1843" s="14" t="s">
        <v>1010</v>
      </c>
      <c r="C1843" s="13" t="str">
        <f t="shared" si="7"/>
        <v>11990H7</v>
      </c>
      <c r="D1843" s="14" t="s">
        <v>27</v>
      </c>
      <c r="E1843" s="14" t="s">
        <v>20297</v>
      </c>
      <c r="F1843" s="14" t="s">
        <v>20298</v>
      </c>
      <c r="G1843" s="14" t="s">
        <v>20299</v>
      </c>
      <c r="H1843" s="14" t="s">
        <v>20300</v>
      </c>
      <c r="I1843" s="14" t="s">
        <v>9140</v>
      </c>
      <c r="J1843" s="14" t="s">
        <v>20301</v>
      </c>
      <c r="K1843" s="14" t="s">
        <v>33</v>
      </c>
      <c r="L1843" s="14" t="s">
        <v>20302</v>
      </c>
      <c r="M1843" s="14" t="s">
        <v>9143</v>
      </c>
      <c r="N1843" s="14" t="s">
        <v>20303</v>
      </c>
      <c r="O1843" s="14" t="s">
        <v>20304</v>
      </c>
      <c r="P1843" s="14" t="s">
        <v>38</v>
      </c>
      <c r="Q1843" s="14" t="s">
        <v>20305</v>
      </c>
      <c r="R1843" s="14" t="s">
        <v>40</v>
      </c>
      <c r="S1843" s="14" t="s">
        <v>20306</v>
      </c>
      <c r="T1843" s="14" t="s">
        <v>363</v>
      </c>
      <c r="U1843" s="14" t="s">
        <v>134</v>
      </c>
      <c r="V1843" s="14" t="s">
        <v>44</v>
      </c>
    </row>
    <row r="1844" spans="1:22" ht="9.75" customHeight="1">
      <c r="A1844" s="14" t="s">
        <v>19504</v>
      </c>
      <c r="B1844" s="14" t="s">
        <v>1022</v>
      </c>
      <c r="C1844" s="13" t="str">
        <f t="shared" si="7"/>
        <v>11990H8</v>
      </c>
      <c r="D1844" s="14" t="s">
        <v>27</v>
      </c>
      <c r="E1844" s="14" t="s">
        <v>20307</v>
      </c>
      <c r="F1844" s="14" t="s">
        <v>20308</v>
      </c>
      <c r="G1844" s="14" t="s">
        <v>20309</v>
      </c>
      <c r="H1844" s="14" t="s">
        <v>20310</v>
      </c>
      <c r="I1844" s="14" t="s">
        <v>20311</v>
      </c>
      <c r="J1844" s="14" t="s">
        <v>18992</v>
      </c>
      <c r="K1844" s="14" t="s">
        <v>2856</v>
      </c>
      <c r="L1844" s="14" t="s">
        <v>20312</v>
      </c>
      <c r="M1844" s="14" t="s">
        <v>20313</v>
      </c>
      <c r="N1844" s="14" t="s">
        <v>20314</v>
      </c>
      <c r="O1844" s="14" t="s">
        <v>20315</v>
      </c>
      <c r="P1844" s="14" t="s">
        <v>38</v>
      </c>
      <c r="Q1844" s="14" t="s">
        <v>20316</v>
      </c>
      <c r="R1844" s="14" t="s">
        <v>40</v>
      </c>
      <c r="S1844" s="14" t="s">
        <v>20317</v>
      </c>
      <c r="T1844" s="14" t="s">
        <v>75</v>
      </c>
      <c r="U1844" s="14" t="s">
        <v>243</v>
      </c>
      <c r="V1844" s="14" t="s">
        <v>547</v>
      </c>
    </row>
    <row r="1845" spans="1:22" ht="9.75" customHeight="1">
      <c r="A1845" s="14" t="s">
        <v>19504</v>
      </c>
      <c r="B1845" s="14" t="s">
        <v>1035</v>
      </c>
      <c r="C1845" s="13" t="str">
        <f t="shared" si="7"/>
        <v>11990H9</v>
      </c>
      <c r="D1845" s="14" t="s">
        <v>27</v>
      </c>
      <c r="E1845" s="14" t="s">
        <v>20318</v>
      </c>
      <c r="F1845" s="14" t="s">
        <v>20319</v>
      </c>
      <c r="G1845" s="14" t="s">
        <v>20320</v>
      </c>
      <c r="H1845" s="14" t="s">
        <v>20321</v>
      </c>
      <c r="I1845" s="14" t="s">
        <v>20322</v>
      </c>
      <c r="J1845" s="14" t="s">
        <v>384</v>
      </c>
      <c r="K1845" s="14" t="s">
        <v>33</v>
      </c>
      <c r="L1845" s="14" t="s">
        <v>20323</v>
      </c>
      <c r="M1845" s="14" t="s">
        <v>20324</v>
      </c>
      <c r="N1845" s="14" t="s">
        <v>20325</v>
      </c>
      <c r="O1845" s="14" t="s">
        <v>20326</v>
      </c>
      <c r="P1845" s="14" t="s">
        <v>38</v>
      </c>
      <c r="Q1845" s="14" t="s">
        <v>20327</v>
      </c>
      <c r="R1845" s="14" t="s">
        <v>40</v>
      </c>
      <c r="S1845" s="14" t="s">
        <v>20328</v>
      </c>
      <c r="T1845" s="14" t="s">
        <v>391</v>
      </c>
      <c r="U1845" s="14" t="s">
        <v>119</v>
      </c>
      <c r="V1845" s="14" t="s">
        <v>44</v>
      </c>
    </row>
    <row r="1846" spans="1:22" ht="9.75" customHeight="1">
      <c r="A1846" s="14" t="s">
        <v>19504</v>
      </c>
      <c r="B1846" s="14" t="s">
        <v>1048</v>
      </c>
      <c r="C1846" s="13" t="str">
        <f t="shared" si="7"/>
        <v>11990H10</v>
      </c>
      <c r="D1846" s="14" t="s">
        <v>27</v>
      </c>
      <c r="E1846" s="14" t="s">
        <v>20329</v>
      </c>
      <c r="F1846" s="14" t="s">
        <v>20330</v>
      </c>
      <c r="G1846" s="14" t="s">
        <v>20331</v>
      </c>
      <c r="H1846" s="14" t="s">
        <v>20332</v>
      </c>
      <c r="I1846" s="14" t="s">
        <v>20333</v>
      </c>
      <c r="J1846" s="14" t="s">
        <v>6745</v>
      </c>
      <c r="K1846" s="14" t="s">
        <v>33</v>
      </c>
      <c r="L1846" s="14" t="s">
        <v>20334</v>
      </c>
      <c r="M1846" s="14" t="s">
        <v>20335</v>
      </c>
      <c r="N1846" s="14" t="s">
        <v>20336</v>
      </c>
      <c r="O1846" s="14" t="s">
        <v>20337</v>
      </c>
      <c r="P1846" s="14" t="s">
        <v>38</v>
      </c>
      <c r="Q1846" s="14" t="s">
        <v>20338</v>
      </c>
      <c r="R1846" s="14" t="s">
        <v>40</v>
      </c>
      <c r="S1846" s="14" t="s">
        <v>20339</v>
      </c>
      <c r="T1846" s="14" t="s">
        <v>75</v>
      </c>
      <c r="U1846" s="14" t="s">
        <v>243</v>
      </c>
      <c r="V1846" s="14" t="s">
        <v>44</v>
      </c>
    </row>
    <row r="1847" spans="1:22" ht="9.75" customHeight="1">
      <c r="A1847" s="14" t="s">
        <v>19504</v>
      </c>
      <c r="B1847" s="14" t="s">
        <v>1061</v>
      </c>
      <c r="C1847" s="13" t="str">
        <f t="shared" si="7"/>
        <v>11990H11</v>
      </c>
      <c r="D1847" s="14" t="s">
        <v>27</v>
      </c>
      <c r="E1847" s="14" t="s">
        <v>20340</v>
      </c>
      <c r="F1847" s="14" t="s">
        <v>20341</v>
      </c>
      <c r="G1847" s="14" t="s">
        <v>20342</v>
      </c>
      <c r="H1847" s="14" t="s">
        <v>20343</v>
      </c>
      <c r="I1847" s="14" t="s">
        <v>20344</v>
      </c>
      <c r="J1847" s="14" t="s">
        <v>276</v>
      </c>
      <c r="K1847" s="14" t="s">
        <v>15219</v>
      </c>
      <c r="L1847" s="14" t="s">
        <v>20345</v>
      </c>
      <c r="M1847" s="14" t="s">
        <v>20346</v>
      </c>
      <c r="N1847" s="14" t="s">
        <v>20347</v>
      </c>
      <c r="O1847" s="14" t="s">
        <v>20348</v>
      </c>
      <c r="P1847" s="14" t="s">
        <v>38</v>
      </c>
      <c r="Q1847" s="14" t="s">
        <v>20349</v>
      </c>
      <c r="R1847" s="14" t="s">
        <v>40</v>
      </c>
      <c r="S1847" s="14" t="s">
        <v>20350</v>
      </c>
      <c r="T1847" s="14" t="s">
        <v>90</v>
      </c>
      <c r="U1847" s="14" t="s">
        <v>215</v>
      </c>
      <c r="V1847" s="14" t="s">
        <v>44</v>
      </c>
    </row>
    <row r="1848" spans="1:22" ht="9.75" customHeight="1">
      <c r="A1848" s="14" t="s">
        <v>20351</v>
      </c>
      <c r="B1848" s="14" t="s">
        <v>26</v>
      </c>
      <c r="C1848" s="13" t="str">
        <f t="shared" si="7"/>
        <v>11991A2</v>
      </c>
      <c r="D1848" s="14" t="s">
        <v>27</v>
      </c>
      <c r="E1848" s="14" t="s">
        <v>20352</v>
      </c>
      <c r="F1848" s="14" t="s">
        <v>20353</v>
      </c>
      <c r="G1848" s="14" t="s">
        <v>20354</v>
      </c>
      <c r="H1848" s="14" t="s">
        <v>20355</v>
      </c>
      <c r="I1848" s="14" t="s">
        <v>19575</v>
      </c>
      <c r="J1848" s="14" t="s">
        <v>230</v>
      </c>
      <c r="K1848" s="13"/>
      <c r="L1848" s="14" t="s">
        <v>20356</v>
      </c>
      <c r="M1848" s="14" t="s">
        <v>20357</v>
      </c>
      <c r="N1848" s="14" t="s">
        <v>20358</v>
      </c>
      <c r="O1848" s="14" t="s">
        <v>280</v>
      </c>
      <c r="P1848" s="14" t="s">
        <v>38</v>
      </c>
      <c r="Q1848" s="14" t="s">
        <v>20359</v>
      </c>
      <c r="R1848" s="14" t="s">
        <v>40</v>
      </c>
      <c r="S1848" s="14" t="s">
        <v>20360</v>
      </c>
      <c r="T1848" s="14" t="s">
        <v>230</v>
      </c>
      <c r="U1848" s="14" t="s">
        <v>230</v>
      </c>
      <c r="V1848" s="14" t="s">
        <v>148</v>
      </c>
    </row>
    <row r="1849" spans="1:22" ht="9.75" customHeight="1">
      <c r="A1849" s="14" t="s">
        <v>20351</v>
      </c>
      <c r="B1849" s="14" t="s">
        <v>45</v>
      </c>
      <c r="C1849" s="13" t="str">
        <f t="shared" si="7"/>
        <v>11991A3</v>
      </c>
      <c r="D1849" s="14" t="s">
        <v>27</v>
      </c>
      <c r="E1849" s="14" t="s">
        <v>20361</v>
      </c>
      <c r="F1849" s="14" t="s">
        <v>20362</v>
      </c>
      <c r="G1849" s="13"/>
      <c r="H1849" s="14" t="s">
        <v>20363</v>
      </c>
      <c r="I1849" s="14" t="s">
        <v>13244</v>
      </c>
      <c r="J1849" s="13"/>
      <c r="K1849" s="14" t="s">
        <v>33</v>
      </c>
      <c r="L1849" s="14" t="s">
        <v>20364</v>
      </c>
      <c r="M1849" s="14" t="s">
        <v>20365</v>
      </c>
      <c r="N1849" s="14" t="s">
        <v>20366</v>
      </c>
      <c r="O1849" s="14" t="s">
        <v>13248</v>
      </c>
      <c r="P1849" s="14" t="s">
        <v>38</v>
      </c>
      <c r="Q1849" s="14" t="s">
        <v>20367</v>
      </c>
      <c r="R1849" s="14" t="s">
        <v>40</v>
      </c>
      <c r="S1849" s="14" t="s">
        <v>20368</v>
      </c>
      <c r="T1849" s="13"/>
      <c r="U1849" s="14" t="s">
        <v>147</v>
      </c>
      <c r="V1849" s="14" t="s">
        <v>148</v>
      </c>
    </row>
    <row r="1850" spans="1:22" ht="9.75" customHeight="1">
      <c r="A1850" s="14" t="s">
        <v>20351</v>
      </c>
      <c r="B1850" s="14" t="s">
        <v>61</v>
      </c>
      <c r="C1850" s="13" t="str">
        <f t="shared" si="7"/>
        <v>11991A4</v>
      </c>
      <c r="D1850" s="14" t="s">
        <v>27</v>
      </c>
      <c r="E1850" s="14" t="s">
        <v>20369</v>
      </c>
      <c r="F1850" s="14" t="s">
        <v>20370</v>
      </c>
      <c r="G1850" s="13"/>
      <c r="H1850" s="14" t="s">
        <v>20371</v>
      </c>
      <c r="I1850" s="14" t="s">
        <v>4392</v>
      </c>
      <c r="J1850" s="14" t="s">
        <v>111</v>
      </c>
      <c r="K1850" s="14" t="s">
        <v>33</v>
      </c>
      <c r="L1850" s="14" t="s">
        <v>20372</v>
      </c>
      <c r="M1850" s="14" t="s">
        <v>4394</v>
      </c>
      <c r="N1850" s="14" t="s">
        <v>20373</v>
      </c>
      <c r="O1850" s="14" t="s">
        <v>20374</v>
      </c>
      <c r="P1850" s="14" t="s">
        <v>38</v>
      </c>
      <c r="Q1850" s="14" t="s">
        <v>20375</v>
      </c>
      <c r="R1850" s="14" t="s">
        <v>40</v>
      </c>
      <c r="S1850" s="14" t="s">
        <v>20376</v>
      </c>
      <c r="T1850" s="14" t="s">
        <v>118</v>
      </c>
      <c r="U1850" s="14" t="s">
        <v>60</v>
      </c>
      <c r="V1850" s="14" t="s">
        <v>148</v>
      </c>
    </row>
    <row r="1851" spans="1:22" ht="9.75" customHeight="1">
      <c r="A1851" s="14" t="s">
        <v>20351</v>
      </c>
      <c r="B1851" s="14" t="s">
        <v>77</v>
      </c>
      <c r="C1851" s="13" t="str">
        <f t="shared" si="7"/>
        <v>11991A5</v>
      </c>
      <c r="D1851" s="14" t="s">
        <v>27</v>
      </c>
      <c r="E1851" s="14" t="s">
        <v>20377</v>
      </c>
      <c r="F1851" s="14" t="s">
        <v>20378</v>
      </c>
      <c r="G1851" s="14" t="s">
        <v>20379</v>
      </c>
      <c r="H1851" s="14" t="s">
        <v>20380</v>
      </c>
      <c r="I1851" s="14" t="s">
        <v>20381</v>
      </c>
      <c r="J1851" s="14" t="s">
        <v>623</v>
      </c>
      <c r="K1851" s="14" t="s">
        <v>33</v>
      </c>
      <c r="L1851" s="14" t="s">
        <v>20382</v>
      </c>
      <c r="M1851" s="14" t="s">
        <v>20383</v>
      </c>
      <c r="N1851" s="14" t="s">
        <v>20384</v>
      </c>
      <c r="O1851" s="14" t="s">
        <v>20385</v>
      </c>
      <c r="P1851" s="14" t="s">
        <v>38</v>
      </c>
      <c r="Q1851" s="14" t="s">
        <v>20386</v>
      </c>
      <c r="R1851" s="14" t="s">
        <v>40</v>
      </c>
      <c r="S1851" s="14" t="s">
        <v>20387</v>
      </c>
      <c r="T1851" s="14" t="s">
        <v>75</v>
      </c>
      <c r="U1851" s="14" t="s">
        <v>243</v>
      </c>
      <c r="V1851" s="14" t="s">
        <v>44</v>
      </c>
    </row>
    <row r="1852" spans="1:22" ht="9.75" customHeight="1">
      <c r="A1852" s="14" t="s">
        <v>20351</v>
      </c>
      <c r="B1852" s="14" t="s">
        <v>91</v>
      </c>
      <c r="C1852" s="13" t="str">
        <f t="shared" si="7"/>
        <v>11991A6</v>
      </c>
      <c r="D1852" s="14" t="s">
        <v>27</v>
      </c>
      <c r="E1852" s="14" t="s">
        <v>20388</v>
      </c>
      <c r="F1852" s="14" t="s">
        <v>20389</v>
      </c>
      <c r="G1852" s="14" t="s">
        <v>20390</v>
      </c>
      <c r="H1852" s="14" t="s">
        <v>20391</v>
      </c>
      <c r="I1852" s="14" t="s">
        <v>20392</v>
      </c>
      <c r="J1852" s="14" t="s">
        <v>168</v>
      </c>
      <c r="K1852" s="14" t="s">
        <v>83</v>
      </c>
      <c r="L1852" s="14" t="s">
        <v>20393</v>
      </c>
      <c r="M1852" s="14" t="s">
        <v>20394</v>
      </c>
      <c r="N1852" s="14" t="s">
        <v>20395</v>
      </c>
      <c r="O1852" s="14" t="s">
        <v>20396</v>
      </c>
      <c r="P1852" s="14" t="s">
        <v>38</v>
      </c>
      <c r="Q1852" s="14" t="s">
        <v>20397</v>
      </c>
      <c r="R1852" s="14" t="s">
        <v>40</v>
      </c>
      <c r="S1852" s="14" t="s">
        <v>20398</v>
      </c>
      <c r="T1852" s="14" t="s">
        <v>90</v>
      </c>
      <c r="U1852" s="14" t="s">
        <v>283</v>
      </c>
      <c r="V1852" s="14" t="s">
        <v>44</v>
      </c>
    </row>
    <row r="1853" spans="1:22" ht="9.75" customHeight="1">
      <c r="A1853" s="14" t="s">
        <v>20351</v>
      </c>
      <c r="B1853" s="14" t="s">
        <v>105</v>
      </c>
      <c r="C1853" s="13" t="str">
        <f t="shared" si="7"/>
        <v>11991A7</v>
      </c>
      <c r="D1853" s="14" t="s">
        <v>27</v>
      </c>
      <c r="E1853" s="14" t="s">
        <v>20399</v>
      </c>
      <c r="F1853" s="14" t="s">
        <v>20400</v>
      </c>
      <c r="G1853" s="14" t="s">
        <v>20401</v>
      </c>
      <c r="H1853" s="14" t="s">
        <v>20402</v>
      </c>
      <c r="I1853" s="14" t="s">
        <v>2632</v>
      </c>
      <c r="J1853" s="14" t="s">
        <v>2931</v>
      </c>
      <c r="K1853" s="14" t="s">
        <v>2975</v>
      </c>
      <c r="L1853" s="14" t="s">
        <v>20403</v>
      </c>
      <c r="M1853" s="14" t="s">
        <v>2634</v>
      </c>
      <c r="N1853" s="14" t="s">
        <v>20404</v>
      </c>
      <c r="O1853" s="14" t="s">
        <v>20405</v>
      </c>
      <c r="P1853" s="14" t="s">
        <v>38</v>
      </c>
      <c r="Q1853" s="14" t="s">
        <v>20406</v>
      </c>
      <c r="R1853" s="14" t="s">
        <v>40</v>
      </c>
      <c r="S1853" s="14" t="s">
        <v>20407</v>
      </c>
      <c r="T1853" s="14" t="s">
        <v>456</v>
      </c>
      <c r="U1853" s="14" t="s">
        <v>215</v>
      </c>
      <c r="V1853" s="14" t="s">
        <v>44</v>
      </c>
    </row>
    <row r="1854" spans="1:22" ht="9.75" customHeight="1">
      <c r="A1854" s="14" t="s">
        <v>20351</v>
      </c>
      <c r="B1854" s="14" t="s">
        <v>120</v>
      </c>
      <c r="C1854" s="13" t="str">
        <f t="shared" si="7"/>
        <v>11991A8</v>
      </c>
      <c r="D1854" s="14" t="s">
        <v>27</v>
      </c>
      <c r="E1854" s="14" t="s">
        <v>20408</v>
      </c>
      <c r="F1854" s="14" t="s">
        <v>20409</v>
      </c>
      <c r="G1854" s="14" t="s">
        <v>20410</v>
      </c>
      <c r="H1854" s="14" t="s">
        <v>20411</v>
      </c>
      <c r="I1854" s="14" t="s">
        <v>20412</v>
      </c>
      <c r="J1854" s="14" t="s">
        <v>588</v>
      </c>
      <c r="K1854" s="14" t="s">
        <v>33</v>
      </c>
      <c r="L1854" s="14" t="s">
        <v>20413</v>
      </c>
      <c r="M1854" s="14" t="s">
        <v>20414</v>
      </c>
      <c r="N1854" s="14" t="s">
        <v>20415</v>
      </c>
      <c r="O1854" s="14" t="s">
        <v>20416</v>
      </c>
      <c r="P1854" s="14" t="s">
        <v>38</v>
      </c>
      <c r="Q1854" s="14" t="s">
        <v>20417</v>
      </c>
      <c r="R1854" s="14" t="s">
        <v>40</v>
      </c>
      <c r="S1854" s="14" t="s">
        <v>20418</v>
      </c>
      <c r="T1854" s="14" t="s">
        <v>75</v>
      </c>
      <c r="U1854" s="14" t="s">
        <v>7224</v>
      </c>
      <c r="V1854" s="14" t="s">
        <v>148</v>
      </c>
    </row>
    <row r="1855" spans="1:22" ht="9.75" customHeight="1">
      <c r="A1855" s="14" t="s">
        <v>20351</v>
      </c>
      <c r="B1855" s="14" t="s">
        <v>136</v>
      </c>
      <c r="C1855" s="13" t="str">
        <f t="shared" si="7"/>
        <v>11991A9</v>
      </c>
      <c r="D1855" s="14" t="s">
        <v>27</v>
      </c>
      <c r="E1855" s="14" t="s">
        <v>20419</v>
      </c>
      <c r="F1855" s="14" t="s">
        <v>20420</v>
      </c>
      <c r="G1855" s="14" t="s">
        <v>20421</v>
      </c>
      <c r="H1855" s="14" t="s">
        <v>20422</v>
      </c>
      <c r="I1855" s="14" t="s">
        <v>20423</v>
      </c>
      <c r="J1855" s="14" t="s">
        <v>230</v>
      </c>
      <c r="K1855" s="14" t="s">
        <v>33</v>
      </c>
      <c r="L1855" s="14" t="s">
        <v>20424</v>
      </c>
      <c r="M1855" s="14" t="s">
        <v>20425</v>
      </c>
      <c r="N1855" s="14" t="s">
        <v>20426</v>
      </c>
      <c r="O1855" s="14" t="s">
        <v>20427</v>
      </c>
      <c r="P1855" s="14" t="s">
        <v>38</v>
      </c>
      <c r="Q1855" s="14" t="s">
        <v>20428</v>
      </c>
      <c r="R1855" s="14" t="s">
        <v>40</v>
      </c>
      <c r="S1855" s="14" t="s">
        <v>20429</v>
      </c>
      <c r="T1855" s="14" t="s">
        <v>230</v>
      </c>
      <c r="U1855" s="14" t="s">
        <v>230</v>
      </c>
      <c r="V1855" s="14" t="s">
        <v>148</v>
      </c>
    </row>
    <row r="1856" spans="1:22" ht="9.75" customHeight="1">
      <c r="A1856" s="14" t="s">
        <v>20351</v>
      </c>
      <c r="B1856" s="14" t="s">
        <v>149</v>
      </c>
      <c r="C1856" s="13" t="str">
        <f t="shared" si="7"/>
        <v>11991A10</v>
      </c>
      <c r="D1856" s="14" t="s">
        <v>27</v>
      </c>
      <c r="E1856" s="14" t="s">
        <v>20430</v>
      </c>
      <c r="F1856" s="14" t="s">
        <v>20431</v>
      </c>
      <c r="G1856" s="14" t="s">
        <v>20432</v>
      </c>
      <c r="H1856" s="14" t="s">
        <v>20433</v>
      </c>
      <c r="I1856" s="14" t="s">
        <v>20434</v>
      </c>
      <c r="J1856" s="14" t="s">
        <v>9600</v>
      </c>
      <c r="K1856" s="14" t="s">
        <v>83</v>
      </c>
      <c r="L1856" s="14" t="s">
        <v>20435</v>
      </c>
      <c r="M1856" s="14" t="s">
        <v>20436</v>
      </c>
      <c r="N1856" s="14" t="s">
        <v>20437</v>
      </c>
      <c r="O1856" s="14" t="s">
        <v>20438</v>
      </c>
      <c r="P1856" s="14" t="s">
        <v>38</v>
      </c>
      <c r="Q1856" s="14" t="s">
        <v>20439</v>
      </c>
      <c r="R1856" s="14" t="s">
        <v>40</v>
      </c>
      <c r="S1856" s="14" t="s">
        <v>20440</v>
      </c>
      <c r="T1856" s="14" t="s">
        <v>103</v>
      </c>
      <c r="U1856" s="14" t="s">
        <v>104</v>
      </c>
      <c r="V1856" s="14" t="s">
        <v>44</v>
      </c>
    </row>
    <row r="1857" spans="1:22" ht="9.75" customHeight="1">
      <c r="A1857" s="14" t="s">
        <v>20351</v>
      </c>
      <c r="B1857" s="14" t="s">
        <v>162</v>
      </c>
      <c r="C1857" s="13" t="str">
        <f t="shared" si="7"/>
        <v>11991A11</v>
      </c>
      <c r="D1857" s="14" t="s">
        <v>27</v>
      </c>
      <c r="E1857" s="14" t="s">
        <v>20441</v>
      </c>
      <c r="F1857" s="14" t="s">
        <v>20442</v>
      </c>
      <c r="G1857" s="14" t="s">
        <v>20443</v>
      </c>
      <c r="H1857" s="14" t="s">
        <v>20444</v>
      </c>
      <c r="I1857" s="14" t="s">
        <v>17693</v>
      </c>
      <c r="J1857" s="14" t="s">
        <v>20445</v>
      </c>
      <c r="K1857" s="14" t="s">
        <v>7546</v>
      </c>
      <c r="L1857" s="14" t="s">
        <v>20446</v>
      </c>
      <c r="M1857" s="14" t="s">
        <v>20447</v>
      </c>
      <c r="N1857" s="14" t="s">
        <v>20448</v>
      </c>
      <c r="O1857" s="14" t="s">
        <v>20449</v>
      </c>
      <c r="P1857" s="14" t="s">
        <v>38</v>
      </c>
      <c r="Q1857" s="14" t="s">
        <v>20450</v>
      </c>
      <c r="R1857" s="14" t="s">
        <v>40</v>
      </c>
      <c r="S1857" s="14" t="s">
        <v>20451</v>
      </c>
      <c r="T1857" s="14" t="s">
        <v>20452</v>
      </c>
      <c r="U1857" s="14" t="s">
        <v>215</v>
      </c>
      <c r="V1857" s="14" t="s">
        <v>44</v>
      </c>
    </row>
    <row r="1858" spans="1:22" ht="9.75" customHeight="1">
      <c r="A1858" s="14" t="s">
        <v>20351</v>
      </c>
      <c r="B1858" s="14" t="s">
        <v>176</v>
      </c>
      <c r="C1858" s="13" t="str">
        <f t="shared" si="7"/>
        <v>11991B2</v>
      </c>
      <c r="D1858" s="14" t="s">
        <v>27</v>
      </c>
      <c r="E1858" s="14" t="s">
        <v>20453</v>
      </c>
      <c r="F1858" s="14" t="s">
        <v>20454</v>
      </c>
      <c r="G1858" s="14" t="s">
        <v>20455</v>
      </c>
      <c r="H1858" s="14" t="s">
        <v>20456</v>
      </c>
      <c r="I1858" s="14" t="s">
        <v>20457</v>
      </c>
      <c r="J1858" s="14" t="s">
        <v>111</v>
      </c>
      <c r="K1858" s="14" t="s">
        <v>33</v>
      </c>
      <c r="L1858" s="14" t="s">
        <v>20458</v>
      </c>
      <c r="M1858" s="14" t="s">
        <v>20459</v>
      </c>
      <c r="N1858" s="14" t="s">
        <v>20460</v>
      </c>
      <c r="O1858" s="14" t="s">
        <v>20461</v>
      </c>
      <c r="P1858" s="14" t="s">
        <v>38</v>
      </c>
      <c r="Q1858" s="14" t="s">
        <v>20462</v>
      </c>
      <c r="R1858" s="14" t="s">
        <v>40</v>
      </c>
      <c r="S1858" s="14" t="s">
        <v>20463</v>
      </c>
      <c r="T1858" s="14" t="s">
        <v>118</v>
      </c>
      <c r="U1858" s="14" t="s">
        <v>1084</v>
      </c>
      <c r="V1858" s="14" t="s">
        <v>44</v>
      </c>
    </row>
    <row r="1859" spans="1:22" ht="9.75" customHeight="1">
      <c r="A1859" s="14" t="s">
        <v>20351</v>
      </c>
      <c r="B1859" s="14" t="s">
        <v>190</v>
      </c>
      <c r="C1859" s="13" t="str">
        <f t="shared" si="7"/>
        <v>11991B3</v>
      </c>
      <c r="D1859" s="14" t="s">
        <v>27</v>
      </c>
      <c r="E1859" s="14" t="s">
        <v>20464</v>
      </c>
      <c r="F1859" s="14" t="s">
        <v>20465</v>
      </c>
      <c r="G1859" s="14" t="s">
        <v>20466</v>
      </c>
      <c r="H1859" s="14" t="s">
        <v>20467</v>
      </c>
      <c r="I1859" s="14" t="s">
        <v>20468</v>
      </c>
      <c r="J1859" s="14" t="s">
        <v>20469</v>
      </c>
      <c r="K1859" s="14" t="s">
        <v>33</v>
      </c>
      <c r="L1859" s="14" t="s">
        <v>20470</v>
      </c>
      <c r="M1859" s="14" t="s">
        <v>20471</v>
      </c>
      <c r="N1859" s="14" t="s">
        <v>20472</v>
      </c>
      <c r="O1859" s="14" t="s">
        <v>20473</v>
      </c>
      <c r="P1859" s="14" t="s">
        <v>38</v>
      </c>
      <c r="Q1859" s="14" t="s">
        <v>20474</v>
      </c>
      <c r="R1859" s="14" t="s">
        <v>40</v>
      </c>
      <c r="S1859" s="14" t="s">
        <v>20475</v>
      </c>
      <c r="T1859" s="14" t="s">
        <v>20476</v>
      </c>
      <c r="U1859" s="14" t="s">
        <v>520</v>
      </c>
      <c r="V1859" s="14" t="s">
        <v>44</v>
      </c>
    </row>
    <row r="1860" spans="1:22" ht="9.75" customHeight="1">
      <c r="A1860" s="14" t="s">
        <v>20351</v>
      </c>
      <c r="B1860" s="14" t="s">
        <v>203</v>
      </c>
      <c r="C1860" s="13" t="str">
        <f t="shared" si="7"/>
        <v>11991B4</v>
      </c>
      <c r="D1860" s="14" t="s">
        <v>27</v>
      </c>
      <c r="E1860" s="14" t="s">
        <v>20477</v>
      </c>
      <c r="F1860" s="14" t="s">
        <v>20478</v>
      </c>
      <c r="G1860" s="14" t="s">
        <v>20479</v>
      </c>
      <c r="H1860" s="14" t="s">
        <v>20480</v>
      </c>
      <c r="I1860" s="14" t="s">
        <v>20481</v>
      </c>
      <c r="J1860" s="14" t="s">
        <v>16521</v>
      </c>
      <c r="K1860" s="14" t="s">
        <v>33</v>
      </c>
      <c r="L1860" s="14" t="s">
        <v>20482</v>
      </c>
      <c r="M1860" s="14" t="s">
        <v>20483</v>
      </c>
      <c r="N1860" s="14" t="s">
        <v>20484</v>
      </c>
      <c r="O1860" s="14" t="s">
        <v>20485</v>
      </c>
      <c r="P1860" s="14" t="s">
        <v>38</v>
      </c>
      <c r="Q1860" s="14" t="s">
        <v>20486</v>
      </c>
      <c r="R1860" s="14" t="s">
        <v>40</v>
      </c>
      <c r="S1860" s="14" t="s">
        <v>20487</v>
      </c>
      <c r="T1860" s="14" t="s">
        <v>16521</v>
      </c>
      <c r="U1860" s="14" t="s">
        <v>338</v>
      </c>
      <c r="V1860" s="14" t="s">
        <v>44</v>
      </c>
    </row>
    <row r="1861" spans="1:22" ht="9.75" customHeight="1">
      <c r="A1861" s="14" t="s">
        <v>20351</v>
      </c>
      <c r="B1861" s="14" t="s">
        <v>216</v>
      </c>
      <c r="C1861" s="13" t="str">
        <f t="shared" si="7"/>
        <v>11991B5</v>
      </c>
      <c r="D1861" s="14" t="s">
        <v>27</v>
      </c>
      <c r="E1861" s="14" t="s">
        <v>20488</v>
      </c>
      <c r="F1861" s="14" t="s">
        <v>20489</v>
      </c>
      <c r="G1861" s="14" t="s">
        <v>20490</v>
      </c>
      <c r="H1861" s="14" t="s">
        <v>20491</v>
      </c>
      <c r="I1861" s="14" t="s">
        <v>20492</v>
      </c>
      <c r="J1861" s="14" t="s">
        <v>5466</v>
      </c>
      <c r="K1861" s="14" t="s">
        <v>33</v>
      </c>
      <c r="L1861" s="14" t="s">
        <v>20493</v>
      </c>
      <c r="M1861" s="14" t="s">
        <v>20494</v>
      </c>
      <c r="N1861" s="14" t="s">
        <v>20495</v>
      </c>
      <c r="O1861" s="14" t="s">
        <v>20496</v>
      </c>
      <c r="P1861" s="14" t="s">
        <v>38</v>
      </c>
      <c r="Q1861" s="14" t="s">
        <v>20497</v>
      </c>
      <c r="R1861" s="14" t="s">
        <v>40</v>
      </c>
      <c r="S1861" s="14" t="s">
        <v>20498</v>
      </c>
      <c r="T1861" s="14" t="s">
        <v>1531</v>
      </c>
      <c r="U1861" s="14" t="s">
        <v>215</v>
      </c>
      <c r="V1861" s="14" t="s">
        <v>44</v>
      </c>
    </row>
    <row r="1862" spans="1:22" ht="9.75" customHeight="1">
      <c r="A1862" s="14" t="s">
        <v>20351</v>
      </c>
      <c r="B1862" s="14" t="s">
        <v>231</v>
      </c>
      <c r="C1862" s="13" t="str">
        <f t="shared" si="7"/>
        <v>11991B6</v>
      </c>
      <c r="D1862" s="14" t="s">
        <v>27</v>
      </c>
      <c r="E1862" s="14" t="s">
        <v>20499</v>
      </c>
      <c r="F1862" s="14" t="s">
        <v>20500</v>
      </c>
      <c r="G1862" s="14" t="s">
        <v>20501</v>
      </c>
      <c r="H1862" s="14" t="s">
        <v>20502</v>
      </c>
      <c r="I1862" s="14" t="s">
        <v>20503</v>
      </c>
      <c r="J1862" s="14" t="s">
        <v>96</v>
      </c>
      <c r="K1862" s="14" t="s">
        <v>52</v>
      </c>
      <c r="L1862" s="14" t="s">
        <v>20504</v>
      </c>
      <c r="M1862" s="14" t="s">
        <v>20505</v>
      </c>
      <c r="N1862" s="14" t="s">
        <v>20506</v>
      </c>
      <c r="O1862" s="14" t="s">
        <v>20507</v>
      </c>
      <c r="P1862" s="14" t="s">
        <v>38</v>
      </c>
      <c r="Q1862" s="14" t="s">
        <v>20508</v>
      </c>
      <c r="R1862" s="14" t="s">
        <v>40</v>
      </c>
      <c r="S1862" s="14" t="s">
        <v>20509</v>
      </c>
      <c r="T1862" s="14" t="s">
        <v>103</v>
      </c>
      <c r="U1862" s="14" t="s">
        <v>104</v>
      </c>
      <c r="V1862" s="14" t="s">
        <v>44</v>
      </c>
    </row>
    <row r="1863" spans="1:22" ht="9.75" customHeight="1">
      <c r="A1863" s="14" t="s">
        <v>20351</v>
      </c>
      <c r="B1863" s="14" t="s">
        <v>244</v>
      </c>
      <c r="C1863" s="13" t="str">
        <f t="shared" si="7"/>
        <v>11991B7</v>
      </c>
      <c r="D1863" s="14" t="s">
        <v>27</v>
      </c>
      <c r="E1863" s="14" t="s">
        <v>20510</v>
      </c>
      <c r="F1863" s="14" t="s">
        <v>20511</v>
      </c>
      <c r="G1863" s="14" t="s">
        <v>20512</v>
      </c>
      <c r="H1863" s="14" t="s">
        <v>20513</v>
      </c>
      <c r="I1863" s="14" t="s">
        <v>20514</v>
      </c>
      <c r="J1863" s="14" t="s">
        <v>384</v>
      </c>
      <c r="K1863" s="14" t="s">
        <v>33</v>
      </c>
      <c r="L1863" s="14" t="s">
        <v>20515</v>
      </c>
      <c r="M1863" s="14" t="s">
        <v>20516</v>
      </c>
      <c r="N1863" s="14" t="s">
        <v>20517</v>
      </c>
      <c r="O1863" s="14" t="s">
        <v>20518</v>
      </c>
      <c r="P1863" s="14" t="s">
        <v>38</v>
      </c>
      <c r="Q1863" s="14" t="s">
        <v>20519</v>
      </c>
      <c r="R1863" s="14" t="s">
        <v>40</v>
      </c>
      <c r="S1863" s="14" t="s">
        <v>20520</v>
      </c>
      <c r="T1863" s="14" t="s">
        <v>391</v>
      </c>
      <c r="U1863" s="14" t="s">
        <v>119</v>
      </c>
      <c r="V1863" s="14" t="s">
        <v>44</v>
      </c>
    </row>
    <row r="1864" spans="1:22" ht="9.75" customHeight="1">
      <c r="A1864" s="14" t="s">
        <v>20351</v>
      </c>
      <c r="B1864" s="14" t="s">
        <v>257</v>
      </c>
      <c r="C1864" s="13" t="str">
        <f t="shared" si="7"/>
        <v>11991B8</v>
      </c>
      <c r="D1864" s="14" t="s">
        <v>27</v>
      </c>
      <c r="E1864" s="14" t="s">
        <v>20521</v>
      </c>
      <c r="F1864" s="14" t="s">
        <v>20522</v>
      </c>
      <c r="G1864" s="14" t="s">
        <v>20523</v>
      </c>
      <c r="H1864" s="14" t="s">
        <v>20524</v>
      </c>
      <c r="I1864" s="14" t="s">
        <v>20525</v>
      </c>
      <c r="J1864" s="14" t="s">
        <v>1041</v>
      </c>
      <c r="K1864" s="14" t="s">
        <v>33</v>
      </c>
      <c r="L1864" s="14" t="s">
        <v>20526</v>
      </c>
      <c r="M1864" s="14" t="s">
        <v>20527</v>
      </c>
      <c r="N1864" s="14" t="s">
        <v>20528</v>
      </c>
      <c r="O1864" s="14" t="s">
        <v>20529</v>
      </c>
      <c r="P1864" s="14" t="s">
        <v>38</v>
      </c>
      <c r="Q1864" s="14" t="s">
        <v>20530</v>
      </c>
      <c r="R1864" s="14" t="s">
        <v>40</v>
      </c>
      <c r="S1864" s="14" t="s">
        <v>20531</v>
      </c>
      <c r="T1864" s="14" t="s">
        <v>456</v>
      </c>
      <c r="U1864" s="14" t="s">
        <v>283</v>
      </c>
      <c r="V1864" s="14" t="s">
        <v>44</v>
      </c>
    </row>
    <row r="1865" spans="1:22" ht="9.75" customHeight="1">
      <c r="A1865" s="14" t="s">
        <v>20351</v>
      </c>
      <c r="B1865" s="14" t="s">
        <v>270</v>
      </c>
      <c r="C1865" s="13" t="str">
        <f t="shared" si="7"/>
        <v>11991B9</v>
      </c>
      <c r="D1865" s="14" t="s">
        <v>27</v>
      </c>
      <c r="E1865" s="14" t="s">
        <v>20532</v>
      </c>
      <c r="F1865" s="14" t="s">
        <v>20533</v>
      </c>
      <c r="G1865" s="13"/>
      <c r="H1865" s="14" t="s">
        <v>20534</v>
      </c>
      <c r="I1865" s="14" t="s">
        <v>18224</v>
      </c>
      <c r="J1865" s="14" t="s">
        <v>230</v>
      </c>
      <c r="K1865" s="14" t="s">
        <v>33</v>
      </c>
      <c r="L1865" s="14" t="s">
        <v>20535</v>
      </c>
      <c r="M1865" s="14" t="s">
        <v>20536</v>
      </c>
      <c r="N1865" s="14" t="s">
        <v>20537</v>
      </c>
      <c r="O1865" s="14" t="s">
        <v>20538</v>
      </c>
      <c r="P1865" s="14" t="s">
        <v>38</v>
      </c>
      <c r="Q1865" s="14" t="s">
        <v>20539</v>
      </c>
      <c r="R1865" s="14" t="s">
        <v>40</v>
      </c>
      <c r="S1865" s="14" t="s">
        <v>20540</v>
      </c>
      <c r="T1865" s="14" t="s">
        <v>230</v>
      </c>
      <c r="U1865" s="14" t="s">
        <v>3950</v>
      </c>
      <c r="V1865" s="14" t="s">
        <v>44</v>
      </c>
    </row>
    <row r="1866" spans="1:22" ht="9.75" customHeight="1">
      <c r="A1866" s="14" t="s">
        <v>20351</v>
      </c>
      <c r="B1866" s="14" t="s">
        <v>284</v>
      </c>
      <c r="C1866" s="13" t="str">
        <f t="shared" si="7"/>
        <v>11991B10</v>
      </c>
      <c r="D1866" s="14" t="s">
        <v>27</v>
      </c>
      <c r="E1866" s="14" t="s">
        <v>20541</v>
      </c>
      <c r="F1866" s="14" t="s">
        <v>20542</v>
      </c>
      <c r="G1866" s="14" t="s">
        <v>20543</v>
      </c>
      <c r="H1866" s="14" t="s">
        <v>20544</v>
      </c>
      <c r="I1866" s="14" t="s">
        <v>10106</v>
      </c>
      <c r="J1866" s="14" t="s">
        <v>2988</v>
      </c>
      <c r="K1866" s="14" t="s">
        <v>33</v>
      </c>
      <c r="L1866" s="14" t="s">
        <v>20545</v>
      </c>
      <c r="M1866" s="14" t="s">
        <v>10108</v>
      </c>
      <c r="N1866" s="14" t="s">
        <v>20546</v>
      </c>
      <c r="O1866" s="14" t="s">
        <v>20547</v>
      </c>
      <c r="P1866" s="14" t="s">
        <v>38</v>
      </c>
      <c r="Q1866" s="14" t="s">
        <v>20548</v>
      </c>
      <c r="R1866" s="14" t="s">
        <v>40</v>
      </c>
      <c r="S1866" s="14" t="s">
        <v>20549</v>
      </c>
      <c r="T1866" s="14" t="s">
        <v>118</v>
      </c>
      <c r="U1866" s="14" t="s">
        <v>43</v>
      </c>
      <c r="V1866" s="14" t="s">
        <v>44</v>
      </c>
    </row>
    <row r="1867" spans="1:22" ht="9.75" customHeight="1">
      <c r="A1867" s="14" t="s">
        <v>20351</v>
      </c>
      <c r="B1867" s="14" t="s">
        <v>298</v>
      </c>
      <c r="C1867" s="13" t="str">
        <f t="shared" si="7"/>
        <v>11991B11</v>
      </c>
      <c r="D1867" s="14" t="s">
        <v>27</v>
      </c>
      <c r="E1867" s="14" t="s">
        <v>20550</v>
      </c>
      <c r="F1867" s="14" t="s">
        <v>20551</v>
      </c>
      <c r="G1867" s="14" t="s">
        <v>20552</v>
      </c>
      <c r="H1867" s="14" t="s">
        <v>20553</v>
      </c>
      <c r="I1867" s="14" t="s">
        <v>4795</v>
      </c>
      <c r="J1867" s="14" t="s">
        <v>20554</v>
      </c>
      <c r="K1867" s="14" t="s">
        <v>33</v>
      </c>
      <c r="L1867" s="14" t="s">
        <v>20555</v>
      </c>
      <c r="M1867" s="14" t="s">
        <v>20556</v>
      </c>
      <c r="N1867" s="14" t="s">
        <v>20557</v>
      </c>
      <c r="O1867" s="14" t="s">
        <v>20558</v>
      </c>
      <c r="P1867" s="14" t="s">
        <v>38</v>
      </c>
      <c r="Q1867" s="14" t="s">
        <v>20559</v>
      </c>
      <c r="R1867" s="14" t="s">
        <v>40</v>
      </c>
      <c r="S1867" s="14" t="s">
        <v>20560</v>
      </c>
      <c r="T1867" s="14" t="s">
        <v>75</v>
      </c>
      <c r="U1867" s="14" t="s">
        <v>1334</v>
      </c>
      <c r="V1867" s="14" t="s">
        <v>44</v>
      </c>
    </row>
    <row r="1868" spans="1:22" ht="9.75" customHeight="1">
      <c r="A1868" s="14" t="s">
        <v>20351</v>
      </c>
      <c r="B1868" s="14" t="s">
        <v>311</v>
      </c>
      <c r="C1868" s="13" t="str">
        <f t="shared" si="7"/>
        <v>11991C2</v>
      </c>
      <c r="D1868" s="14" t="s">
        <v>27</v>
      </c>
      <c r="E1868" s="14" t="s">
        <v>20561</v>
      </c>
      <c r="F1868" s="14" t="s">
        <v>20562</v>
      </c>
      <c r="G1868" s="14" t="s">
        <v>20563</v>
      </c>
      <c r="H1868" s="14" t="s">
        <v>20564</v>
      </c>
      <c r="I1868" s="14" t="s">
        <v>20565</v>
      </c>
      <c r="J1868" s="14" t="s">
        <v>222</v>
      </c>
      <c r="K1868" s="14" t="s">
        <v>7051</v>
      </c>
      <c r="L1868" s="14" t="s">
        <v>20566</v>
      </c>
      <c r="M1868" s="14" t="s">
        <v>20567</v>
      </c>
      <c r="N1868" s="14" t="s">
        <v>20568</v>
      </c>
      <c r="O1868" s="14" t="s">
        <v>20569</v>
      </c>
      <c r="P1868" s="14" t="s">
        <v>38</v>
      </c>
      <c r="Q1868" s="14" t="s">
        <v>20570</v>
      </c>
      <c r="R1868" s="14" t="s">
        <v>40</v>
      </c>
      <c r="S1868" s="14" t="s">
        <v>20571</v>
      </c>
      <c r="T1868" s="14" t="s">
        <v>229</v>
      </c>
      <c r="U1868" s="14" t="s">
        <v>243</v>
      </c>
      <c r="V1868" s="14" t="s">
        <v>44</v>
      </c>
    </row>
    <row r="1869" spans="1:22" ht="9.75" customHeight="1">
      <c r="A1869" s="14" t="s">
        <v>20351</v>
      </c>
      <c r="B1869" s="14" t="s">
        <v>325</v>
      </c>
      <c r="C1869" s="13" t="str">
        <f t="shared" si="7"/>
        <v>11991C3</v>
      </c>
      <c r="D1869" s="14" t="s">
        <v>27</v>
      </c>
      <c r="E1869" s="14" t="s">
        <v>20572</v>
      </c>
      <c r="F1869" s="14" t="s">
        <v>20573</v>
      </c>
      <c r="G1869" s="14" t="s">
        <v>20574</v>
      </c>
      <c r="H1869" s="14" t="s">
        <v>20575</v>
      </c>
      <c r="I1869" s="14" t="s">
        <v>20576</v>
      </c>
      <c r="J1869" s="14" t="s">
        <v>650</v>
      </c>
      <c r="K1869" s="14" t="s">
        <v>10062</v>
      </c>
      <c r="L1869" s="14" t="s">
        <v>20577</v>
      </c>
      <c r="M1869" s="14" t="s">
        <v>20578</v>
      </c>
      <c r="N1869" s="14" t="s">
        <v>20579</v>
      </c>
      <c r="O1869" s="14" t="s">
        <v>20580</v>
      </c>
      <c r="P1869" s="14" t="s">
        <v>38</v>
      </c>
      <c r="Q1869" s="14" t="s">
        <v>20581</v>
      </c>
      <c r="R1869" s="14" t="s">
        <v>40</v>
      </c>
      <c r="S1869" s="14" t="s">
        <v>20582</v>
      </c>
      <c r="T1869" s="14" t="s">
        <v>90</v>
      </c>
      <c r="U1869" s="14" t="s">
        <v>283</v>
      </c>
      <c r="V1869" s="14" t="s">
        <v>44</v>
      </c>
    </row>
    <row r="1870" spans="1:22" ht="9.75" customHeight="1">
      <c r="A1870" s="14" t="s">
        <v>20351</v>
      </c>
      <c r="B1870" s="14" t="s">
        <v>339</v>
      </c>
      <c r="C1870" s="13" t="str">
        <f t="shared" si="7"/>
        <v>11991C4</v>
      </c>
      <c r="D1870" s="14" t="s">
        <v>27</v>
      </c>
      <c r="E1870" s="14" t="s">
        <v>20583</v>
      </c>
      <c r="F1870" s="14" t="s">
        <v>20584</v>
      </c>
      <c r="G1870" s="14" t="s">
        <v>20585</v>
      </c>
      <c r="H1870" s="14" t="s">
        <v>20586</v>
      </c>
      <c r="I1870" s="14" t="s">
        <v>20587</v>
      </c>
      <c r="J1870" s="14" t="s">
        <v>82</v>
      </c>
      <c r="K1870" s="14" t="s">
        <v>963</v>
      </c>
      <c r="L1870" s="14" t="s">
        <v>20588</v>
      </c>
      <c r="M1870" s="14" t="s">
        <v>20589</v>
      </c>
      <c r="N1870" s="14" t="s">
        <v>20590</v>
      </c>
      <c r="O1870" s="14" t="s">
        <v>280</v>
      </c>
      <c r="P1870" s="14" t="s">
        <v>38</v>
      </c>
      <c r="Q1870" s="14" t="s">
        <v>20591</v>
      </c>
      <c r="R1870" s="14" t="s">
        <v>40</v>
      </c>
      <c r="S1870" s="14" t="s">
        <v>20592</v>
      </c>
      <c r="T1870" s="14" t="s">
        <v>90</v>
      </c>
      <c r="U1870" s="14" t="s">
        <v>283</v>
      </c>
      <c r="V1870" s="14" t="s">
        <v>44</v>
      </c>
    </row>
    <row r="1871" spans="1:22" ht="9.75" customHeight="1">
      <c r="A1871" s="14" t="s">
        <v>20351</v>
      </c>
      <c r="B1871" s="14" t="s">
        <v>351</v>
      </c>
      <c r="C1871" s="13" t="str">
        <f t="shared" si="7"/>
        <v>11991C5</v>
      </c>
      <c r="D1871" s="14" t="s">
        <v>27</v>
      </c>
      <c r="E1871" s="14" t="s">
        <v>20593</v>
      </c>
      <c r="F1871" s="14" t="s">
        <v>20594</v>
      </c>
      <c r="G1871" s="14" t="s">
        <v>20595</v>
      </c>
      <c r="H1871" s="14" t="s">
        <v>20596</v>
      </c>
      <c r="I1871" s="14" t="s">
        <v>20597</v>
      </c>
      <c r="J1871" s="14" t="s">
        <v>1477</v>
      </c>
      <c r="K1871" s="14" t="s">
        <v>33</v>
      </c>
      <c r="L1871" s="14" t="s">
        <v>20598</v>
      </c>
      <c r="M1871" s="14" t="s">
        <v>20599</v>
      </c>
      <c r="N1871" s="14" t="s">
        <v>20600</v>
      </c>
      <c r="O1871" s="14" t="s">
        <v>20601</v>
      </c>
      <c r="P1871" s="14" t="s">
        <v>38</v>
      </c>
      <c r="Q1871" s="14" t="s">
        <v>20602</v>
      </c>
      <c r="R1871" s="14" t="s">
        <v>40</v>
      </c>
      <c r="S1871" s="14" t="s">
        <v>20603</v>
      </c>
      <c r="T1871" s="14" t="s">
        <v>90</v>
      </c>
      <c r="U1871" s="14" t="s">
        <v>16624</v>
      </c>
      <c r="V1871" s="14" t="s">
        <v>44</v>
      </c>
    </row>
    <row r="1872" spans="1:22" ht="9.75" customHeight="1">
      <c r="A1872" s="14" t="s">
        <v>20351</v>
      </c>
      <c r="B1872" s="14" t="s">
        <v>365</v>
      </c>
      <c r="C1872" s="13" t="str">
        <f t="shared" si="7"/>
        <v>11991C6</v>
      </c>
      <c r="D1872" s="14" t="s">
        <v>27</v>
      </c>
      <c r="E1872" s="14" t="s">
        <v>20604</v>
      </c>
      <c r="F1872" s="14" t="s">
        <v>20605</v>
      </c>
      <c r="G1872" s="14" t="s">
        <v>20606</v>
      </c>
      <c r="H1872" s="14" t="s">
        <v>20607</v>
      </c>
      <c r="I1872" s="14" t="s">
        <v>10219</v>
      </c>
      <c r="J1872" s="14" t="s">
        <v>20608</v>
      </c>
      <c r="K1872" s="14" t="s">
        <v>52</v>
      </c>
      <c r="L1872" s="14" t="s">
        <v>20609</v>
      </c>
      <c r="M1872" s="14" t="s">
        <v>10221</v>
      </c>
      <c r="N1872" s="14" t="s">
        <v>20610</v>
      </c>
      <c r="O1872" s="14" t="s">
        <v>20611</v>
      </c>
      <c r="P1872" s="14" t="s">
        <v>38</v>
      </c>
      <c r="Q1872" s="14" t="s">
        <v>20612</v>
      </c>
      <c r="R1872" s="14" t="s">
        <v>40</v>
      </c>
      <c r="S1872" s="14" t="s">
        <v>20613</v>
      </c>
      <c r="T1872" s="14" t="s">
        <v>20614</v>
      </c>
      <c r="U1872" s="14" t="s">
        <v>1334</v>
      </c>
      <c r="V1872" s="14" t="s">
        <v>44</v>
      </c>
    </row>
    <row r="1873" spans="1:22" ht="9.75" customHeight="1">
      <c r="A1873" s="14" t="s">
        <v>20351</v>
      </c>
      <c r="B1873" s="14" t="s">
        <v>378</v>
      </c>
      <c r="C1873" s="13" t="str">
        <f t="shared" si="7"/>
        <v>11991C7</v>
      </c>
      <c r="D1873" s="14" t="s">
        <v>27</v>
      </c>
      <c r="E1873" s="14" t="s">
        <v>20615</v>
      </c>
      <c r="F1873" s="14" t="s">
        <v>20616</v>
      </c>
      <c r="G1873" s="14" t="s">
        <v>20617</v>
      </c>
      <c r="H1873" s="14" t="s">
        <v>20618</v>
      </c>
      <c r="I1873" s="14" t="s">
        <v>20619</v>
      </c>
      <c r="J1873" s="14" t="s">
        <v>230</v>
      </c>
      <c r="K1873" s="14" t="s">
        <v>33</v>
      </c>
      <c r="L1873" s="14" t="s">
        <v>20620</v>
      </c>
      <c r="M1873" s="14" t="s">
        <v>20621</v>
      </c>
      <c r="N1873" s="14" t="s">
        <v>20622</v>
      </c>
      <c r="O1873" s="14" t="s">
        <v>20623</v>
      </c>
      <c r="P1873" s="14" t="s">
        <v>38</v>
      </c>
      <c r="Q1873" s="14" t="s">
        <v>20624</v>
      </c>
      <c r="R1873" s="14" t="s">
        <v>40</v>
      </c>
      <c r="S1873" s="14" t="s">
        <v>20625</v>
      </c>
      <c r="T1873" s="14" t="s">
        <v>230</v>
      </c>
      <c r="U1873" s="14" t="s">
        <v>230</v>
      </c>
      <c r="V1873" s="14" t="s">
        <v>44</v>
      </c>
    </row>
    <row r="1874" spans="1:22" ht="9.75" customHeight="1">
      <c r="A1874" s="14" t="s">
        <v>20351</v>
      </c>
      <c r="B1874" s="14" t="s">
        <v>392</v>
      </c>
      <c r="C1874" s="13" t="str">
        <f t="shared" si="7"/>
        <v>11991C8</v>
      </c>
      <c r="D1874" s="14" t="s">
        <v>27</v>
      </c>
      <c r="E1874" s="14" t="s">
        <v>20626</v>
      </c>
      <c r="F1874" s="14" t="s">
        <v>20627</v>
      </c>
      <c r="G1874" s="14" t="s">
        <v>20628</v>
      </c>
      <c r="H1874" s="14" t="s">
        <v>20629</v>
      </c>
      <c r="I1874" s="14" t="s">
        <v>20630</v>
      </c>
      <c r="J1874" s="14" t="s">
        <v>20631</v>
      </c>
      <c r="K1874" s="14" t="s">
        <v>33</v>
      </c>
      <c r="L1874" s="14" t="s">
        <v>20632</v>
      </c>
      <c r="M1874" s="14" t="s">
        <v>20633</v>
      </c>
      <c r="N1874" s="14" t="s">
        <v>20634</v>
      </c>
      <c r="O1874" s="14" t="s">
        <v>20635</v>
      </c>
      <c r="P1874" s="14" t="s">
        <v>38</v>
      </c>
      <c r="Q1874" s="14" t="s">
        <v>20636</v>
      </c>
      <c r="R1874" s="14" t="s">
        <v>40</v>
      </c>
      <c r="S1874" s="14" t="s">
        <v>20637</v>
      </c>
      <c r="T1874" s="14" t="s">
        <v>5622</v>
      </c>
      <c r="U1874" s="14" t="s">
        <v>147</v>
      </c>
      <c r="V1874" s="14" t="s">
        <v>44</v>
      </c>
    </row>
    <row r="1875" spans="1:22" ht="9.75" customHeight="1">
      <c r="A1875" s="14" t="s">
        <v>20351</v>
      </c>
      <c r="B1875" s="14" t="s">
        <v>404</v>
      </c>
      <c r="C1875" s="13" t="str">
        <f t="shared" si="7"/>
        <v>11991C9</v>
      </c>
      <c r="D1875" s="14" t="s">
        <v>27</v>
      </c>
      <c r="E1875" s="14" t="s">
        <v>20638</v>
      </c>
      <c r="F1875" s="14" t="s">
        <v>20639</v>
      </c>
      <c r="G1875" s="14" t="s">
        <v>20640</v>
      </c>
      <c r="H1875" s="14" t="s">
        <v>20641</v>
      </c>
      <c r="I1875" s="14" t="s">
        <v>20642</v>
      </c>
      <c r="J1875" s="14" t="s">
        <v>344</v>
      </c>
      <c r="K1875" s="14" t="s">
        <v>33</v>
      </c>
      <c r="L1875" s="14" t="s">
        <v>20643</v>
      </c>
      <c r="M1875" s="14" t="s">
        <v>20644</v>
      </c>
      <c r="N1875" s="14" t="s">
        <v>20645</v>
      </c>
      <c r="O1875" s="14" t="s">
        <v>20646</v>
      </c>
      <c r="P1875" s="14" t="s">
        <v>38</v>
      </c>
      <c r="Q1875" s="14" t="s">
        <v>20647</v>
      </c>
      <c r="R1875" s="14" t="s">
        <v>40</v>
      </c>
      <c r="S1875" s="14" t="s">
        <v>20648</v>
      </c>
      <c r="T1875" s="14" t="s">
        <v>75</v>
      </c>
      <c r="U1875" s="14" t="s">
        <v>243</v>
      </c>
      <c r="V1875" s="14" t="s">
        <v>44</v>
      </c>
    </row>
    <row r="1876" spans="1:22" ht="9.75" customHeight="1">
      <c r="A1876" s="14" t="s">
        <v>20351</v>
      </c>
      <c r="B1876" s="14" t="s">
        <v>417</v>
      </c>
      <c r="C1876" s="13" t="str">
        <f t="shared" si="7"/>
        <v>11991C10</v>
      </c>
      <c r="D1876" s="14" t="s">
        <v>27</v>
      </c>
      <c r="E1876" s="14" t="s">
        <v>20649</v>
      </c>
      <c r="F1876" s="14" t="s">
        <v>20650</v>
      </c>
      <c r="G1876" s="13"/>
      <c r="H1876" s="14" t="s">
        <v>20651</v>
      </c>
      <c r="I1876" s="14" t="s">
        <v>20652</v>
      </c>
      <c r="J1876" s="14" t="s">
        <v>236</v>
      </c>
      <c r="K1876" s="14" t="s">
        <v>33</v>
      </c>
      <c r="L1876" s="14" t="s">
        <v>20653</v>
      </c>
      <c r="M1876" s="14" t="s">
        <v>20654</v>
      </c>
      <c r="N1876" s="14" t="s">
        <v>20655</v>
      </c>
      <c r="O1876" s="14" t="s">
        <v>9252</v>
      </c>
      <c r="P1876" s="14" t="s">
        <v>38</v>
      </c>
      <c r="Q1876" s="14" t="s">
        <v>20656</v>
      </c>
      <c r="R1876" s="14" t="s">
        <v>40</v>
      </c>
      <c r="S1876" s="14" t="s">
        <v>20657</v>
      </c>
      <c r="T1876" s="14" t="s">
        <v>75</v>
      </c>
      <c r="U1876" s="14" t="s">
        <v>243</v>
      </c>
      <c r="V1876" s="14" t="s">
        <v>44</v>
      </c>
    </row>
    <row r="1877" spans="1:22" ht="9.75" customHeight="1">
      <c r="A1877" s="14" t="s">
        <v>20351</v>
      </c>
      <c r="B1877" s="14" t="s">
        <v>430</v>
      </c>
      <c r="C1877" s="13" t="str">
        <f t="shared" si="7"/>
        <v>11991C11</v>
      </c>
      <c r="D1877" s="14" t="s">
        <v>27</v>
      </c>
      <c r="E1877" s="14" t="s">
        <v>20658</v>
      </c>
      <c r="F1877" s="14" t="s">
        <v>20659</v>
      </c>
      <c r="G1877" s="14" t="s">
        <v>20660</v>
      </c>
      <c r="H1877" s="14" t="s">
        <v>20661</v>
      </c>
      <c r="I1877" s="14" t="s">
        <v>20662</v>
      </c>
      <c r="J1877" s="14" t="s">
        <v>1549</v>
      </c>
      <c r="K1877" s="14" t="s">
        <v>33</v>
      </c>
      <c r="L1877" s="14" t="s">
        <v>20663</v>
      </c>
      <c r="M1877" s="14" t="s">
        <v>20664</v>
      </c>
      <c r="N1877" s="14" t="s">
        <v>20665</v>
      </c>
      <c r="O1877" s="14" t="s">
        <v>20666</v>
      </c>
      <c r="P1877" s="14" t="s">
        <v>38</v>
      </c>
      <c r="Q1877" s="14" t="s">
        <v>20667</v>
      </c>
      <c r="R1877" s="14" t="s">
        <v>40</v>
      </c>
      <c r="S1877" s="14" t="s">
        <v>20668</v>
      </c>
      <c r="T1877" s="14" t="s">
        <v>75</v>
      </c>
      <c r="U1877" s="14" t="s">
        <v>243</v>
      </c>
      <c r="V1877" s="14" t="s">
        <v>44</v>
      </c>
    </row>
    <row r="1878" spans="1:22" ht="9.75" customHeight="1">
      <c r="A1878" s="14" t="s">
        <v>20351</v>
      </c>
      <c r="B1878" s="14" t="s">
        <v>444</v>
      </c>
      <c r="C1878" s="13" t="str">
        <f t="shared" si="7"/>
        <v>11991D2</v>
      </c>
      <c r="D1878" s="14" t="s">
        <v>27</v>
      </c>
      <c r="E1878" s="14" t="s">
        <v>20669</v>
      </c>
      <c r="F1878" s="14" t="s">
        <v>20670</v>
      </c>
      <c r="G1878" s="14" t="s">
        <v>20671</v>
      </c>
      <c r="H1878" s="14" t="s">
        <v>20672</v>
      </c>
      <c r="I1878" s="14" t="s">
        <v>20673</v>
      </c>
      <c r="J1878" s="14" t="s">
        <v>1441</v>
      </c>
      <c r="K1878" s="14" t="s">
        <v>2975</v>
      </c>
      <c r="L1878" s="14" t="s">
        <v>20674</v>
      </c>
      <c r="M1878" s="14" t="s">
        <v>20675</v>
      </c>
      <c r="N1878" s="14" t="s">
        <v>20676</v>
      </c>
      <c r="O1878" s="14" t="s">
        <v>20677</v>
      </c>
      <c r="P1878" s="14" t="s">
        <v>38</v>
      </c>
      <c r="Q1878" s="14" t="s">
        <v>20678</v>
      </c>
      <c r="R1878" s="14" t="s">
        <v>40</v>
      </c>
      <c r="S1878" s="14" t="s">
        <v>20679</v>
      </c>
      <c r="T1878" s="14" t="s">
        <v>229</v>
      </c>
      <c r="U1878" s="14" t="s">
        <v>43</v>
      </c>
      <c r="V1878" s="14" t="s">
        <v>44</v>
      </c>
    </row>
    <row r="1879" spans="1:22" ht="9.75" customHeight="1">
      <c r="A1879" s="14" t="s">
        <v>20351</v>
      </c>
      <c r="B1879" s="14" t="s">
        <v>457</v>
      </c>
      <c r="C1879" s="13" t="str">
        <f t="shared" si="7"/>
        <v>11991D3</v>
      </c>
      <c r="D1879" s="14" t="s">
        <v>27</v>
      </c>
      <c r="E1879" s="14" t="s">
        <v>20680</v>
      </c>
      <c r="F1879" s="14" t="s">
        <v>20681</v>
      </c>
      <c r="G1879" s="14" t="s">
        <v>20682</v>
      </c>
      <c r="H1879" s="14" t="s">
        <v>20683</v>
      </c>
      <c r="I1879" s="14" t="s">
        <v>20684</v>
      </c>
      <c r="J1879" s="14" t="s">
        <v>20685</v>
      </c>
      <c r="K1879" s="14" t="s">
        <v>33</v>
      </c>
      <c r="L1879" s="14" t="s">
        <v>20686</v>
      </c>
      <c r="M1879" s="14" t="s">
        <v>20687</v>
      </c>
      <c r="N1879" s="14" t="s">
        <v>20688</v>
      </c>
      <c r="O1879" s="14" t="s">
        <v>20689</v>
      </c>
      <c r="P1879" s="14" t="s">
        <v>38</v>
      </c>
      <c r="Q1879" s="14" t="s">
        <v>20690</v>
      </c>
      <c r="R1879" s="14" t="s">
        <v>40</v>
      </c>
      <c r="S1879" s="14" t="s">
        <v>20691</v>
      </c>
      <c r="T1879" s="14" t="s">
        <v>1370</v>
      </c>
      <c r="U1879" s="14" t="s">
        <v>243</v>
      </c>
      <c r="V1879" s="14" t="s">
        <v>44</v>
      </c>
    </row>
    <row r="1880" spans="1:22" ht="9.75" customHeight="1">
      <c r="A1880" s="14" t="s">
        <v>20351</v>
      </c>
      <c r="B1880" s="14" t="s">
        <v>470</v>
      </c>
      <c r="C1880" s="13" t="str">
        <f t="shared" si="7"/>
        <v>11991D4</v>
      </c>
      <c r="D1880" s="14" t="s">
        <v>27</v>
      </c>
      <c r="E1880" s="14" t="s">
        <v>20692</v>
      </c>
      <c r="F1880" s="14" t="s">
        <v>20693</v>
      </c>
      <c r="G1880" s="14" t="s">
        <v>20694</v>
      </c>
      <c r="H1880" s="14" t="s">
        <v>20695</v>
      </c>
      <c r="I1880" s="14" t="s">
        <v>20696</v>
      </c>
      <c r="J1880" s="14" t="s">
        <v>1580</v>
      </c>
      <c r="K1880" s="14" t="s">
        <v>33</v>
      </c>
      <c r="L1880" s="14" t="s">
        <v>20697</v>
      </c>
      <c r="M1880" s="14" t="s">
        <v>20698</v>
      </c>
      <c r="N1880" s="14" t="s">
        <v>20699</v>
      </c>
      <c r="O1880" s="14" t="s">
        <v>20700</v>
      </c>
      <c r="P1880" s="14" t="s">
        <v>38</v>
      </c>
      <c r="Q1880" s="14" t="s">
        <v>20701</v>
      </c>
      <c r="R1880" s="14" t="s">
        <v>40</v>
      </c>
      <c r="S1880" s="14" t="s">
        <v>20702</v>
      </c>
      <c r="T1880" s="14" t="s">
        <v>483</v>
      </c>
      <c r="U1880" s="14" t="s">
        <v>484</v>
      </c>
      <c r="V1880" s="14" t="s">
        <v>44</v>
      </c>
    </row>
    <row r="1881" spans="1:22" ht="9.75" customHeight="1">
      <c r="A1881" s="14" t="s">
        <v>20351</v>
      </c>
      <c r="B1881" s="14" t="s">
        <v>485</v>
      </c>
      <c r="C1881" s="13" t="str">
        <f t="shared" si="7"/>
        <v>11991D5</v>
      </c>
      <c r="D1881" s="14" t="s">
        <v>27</v>
      </c>
      <c r="E1881" s="14" t="s">
        <v>20703</v>
      </c>
      <c r="F1881" s="14" t="s">
        <v>20704</v>
      </c>
      <c r="G1881" s="14" t="s">
        <v>20705</v>
      </c>
      <c r="H1881" s="14" t="s">
        <v>20706</v>
      </c>
      <c r="I1881" s="14" t="s">
        <v>20707</v>
      </c>
      <c r="J1881" s="14" t="s">
        <v>20708</v>
      </c>
      <c r="K1881" s="14" t="s">
        <v>52</v>
      </c>
      <c r="L1881" s="14" t="s">
        <v>20709</v>
      </c>
      <c r="M1881" s="14" t="s">
        <v>20710</v>
      </c>
      <c r="N1881" s="14" t="s">
        <v>20711</v>
      </c>
      <c r="O1881" s="14" t="s">
        <v>20712</v>
      </c>
      <c r="P1881" s="14" t="s">
        <v>38</v>
      </c>
      <c r="Q1881" s="14" t="s">
        <v>20713</v>
      </c>
      <c r="R1881" s="14" t="s">
        <v>40</v>
      </c>
      <c r="S1881" s="14" t="s">
        <v>20714</v>
      </c>
      <c r="T1881" s="14" t="s">
        <v>1134</v>
      </c>
      <c r="U1881" s="14" t="s">
        <v>215</v>
      </c>
      <c r="V1881" s="14" t="s">
        <v>44</v>
      </c>
    </row>
    <row r="1882" spans="1:22" ht="9.75" customHeight="1">
      <c r="A1882" s="14" t="s">
        <v>20351</v>
      </c>
      <c r="B1882" s="14" t="s">
        <v>497</v>
      </c>
      <c r="C1882" s="13" t="str">
        <f t="shared" si="7"/>
        <v>11991D6</v>
      </c>
      <c r="D1882" s="14" t="s">
        <v>27</v>
      </c>
      <c r="E1882" s="14" t="s">
        <v>20715</v>
      </c>
      <c r="F1882" s="14" t="s">
        <v>20716</v>
      </c>
      <c r="G1882" s="14" t="s">
        <v>20717</v>
      </c>
      <c r="H1882" s="14" t="s">
        <v>20718</v>
      </c>
      <c r="I1882" s="14" t="s">
        <v>1102</v>
      </c>
      <c r="J1882" s="14" t="s">
        <v>20719</v>
      </c>
      <c r="K1882" s="14" t="s">
        <v>33</v>
      </c>
      <c r="L1882" s="14" t="s">
        <v>20720</v>
      </c>
      <c r="M1882" s="14" t="s">
        <v>20721</v>
      </c>
      <c r="N1882" s="14" t="s">
        <v>20722</v>
      </c>
      <c r="O1882" s="14" t="s">
        <v>20723</v>
      </c>
      <c r="P1882" s="14" t="s">
        <v>38</v>
      </c>
      <c r="Q1882" s="14" t="s">
        <v>20724</v>
      </c>
      <c r="R1882" s="14" t="s">
        <v>40</v>
      </c>
      <c r="S1882" s="14" t="s">
        <v>20725</v>
      </c>
      <c r="T1882" s="14" t="s">
        <v>118</v>
      </c>
      <c r="U1882" s="14" t="s">
        <v>134</v>
      </c>
      <c r="V1882" s="14" t="s">
        <v>44</v>
      </c>
    </row>
    <row r="1883" spans="1:22" ht="9.75" customHeight="1">
      <c r="A1883" s="14" t="s">
        <v>20351</v>
      </c>
      <c r="B1883" s="14" t="s">
        <v>507</v>
      </c>
      <c r="C1883" s="13" t="str">
        <f t="shared" si="7"/>
        <v>11991D7</v>
      </c>
      <c r="D1883" s="14" t="s">
        <v>27</v>
      </c>
      <c r="E1883" s="14" t="s">
        <v>20726</v>
      </c>
      <c r="F1883" s="14" t="s">
        <v>20727</v>
      </c>
      <c r="G1883" s="14" t="s">
        <v>20728</v>
      </c>
      <c r="H1883" s="14" t="s">
        <v>20729</v>
      </c>
      <c r="I1883" s="14" t="s">
        <v>20730</v>
      </c>
      <c r="J1883" s="14" t="s">
        <v>111</v>
      </c>
      <c r="K1883" s="14" t="s">
        <v>52</v>
      </c>
      <c r="L1883" s="14" t="s">
        <v>20731</v>
      </c>
      <c r="M1883" s="14" t="s">
        <v>20732</v>
      </c>
      <c r="N1883" s="14" t="s">
        <v>20733</v>
      </c>
      <c r="O1883" s="14" t="s">
        <v>20734</v>
      </c>
      <c r="P1883" s="14" t="s">
        <v>38</v>
      </c>
      <c r="Q1883" s="14" t="s">
        <v>20735</v>
      </c>
      <c r="R1883" s="14" t="s">
        <v>40</v>
      </c>
      <c r="S1883" s="14" t="s">
        <v>20736</v>
      </c>
      <c r="T1883" s="14" t="s">
        <v>118</v>
      </c>
      <c r="U1883" s="14" t="s">
        <v>283</v>
      </c>
      <c r="V1883" s="14" t="s">
        <v>44</v>
      </c>
    </row>
    <row r="1884" spans="1:22" ht="9.75" customHeight="1">
      <c r="A1884" s="14" t="s">
        <v>20351</v>
      </c>
      <c r="B1884" s="14" t="s">
        <v>521</v>
      </c>
      <c r="C1884" s="13" t="str">
        <f t="shared" si="7"/>
        <v>11991D8</v>
      </c>
      <c r="D1884" s="14" t="s">
        <v>27</v>
      </c>
      <c r="E1884" s="14" t="s">
        <v>20737</v>
      </c>
      <c r="F1884" s="14" t="s">
        <v>20738</v>
      </c>
      <c r="G1884" s="13"/>
      <c r="H1884" s="14" t="s">
        <v>20739</v>
      </c>
      <c r="I1884" s="14" t="s">
        <v>20740</v>
      </c>
      <c r="J1884" s="14" t="s">
        <v>230</v>
      </c>
      <c r="K1884" s="14" t="s">
        <v>33</v>
      </c>
      <c r="L1884" s="14" t="s">
        <v>20741</v>
      </c>
      <c r="M1884" s="14" t="s">
        <v>20742</v>
      </c>
      <c r="N1884" s="14" t="s">
        <v>20743</v>
      </c>
      <c r="O1884" s="14" t="s">
        <v>20744</v>
      </c>
      <c r="P1884" s="14" t="s">
        <v>38</v>
      </c>
      <c r="Q1884" s="14" t="s">
        <v>20745</v>
      </c>
      <c r="R1884" s="14" t="s">
        <v>40</v>
      </c>
      <c r="S1884" s="14" t="s">
        <v>20746</v>
      </c>
      <c r="T1884" s="14" t="s">
        <v>230</v>
      </c>
      <c r="U1884" s="14" t="s">
        <v>230</v>
      </c>
      <c r="V1884" s="14" t="s">
        <v>44</v>
      </c>
    </row>
    <row r="1885" spans="1:22" ht="9.75" customHeight="1">
      <c r="A1885" s="14" t="s">
        <v>20351</v>
      </c>
      <c r="B1885" s="14" t="s">
        <v>535</v>
      </c>
      <c r="C1885" s="13" t="str">
        <f t="shared" si="7"/>
        <v>11991D9</v>
      </c>
      <c r="D1885" s="14" t="s">
        <v>27</v>
      </c>
      <c r="E1885" s="14" t="s">
        <v>20747</v>
      </c>
      <c r="F1885" s="14" t="s">
        <v>20748</v>
      </c>
      <c r="G1885" s="14" t="s">
        <v>20749</v>
      </c>
      <c r="H1885" s="14" t="s">
        <v>20750</v>
      </c>
      <c r="I1885" s="14" t="s">
        <v>20751</v>
      </c>
      <c r="J1885" s="14" t="s">
        <v>344</v>
      </c>
      <c r="K1885" s="14" t="s">
        <v>83</v>
      </c>
      <c r="L1885" s="14" t="s">
        <v>20752</v>
      </c>
      <c r="M1885" s="14" t="s">
        <v>20753</v>
      </c>
      <c r="N1885" s="14" t="s">
        <v>20754</v>
      </c>
      <c r="O1885" s="14" t="s">
        <v>20755</v>
      </c>
      <c r="P1885" s="14" t="s">
        <v>38</v>
      </c>
      <c r="Q1885" s="14" t="s">
        <v>20756</v>
      </c>
      <c r="R1885" s="14" t="s">
        <v>40</v>
      </c>
      <c r="S1885" s="14" t="s">
        <v>20757</v>
      </c>
      <c r="T1885" s="14" t="s">
        <v>75</v>
      </c>
      <c r="U1885" s="14" t="s">
        <v>243</v>
      </c>
      <c r="V1885" s="14" t="s">
        <v>44</v>
      </c>
    </row>
    <row r="1886" spans="1:22" ht="9.75" customHeight="1">
      <c r="A1886" s="14" t="s">
        <v>20351</v>
      </c>
      <c r="B1886" s="14" t="s">
        <v>548</v>
      </c>
      <c r="C1886" s="13" t="str">
        <f t="shared" si="7"/>
        <v>11991D10</v>
      </c>
      <c r="D1886" s="14" t="s">
        <v>27</v>
      </c>
      <c r="E1886" s="14" t="s">
        <v>20758</v>
      </c>
      <c r="F1886" s="14" t="s">
        <v>20759</v>
      </c>
      <c r="G1886" s="14" t="s">
        <v>20760</v>
      </c>
      <c r="H1886" s="14" t="s">
        <v>20761</v>
      </c>
      <c r="I1886" s="14" t="s">
        <v>1972</v>
      </c>
      <c r="J1886" s="14" t="s">
        <v>208</v>
      </c>
      <c r="K1886" s="14" t="s">
        <v>83</v>
      </c>
      <c r="L1886" s="14" t="s">
        <v>20762</v>
      </c>
      <c r="M1886" s="14" t="s">
        <v>20763</v>
      </c>
      <c r="N1886" s="14" t="s">
        <v>20764</v>
      </c>
      <c r="O1886" s="14" t="s">
        <v>20765</v>
      </c>
      <c r="P1886" s="14" t="s">
        <v>38</v>
      </c>
      <c r="Q1886" s="14" t="s">
        <v>20766</v>
      </c>
      <c r="R1886" s="14" t="s">
        <v>40</v>
      </c>
      <c r="S1886" s="14" t="s">
        <v>20767</v>
      </c>
      <c r="T1886" s="14" t="s">
        <v>90</v>
      </c>
      <c r="U1886" s="14" t="s">
        <v>104</v>
      </c>
      <c r="V1886" s="14" t="s">
        <v>44</v>
      </c>
    </row>
    <row r="1887" spans="1:22" ht="9.75" customHeight="1">
      <c r="A1887" s="14" t="s">
        <v>20351</v>
      </c>
      <c r="B1887" s="14" t="s">
        <v>560</v>
      </c>
      <c r="C1887" s="13" t="str">
        <f t="shared" si="7"/>
        <v>11991D11</v>
      </c>
      <c r="D1887" s="14" t="s">
        <v>27</v>
      </c>
      <c r="E1887" s="14" t="s">
        <v>20768</v>
      </c>
      <c r="F1887" s="14" t="s">
        <v>20769</v>
      </c>
      <c r="G1887" s="13"/>
      <c r="H1887" s="14" t="s">
        <v>20770</v>
      </c>
      <c r="I1887" s="14" t="s">
        <v>20771</v>
      </c>
      <c r="J1887" s="14" t="s">
        <v>20772</v>
      </c>
      <c r="K1887" s="14" t="s">
        <v>33</v>
      </c>
      <c r="L1887" s="14" t="s">
        <v>20773</v>
      </c>
      <c r="M1887" s="14" t="s">
        <v>20774</v>
      </c>
      <c r="N1887" s="14" t="s">
        <v>20775</v>
      </c>
      <c r="O1887" s="14" t="s">
        <v>20776</v>
      </c>
      <c r="P1887" s="14" t="s">
        <v>38</v>
      </c>
      <c r="Q1887" s="14" t="s">
        <v>20777</v>
      </c>
      <c r="R1887" s="14" t="s">
        <v>40</v>
      </c>
      <c r="S1887" s="14" t="s">
        <v>20778</v>
      </c>
      <c r="T1887" s="14" t="s">
        <v>20779</v>
      </c>
      <c r="U1887" s="14" t="s">
        <v>134</v>
      </c>
      <c r="V1887" s="14" t="s">
        <v>148</v>
      </c>
    </row>
    <row r="1888" spans="1:22" ht="9.75" customHeight="1">
      <c r="A1888" s="14" t="s">
        <v>20351</v>
      </c>
      <c r="B1888" s="14" t="s">
        <v>571</v>
      </c>
      <c r="C1888" s="13" t="str">
        <f t="shared" si="7"/>
        <v>11991E2</v>
      </c>
      <c r="D1888" s="14" t="s">
        <v>27</v>
      </c>
      <c r="E1888" s="14" t="s">
        <v>20780</v>
      </c>
      <c r="F1888" s="14" t="s">
        <v>20781</v>
      </c>
      <c r="G1888" s="14" t="s">
        <v>20782</v>
      </c>
      <c r="H1888" s="14" t="s">
        <v>20783</v>
      </c>
      <c r="I1888" s="14" t="s">
        <v>20784</v>
      </c>
      <c r="J1888" s="14" t="s">
        <v>2067</v>
      </c>
      <c r="K1888" s="14" t="s">
        <v>33</v>
      </c>
      <c r="L1888" s="14" t="s">
        <v>20785</v>
      </c>
      <c r="M1888" s="14" t="s">
        <v>20786</v>
      </c>
      <c r="N1888" s="14" t="s">
        <v>20787</v>
      </c>
      <c r="O1888" s="14" t="s">
        <v>20788</v>
      </c>
      <c r="P1888" s="14" t="s">
        <v>38</v>
      </c>
      <c r="Q1888" s="14" t="s">
        <v>20789</v>
      </c>
      <c r="R1888" s="14" t="s">
        <v>40</v>
      </c>
      <c r="S1888" s="14" t="s">
        <v>20790</v>
      </c>
      <c r="T1888" s="14" t="s">
        <v>1370</v>
      </c>
      <c r="U1888" s="14" t="s">
        <v>243</v>
      </c>
      <c r="V1888" s="14" t="s">
        <v>44</v>
      </c>
    </row>
    <row r="1889" spans="1:22" ht="9.75" customHeight="1">
      <c r="A1889" s="14" t="s">
        <v>20351</v>
      </c>
      <c r="B1889" s="14" t="s">
        <v>583</v>
      </c>
      <c r="C1889" s="13" t="str">
        <f t="shared" si="7"/>
        <v>11991E3</v>
      </c>
      <c r="D1889" s="14" t="s">
        <v>27</v>
      </c>
      <c r="E1889" s="14" t="s">
        <v>20791</v>
      </c>
      <c r="F1889" s="14" t="s">
        <v>20792</v>
      </c>
      <c r="G1889" s="14" t="s">
        <v>20793</v>
      </c>
      <c r="H1889" s="14" t="s">
        <v>20794</v>
      </c>
      <c r="I1889" s="14" t="s">
        <v>20795</v>
      </c>
      <c r="J1889" s="14" t="s">
        <v>4796</v>
      </c>
      <c r="K1889" s="14" t="s">
        <v>52</v>
      </c>
      <c r="L1889" s="14" t="s">
        <v>20796</v>
      </c>
      <c r="M1889" s="14" t="s">
        <v>20797</v>
      </c>
      <c r="N1889" s="14" t="s">
        <v>20798</v>
      </c>
      <c r="O1889" s="14" t="s">
        <v>280</v>
      </c>
      <c r="P1889" s="14" t="s">
        <v>38</v>
      </c>
      <c r="Q1889" s="14" t="s">
        <v>20799</v>
      </c>
      <c r="R1889" s="14" t="s">
        <v>40</v>
      </c>
      <c r="S1889" s="14" t="s">
        <v>20800</v>
      </c>
      <c r="T1889" s="14" t="s">
        <v>1370</v>
      </c>
      <c r="U1889" s="14" t="s">
        <v>484</v>
      </c>
      <c r="V1889" s="14" t="s">
        <v>148</v>
      </c>
    </row>
    <row r="1890" spans="1:22" ht="9.75" customHeight="1">
      <c r="A1890" s="14" t="s">
        <v>20351</v>
      </c>
      <c r="B1890" s="14" t="s">
        <v>595</v>
      </c>
      <c r="C1890" s="13" t="str">
        <f t="shared" si="7"/>
        <v>11991E4</v>
      </c>
      <c r="D1890" s="14" t="s">
        <v>27</v>
      </c>
      <c r="E1890" s="14" t="s">
        <v>20801</v>
      </c>
      <c r="F1890" s="14" t="s">
        <v>20802</v>
      </c>
      <c r="G1890" s="14" t="s">
        <v>20803</v>
      </c>
      <c r="H1890" s="14" t="s">
        <v>20804</v>
      </c>
      <c r="I1890" s="14" t="s">
        <v>20805</v>
      </c>
      <c r="J1890" s="14" t="s">
        <v>8560</v>
      </c>
      <c r="K1890" s="14" t="s">
        <v>52</v>
      </c>
      <c r="L1890" s="14" t="s">
        <v>20806</v>
      </c>
      <c r="M1890" s="14" t="s">
        <v>20807</v>
      </c>
      <c r="N1890" s="14" t="s">
        <v>20808</v>
      </c>
      <c r="O1890" s="14" t="s">
        <v>20809</v>
      </c>
      <c r="P1890" s="14" t="s">
        <v>38</v>
      </c>
      <c r="Q1890" s="14" t="s">
        <v>20810</v>
      </c>
      <c r="R1890" s="14" t="s">
        <v>40</v>
      </c>
      <c r="S1890" s="14" t="s">
        <v>20811</v>
      </c>
      <c r="T1890" s="14" t="s">
        <v>8567</v>
      </c>
      <c r="U1890" s="14" t="s">
        <v>338</v>
      </c>
      <c r="V1890" s="14" t="s">
        <v>44</v>
      </c>
    </row>
    <row r="1891" spans="1:22" ht="9.75" customHeight="1">
      <c r="A1891" s="14" t="s">
        <v>20351</v>
      </c>
      <c r="B1891" s="14" t="s">
        <v>606</v>
      </c>
      <c r="C1891" s="13" t="str">
        <f t="shared" si="7"/>
        <v>11991E5</v>
      </c>
      <c r="D1891" s="14" t="s">
        <v>27</v>
      </c>
      <c r="E1891" s="14" t="s">
        <v>20812</v>
      </c>
      <c r="F1891" s="14" t="s">
        <v>20813</v>
      </c>
      <c r="G1891" s="14" t="s">
        <v>20814</v>
      </c>
      <c r="H1891" s="14" t="s">
        <v>20815</v>
      </c>
      <c r="I1891" s="14" t="s">
        <v>20816</v>
      </c>
      <c r="J1891" s="14" t="s">
        <v>20817</v>
      </c>
      <c r="K1891" s="14" t="s">
        <v>83</v>
      </c>
      <c r="L1891" s="14" t="s">
        <v>20818</v>
      </c>
      <c r="M1891" s="14" t="s">
        <v>20819</v>
      </c>
      <c r="N1891" s="14" t="s">
        <v>20820</v>
      </c>
      <c r="O1891" s="14" t="s">
        <v>20821</v>
      </c>
      <c r="P1891" s="14" t="s">
        <v>38</v>
      </c>
      <c r="Q1891" s="14" t="s">
        <v>20822</v>
      </c>
      <c r="R1891" s="14" t="s">
        <v>40</v>
      </c>
      <c r="S1891" s="14" t="s">
        <v>20823</v>
      </c>
      <c r="T1891" s="14" t="s">
        <v>4984</v>
      </c>
      <c r="U1891" s="14" t="s">
        <v>134</v>
      </c>
      <c r="V1891" s="14" t="s">
        <v>44</v>
      </c>
    </row>
    <row r="1892" spans="1:22" ht="9.75" customHeight="1">
      <c r="A1892" s="14" t="s">
        <v>20351</v>
      </c>
      <c r="B1892" s="14" t="s">
        <v>617</v>
      </c>
      <c r="C1892" s="13" t="str">
        <f t="shared" si="7"/>
        <v>11991E6</v>
      </c>
      <c r="D1892" s="14" t="s">
        <v>27</v>
      </c>
      <c r="E1892" s="14" t="s">
        <v>20824</v>
      </c>
      <c r="F1892" s="14" t="s">
        <v>20825</v>
      </c>
      <c r="G1892" s="14" t="s">
        <v>20826</v>
      </c>
      <c r="H1892" s="14" t="s">
        <v>20827</v>
      </c>
      <c r="I1892" s="14" t="s">
        <v>3064</v>
      </c>
      <c r="J1892" s="14" t="s">
        <v>20828</v>
      </c>
      <c r="K1892" s="14" t="s">
        <v>33</v>
      </c>
      <c r="L1892" s="14" t="s">
        <v>20829</v>
      </c>
      <c r="M1892" s="14" t="s">
        <v>20830</v>
      </c>
      <c r="N1892" s="14" t="s">
        <v>20831</v>
      </c>
      <c r="O1892" s="14" t="s">
        <v>280</v>
      </c>
      <c r="P1892" s="14" t="s">
        <v>38</v>
      </c>
      <c r="Q1892" s="14" t="s">
        <v>20832</v>
      </c>
      <c r="R1892" s="14" t="s">
        <v>40</v>
      </c>
      <c r="S1892" s="14" t="s">
        <v>20833</v>
      </c>
      <c r="T1892" s="14" t="s">
        <v>7598</v>
      </c>
      <c r="U1892" s="14" t="s">
        <v>20834</v>
      </c>
      <c r="V1892" s="14" t="s">
        <v>148</v>
      </c>
    </row>
    <row r="1893" spans="1:22" ht="9.75" customHeight="1">
      <c r="A1893" s="14" t="s">
        <v>20351</v>
      </c>
      <c r="B1893" s="14" t="s">
        <v>631</v>
      </c>
      <c r="C1893" s="13" t="str">
        <f t="shared" si="7"/>
        <v>11991E7</v>
      </c>
      <c r="D1893" s="14" t="s">
        <v>27</v>
      </c>
      <c r="E1893" s="14" t="s">
        <v>20835</v>
      </c>
      <c r="F1893" s="14" t="s">
        <v>20836</v>
      </c>
      <c r="G1893" s="14" t="s">
        <v>20837</v>
      </c>
      <c r="H1893" s="14" t="s">
        <v>20838</v>
      </c>
      <c r="I1893" s="14" t="s">
        <v>20839</v>
      </c>
      <c r="J1893" s="14" t="s">
        <v>20840</v>
      </c>
      <c r="K1893" s="14" t="s">
        <v>33</v>
      </c>
      <c r="L1893" s="14" t="s">
        <v>20841</v>
      </c>
      <c r="M1893" s="14" t="s">
        <v>20842</v>
      </c>
      <c r="N1893" s="14" t="s">
        <v>20843</v>
      </c>
      <c r="O1893" s="14" t="s">
        <v>20844</v>
      </c>
      <c r="P1893" s="14" t="s">
        <v>38</v>
      </c>
      <c r="Q1893" s="14" t="s">
        <v>20845</v>
      </c>
      <c r="R1893" s="14" t="s">
        <v>40</v>
      </c>
      <c r="S1893" s="14" t="s">
        <v>20846</v>
      </c>
      <c r="T1893" s="14" t="s">
        <v>20847</v>
      </c>
      <c r="U1893" s="14" t="s">
        <v>134</v>
      </c>
      <c r="V1893" s="14" t="s">
        <v>44</v>
      </c>
    </row>
    <row r="1894" spans="1:22" ht="9.75" customHeight="1">
      <c r="A1894" s="14" t="s">
        <v>20351</v>
      </c>
      <c r="B1894" s="14" t="s">
        <v>644</v>
      </c>
      <c r="C1894" s="13" t="str">
        <f t="shared" si="7"/>
        <v>11991E8</v>
      </c>
      <c r="D1894" s="14" t="s">
        <v>27</v>
      </c>
      <c r="E1894" s="14" t="s">
        <v>20848</v>
      </c>
      <c r="F1894" s="14" t="s">
        <v>20849</v>
      </c>
      <c r="G1894" s="14" t="s">
        <v>20850</v>
      </c>
      <c r="H1894" s="14" t="s">
        <v>20851</v>
      </c>
      <c r="I1894" s="14" t="s">
        <v>20852</v>
      </c>
      <c r="J1894" s="14" t="s">
        <v>13277</v>
      </c>
      <c r="K1894" s="14" t="s">
        <v>33</v>
      </c>
      <c r="L1894" s="14" t="s">
        <v>20853</v>
      </c>
      <c r="M1894" s="14" t="s">
        <v>20854</v>
      </c>
      <c r="N1894" s="14" t="s">
        <v>20855</v>
      </c>
      <c r="O1894" s="14" t="s">
        <v>20856</v>
      </c>
      <c r="P1894" s="14" t="s">
        <v>38</v>
      </c>
      <c r="Q1894" s="14" t="s">
        <v>20857</v>
      </c>
      <c r="R1894" s="14" t="s">
        <v>40</v>
      </c>
      <c r="S1894" s="14" t="s">
        <v>20858</v>
      </c>
      <c r="T1894" s="14" t="s">
        <v>1060</v>
      </c>
      <c r="U1894" s="14" t="s">
        <v>230</v>
      </c>
      <c r="V1894" s="14" t="s">
        <v>148</v>
      </c>
    </row>
    <row r="1895" spans="1:22" ht="9.75" customHeight="1">
      <c r="A1895" s="14" t="s">
        <v>20351</v>
      </c>
      <c r="B1895" s="14" t="s">
        <v>656</v>
      </c>
      <c r="C1895" s="13" t="str">
        <f t="shared" si="7"/>
        <v>11991E9</v>
      </c>
      <c r="D1895" s="14" t="s">
        <v>27</v>
      </c>
      <c r="E1895" s="14" t="s">
        <v>20859</v>
      </c>
      <c r="F1895" s="14" t="s">
        <v>20860</v>
      </c>
      <c r="G1895" s="13"/>
      <c r="H1895" s="14" t="s">
        <v>20861</v>
      </c>
      <c r="I1895" s="14" t="s">
        <v>1813</v>
      </c>
      <c r="J1895" s="14" t="s">
        <v>588</v>
      </c>
      <c r="K1895" s="14" t="s">
        <v>33</v>
      </c>
      <c r="L1895" s="14" t="s">
        <v>20862</v>
      </c>
      <c r="M1895" s="14" t="s">
        <v>20863</v>
      </c>
      <c r="N1895" s="14" t="s">
        <v>20864</v>
      </c>
      <c r="O1895" s="14" t="s">
        <v>20865</v>
      </c>
      <c r="P1895" s="14" t="s">
        <v>38</v>
      </c>
      <c r="Q1895" s="14" t="s">
        <v>20866</v>
      </c>
      <c r="R1895" s="14" t="s">
        <v>40</v>
      </c>
      <c r="S1895" s="14" t="s">
        <v>20867</v>
      </c>
      <c r="T1895" s="14" t="s">
        <v>75</v>
      </c>
      <c r="U1895" s="14" t="s">
        <v>520</v>
      </c>
      <c r="V1895" s="14" t="s">
        <v>44</v>
      </c>
    </row>
    <row r="1896" spans="1:22" ht="9.75" customHeight="1">
      <c r="A1896" s="14" t="s">
        <v>20351</v>
      </c>
      <c r="B1896" s="14" t="s">
        <v>668</v>
      </c>
      <c r="C1896" s="13" t="str">
        <f t="shared" si="7"/>
        <v>11991E10</v>
      </c>
      <c r="D1896" s="14" t="s">
        <v>27</v>
      </c>
      <c r="E1896" s="14" t="s">
        <v>20868</v>
      </c>
      <c r="F1896" s="14" t="s">
        <v>20869</v>
      </c>
      <c r="G1896" s="14" t="s">
        <v>20870</v>
      </c>
      <c r="H1896" s="14" t="s">
        <v>20871</v>
      </c>
      <c r="I1896" s="14" t="s">
        <v>1559</v>
      </c>
      <c r="J1896" s="14" t="s">
        <v>111</v>
      </c>
      <c r="K1896" s="14" t="s">
        <v>52</v>
      </c>
      <c r="L1896" s="14" t="s">
        <v>20872</v>
      </c>
      <c r="M1896" s="14" t="s">
        <v>1561</v>
      </c>
      <c r="N1896" s="14" t="s">
        <v>20873</v>
      </c>
      <c r="O1896" s="14" t="s">
        <v>20874</v>
      </c>
      <c r="P1896" s="14" t="s">
        <v>38</v>
      </c>
      <c r="Q1896" s="14" t="s">
        <v>20875</v>
      </c>
      <c r="R1896" s="14" t="s">
        <v>40</v>
      </c>
      <c r="S1896" s="14" t="s">
        <v>20876</v>
      </c>
      <c r="T1896" s="14" t="s">
        <v>118</v>
      </c>
      <c r="U1896" s="14" t="s">
        <v>134</v>
      </c>
      <c r="V1896" s="14" t="s">
        <v>44</v>
      </c>
    </row>
    <row r="1897" spans="1:22" ht="9.75" customHeight="1">
      <c r="A1897" s="14" t="s">
        <v>20351</v>
      </c>
      <c r="B1897" s="14" t="s">
        <v>679</v>
      </c>
      <c r="C1897" s="13" t="str">
        <f t="shared" si="7"/>
        <v>11991E11</v>
      </c>
      <c r="D1897" s="14" t="s">
        <v>27</v>
      </c>
      <c r="E1897" s="14" t="s">
        <v>20877</v>
      </c>
      <c r="F1897" s="14" t="s">
        <v>20878</v>
      </c>
      <c r="G1897" s="14" t="s">
        <v>20879</v>
      </c>
      <c r="H1897" s="14" t="s">
        <v>20880</v>
      </c>
      <c r="I1897" s="14" t="s">
        <v>13608</v>
      </c>
      <c r="J1897" s="14" t="s">
        <v>20881</v>
      </c>
      <c r="K1897" s="14" t="s">
        <v>33</v>
      </c>
      <c r="L1897" s="14" t="s">
        <v>20882</v>
      </c>
      <c r="M1897" s="14" t="s">
        <v>13611</v>
      </c>
      <c r="N1897" s="14" t="s">
        <v>20883</v>
      </c>
      <c r="O1897" s="14" t="s">
        <v>20884</v>
      </c>
      <c r="P1897" s="14" t="s">
        <v>38</v>
      </c>
      <c r="Q1897" s="14" t="s">
        <v>20885</v>
      </c>
      <c r="R1897" s="14" t="s">
        <v>40</v>
      </c>
      <c r="S1897" s="14" t="s">
        <v>20886</v>
      </c>
      <c r="T1897" s="14" t="s">
        <v>20250</v>
      </c>
      <c r="U1897" s="14" t="s">
        <v>1334</v>
      </c>
      <c r="V1897" s="14" t="s">
        <v>44</v>
      </c>
    </row>
    <row r="1898" spans="1:22" ht="9.75" customHeight="1">
      <c r="A1898" s="14" t="s">
        <v>20351</v>
      </c>
      <c r="B1898" s="14" t="s">
        <v>694</v>
      </c>
      <c r="C1898" s="13" t="str">
        <f t="shared" si="7"/>
        <v>11991F2</v>
      </c>
      <c r="D1898" s="14" t="s">
        <v>27</v>
      </c>
      <c r="E1898" s="14" t="s">
        <v>20887</v>
      </c>
      <c r="F1898" s="14" t="s">
        <v>20888</v>
      </c>
      <c r="G1898" s="14" t="s">
        <v>20889</v>
      </c>
      <c r="H1898" s="14" t="s">
        <v>20890</v>
      </c>
      <c r="I1898" s="14" t="s">
        <v>20891</v>
      </c>
      <c r="J1898" s="14" t="s">
        <v>111</v>
      </c>
      <c r="K1898" s="14" t="s">
        <v>68</v>
      </c>
      <c r="L1898" s="14" t="s">
        <v>20892</v>
      </c>
      <c r="M1898" s="14" t="s">
        <v>20893</v>
      </c>
      <c r="N1898" s="14" t="s">
        <v>20894</v>
      </c>
      <c r="O1898" s="14" t="s">
        <v>20895</v>
      </c>
      <c r="P1898" s="14" t="s">
        <v>38</v>
      </c>
      <c r="Q1898" s="14" t="s">
        <v>20896</v>
      </c>
      <c r="R1898" s="14" t="s">
        <v>40</v>
      </c>
      <c r="S1898" s="14" t="s">
        <v>20897</v>
      </c>
      <c r="T1898" s="14" t="s">
        <v>118</v>
      </c>
      <c r="U1898" s="14" t="s">
        <v>230</v>
      </c>
      <c r="V1898" s="14" t="s">
        <v>44</v>
      </c>
    </row>
    <row r="1899" spans="1:22" ht="9.75" customHeight="1">
      <c r="A1899" s="14" t="s">
        <v>20351</v>
      </c>
      <c r="B1899" s="14" t="s">
        <v>707</v>
      </c>
      <c r="C1899" s="13" t="str">
        <f t="shared" si="7"/>
        <v>11991F3</v>
      </c>
      <c r="D1899" s="14" t="s">
        <v>27</v>
      </c>
      <c r="E1899" s="14" t="s">
        <v>20898</v>
      </c>
      <c r="F1899" s="14" t="s">
        <v>20899</v>
      </c>
      <c r="G1899" s="14" t="s">
        <v>20900</v>
      </c>
      <c r="H1899" s="14" t="s">
        <v>20901</v>
      </c>
      <c r="I1899" s="14" t="s">
        <v>20902</v>
      </c>
      <c r="J1899" s="14" t="s">
        <v>111</v>
      </c>
      <c r="K1899" s="14" t="s">
        <v>52</v>
      </c>
      <c r="L1899" s="14" t="s">
        <v>20903</v>
      </c>
      <c r="M1899" s="14" t="s">
        <v>20904</v>
      </c>
      <c r="N1899" s="14" t="s">
        <v>20905</v>
      </c>
      <c r="O1899" s="14" t="s">
        <v>20906</v>
      </c>
      <c r="P1899" s="14" t="s">
        <v>38</v>
      </c>
      <c r="Q1899" s="14" t="s">
        <v>20907</v>
      </c>
      <c r="R1899" s="14" t="s">
        <v>40</v>
      </c>
      <c r="S1899" s="14" t="s">
        <v>20908</v>
      </c>
      <c r="T1899" s="14" t="s">
        <v>118</v>
      </c>
      <c r="U1899" s="14" t="s">
        <v>60</v>
      </c>
      <c r="V1899" s="14" t="s">
        <v>44</v>
      </c>
    </row>
    <row r="1900" spans="1:22" ht="9.75" customHeight="1">
      <c r="A1900" s="14" t="s">
        <v>20351</v>
      </c>
      <c r="B1900" s="14" t="s">
        <v>721</v>
      </c>
      <c r="C1900" s="13" t="str">
        <f t="shared" si="7"/>
        <v>11991F4</v>
      </c>
      <c r="D1900" s="14" t="s">
        <v>27</v>
      </c>
      <c r="E1900" s="14" t="s">
        <v>20909</v>
      </c>
      <c r="F1900" s="14" t="s">
        <v>20910</v>
      </c>
      <c r="G1900" s="13"/>
      <c r="H1900" s="14" t="s">
        <v>20911</v>
      </c>
      <c r="I1900" s="14" t="s">
        <v>20912</v>
      </c>
      <c r="J1900" s="14" t="s">
        <v>18843</v>
      </c>
      <c r="K1900" s="14" t="s">
        <v>68</v>
      </c>
      <c r="L1900" s="14" t="s">
        <v>20913</v>
      </c>
      <c r="M1900" s="14" t="s">
        <v>20914</v>
      </c>
      <c r="N1900" s="14" t="s">
        <v>20915</v>
      </c>
      <c r="O1900" s="14" t="s">
        <v>20916</v>
      </c>
      <c r="P1900" s="14" t="s">
        <v>38</v>
      </c>
      <c r="Q1900" s="14" t="s">
        <v>20917</v>
      </c>
      <c r="R1900" s="14" t="s">
        <v>40</v>
      </c>
      <c r="S1900" s="14" t="s">
        <v>20918</v>
      </c>
      <c r="T1900" s="14" t="s">
        <v>18850</v>
      </c>
      <c r="U1900" s="14" t="s">
        <v>2829</v>
      </c>
      <c r="V1900" s="14" t="s">
        <v>44</v>
      </c>
    </row>
    <row r="1901" spans="1:22" ht="9.75" customHeight="1">
      <c r="A1901" s="14" t="s">
        <v>20351</v>
      </c>
      <c r="B1901" s="14" t="s">
        <v>731</v>
      </c>
      <c r="C1901" s="13" t="str">
        <f t="shared" si="7"/>
        <v>11991F5</v>
      </c>
      <c r="D1901" s="14" t="s">
        <v>27</v>
      </c>
      <c r="E1901" s="14" t="s">
        <v>20919</v>
      </c>
      <c r="F1901" s="14" t="s">
        <v>20920</v>
      </c>
      <c r="G1901" s="13"/>
      <c r="H1901" s="14" t="s">
        <v>20921</v>
      </c>
      <c r="I1901" s="14" t="s">
        <v>20922</v>
      </c>
      <c r="J1901" s="14" t="s">
        <v>111</v>
      </c>
      <c r="K1901" s="14" t="s">
        <v>33</v>
      </c>
      <c r="L1901" s="14" t="s">
        <v>20923</v>
      </c>
      <c r="M1901" s="14" t="s">
        <v>20924</v>
      </c>
      <c r="N1901" s="14" t="s">
        <v>20925</v>
      </c>
      <c r="O1901" s="14" t="s">
        <v>280</v>
      </c>
      <c r="P1901" s="14" t="s">
        <v>38</v>
      </c>
      <c r="Q1901" s="14" t="s">
        <v>20926</v>
      </c>
      <c r="R1901" s="14" t="s">
        <v>40</v>
      </c>
      <c r="S1901" s="14" t="s">
        <v>20927</v>
      </c>
      <c r="T1901" s="14" t="s">
        <v>118</v>
      </c>
      <c r="U1901" s="14" t="s">
        <v>43</v>
      </c>
      <c r="V1901" s="14" t="s">
        <v>547</v>
      </c>
    </row>
    <row r="1902" spans="1:22" ht="9.75" customHeight="1">
      <c r="A1902" s="14" t="s">
        <v>20351</v>
      </c>
      <c r="B1902" s="14" t="s">
        <v>744</v>
      </c>
      <c r="C1902" s="13" t="str">
        <f t="shared" si="7"/>
        <v>11991F6</v>
      </c>
      <c r="D1902" s="14" t="s">
        <v>27</v>
      </c>
      <c r="E1902" s="14" t="s">
        <v>20928</v>
      </c>
      <c r="F1902" s="14" t="s">
        <v>20929</v>
      </c>
      <c r="G1902" s="14" t="s">
        <v>20930</v>
      </c>
      <c r="H1902" s="14" t="s">
        <v>20931</v>
      </c>
      <c r="I1902" s="14" t="s">
        <v>20932</v>
      </c>
      <c r="J1902" s="14" t="s">
        <v>2595</v>
      </c>
      <c r="K1902" s="14" t="s">
        <v>2392</v>
      </c>
      <c r="L1902" s="14" t="s">
        <v>20933</v>
      </c>
      <c r="M1902" s="14" t="s">
        <v>20934</v>
      </c>
      <c r="N1902" s="14" t="s">
        <v>20935</v>
      </c>
      <c r="O1902" s="14" t="s">
        <v>20936</v>
      </c>
      <c r="P1902" s="14" t="s">
        <v>38</v>
      </c>
      <c r="Q1902" s="14" t="s">
        <v>20937</v>
      </c>
      <c r="R1902" s="14" t="s">
        <v>40</v>
      </c>
      <c r="S1902" s="14" t="s">
        <v>20938</v>
      </c>
      <c r="T1902" s="14" t="s">
        <v>1060</v>
      </c>
      <c r="U1902" s="14" t="s">
        <v>283</v>
      </c>
      <c r="V1902" s="14" t="s">
        <v>44</v>
      </c>
    </row>
    <row r="1903" spans="1:22" ht="9.75" customHeight="1">
      <c r="A1903" s="14" t="s">
        <v>20351</v>
      </c>
      <c r="B1903" s="14" t="s">
        <v>757</v>
      </c>
      <c r="C1903" s="13" t="str">
        <f t="shared" si="7"/>
        <v>11991F7</v>
      </c>
      <c r="D1903" s="14" t="s">
        <v>27</v>
      </c>
      <c r="E1903" s="14" t="s">
        <v>20939</v>
      </c>
      <c r="F1903" s="14" t="s">
        <v>20940</v>
      </c>
      <c r="G1903" s="14" t="s">
        <v>20941</v>
      </c>
      <c r="H1903" s="14" t="s">
        <v>20942</v>
      </c>
      <c r="I1903" s="14" t="s">
        <v>20943</v>
      </c>
      <c r="J1903" s="14" t="s">
        <v>20944</v>
      </c>
      <c r="K1903" s="14" t="s">
        <v>33</v>
      </c>
      <c r="L1903" s="14" t="s">
        <v>20945</v>
      </c>
      <c r="M1903" s="14" t="s">
        <v>20946</v>
      </c>
      <c r="N1903" s="14" t="s">
        <v>20947</v>
      </c>
      <c r="O1903" s="14" t="s">
        <v>20948</v>
      </c>
      <c r="P1903" s="14" t="s">
        <v>38</v>
      </c>
      <c r="Q1903" s="14" t="s">
        <v>20949</v>
      </c>
      <c r="R1903" s="14" t="s">
        <v>40</v>
      </c>
      <c r="S1903" s="14" t="s">
        <v>20950</v>
      </c>
      <c r="T1903" s="14" t="s">
        <v>7891</v>
      </c>
      <c r="U1903" s="14" t="s">
        <v>324</v>
      </c>
      <c r="V1903" s="14" t="s">
        <v>44</v>
      </c>
    </row>
    <row r="1904" spans="1:22" ht="9.75" customHeight="1">
      <c r="A1904" s="14" t="s">
        <v>20351</v>
      </c>
      <c r="B1904" s="14" t="s">
        <v>768</v>
      </c>
      <c r="C1904" s="13" t="str">
        <f t="shared" si="7"/>
        <v>11991F8</v>
      </c>
      <c r="D1904" s="14" t="s">
        <v>27</v>
      </c>
      <c r="E1904" s="14" t="s">
        <v>20951</v>
      </c>
      <c r="F1904" s="14" t="s">
        <v>20952</v>
      </c>
      <c r="G1904" s="13"/>
      <c r="H1904" s="14" t="s">
        <v>20953</v>
      </c>
      <c r="I1904" s="14" t="s">
        <v>20954</v>
      </c>
      <c r="J1904" s="14" t="s">
        <v>344</v>
      </c>
      <c r="K1904" s="14" t="s">
        <v>83</v>
      </c>
      <c r="L1904" s="14" t="s">
        <v>20955</v>
      </c>
      <c r="M1904" s="14" t="s">
        <v>20956</v>
      </c>
      <c r="N1904" s="14" t="s">
        <v>20957</v>
      </c>
      <c r="O1904" s="14" t="s">
        <v>20958</v>
      </c>
      <c r="P1904" s="14" t="s">
        <v>38</v>
      </c>
      <c r="Q1904" s="14" t="s">
        <v>20959</v>
      </c>
      <c r="R1904" s="14" t="s">
        <v>40</v>
      </c>
      <c r="S1904" s="14" t="s">
        <v>20960</v>
      </c>
      <c r="T1904" s="14" t="s">
        <v>75</v>
      </c>
      <c r="U1904" s="14" t="s">
        <v>230</v>
      </c>
      <c r="V1904" s="14" t="s">
        <v>148</v>
      </c>
    </row>
    <row r="1905" spans="1:22" ht="9.75" customHeight="1">
      <c r="A1905" s="14" t="s">
        <v>20351</v>
      </c>
      <c r="B1905" s="14" t="s">
        <v>782</v>
      </c>
      <c r="C1905" s="13" t="str">
        <f t="shared" si="7"/>
        <v>11991F9</v>
      </c>
      <c r="D1905" s="14" t="s">
        <v>27</v>
      </c>
      <c r="E1905" s="14" t="s">
        <v>20961</v>
      </c>
      <c r="F1905" s="14" t="s">
        <v>20962</v>
      </c>
      <c r="G1905" s="13"/>
      <c r="H1905" s="14" t="s">
        <v>20963</v>
      </c>
      <c r="I1905" s="14" t="s">
        <v>20964</v>
      </c>
      <c r="J1905" s="14" t="s">
        <v>230</v>
      </c>
      <c r="K1905" s="14" t="s">
        <v>33</v>
      </c>
      <c r="L1905" s="14" t="s">
        <v>20965</v>
      </c>
      <c r="M1905" s="14" t="s">
        <v>20966</v>
      </c>
      <c r="N1905" s="14" t="s">
        <v>20967</v>
      </c>
      <c r="O1905" s="14" t="s">
        <v>20968</v>
      </c>
      <c r="P1905" s="14" t="s">
        <v>38</v>
      </c>
      <c r="Q1905" s="14" t="s">
        <v>20969</v>
      </c>
      <c r="R1905" s="14" t="s">
        <v>40</v>
      </c>
      <c r="S1905" s="14" t="s">
        <v>20970</v>
      </c>
      <c r="T1905" s="14" t="s">
        <v>230</v>
      </c>
      <c r="U1905" s="14" t="s">
        <v>2614</v>
      </c>
      <c r="V1905" s="14" t="s">
        <v>148</v>
      </c>
    </row>
    <row r="1906" spans="1:22" ht="9.75" customHeight="1">
      <c r="A1906" s="14" t="s">
        <v>20351</v>
      </c>
      <c r="B1906" s="14" t="s">
        <v>796</v>
      </c>
      <c r="C1906" s="13" t="str">
        <f t="shared" si="7"/>
        <v>11991F10</v>
      </c>
      <c r="D1906" s="14" t="s">
        <v>27</v>
      </c>
      <c r="E1906" s="14" t="s">
        <v>20971</v>
      </c>
      <c r="F1906" s="14" t="s">
        <v>20972</v>
      </c>
      <c r="G1906" s="13"/>
      <c r="H1906" s="14" t="s">
        <v>20973</v>
      </c>
      <c r="I1906" s="14" t="s">
        <v>773</v>
      </c>
      <c r="J1906" s="14" t="s">
        <v>230</v>
      </c>
      <c r="K1906" s="14" t="s">
        <v>52</v>
      </c>
      <c r="L1906" s="14" t="s">
        <v>20974</v>
      </c>
      <c r="M1906" s="14" t="s">
        <v>3489</v>
      </c>
      <c r="N1906" s="14" t="s">
        <v>20975</v>
      </c>
      <c r="O1906" s="14" t="s">
        <v>280</v>
      </c>
      <c r="P1906" s="14" t="s">
        <v>38</v>
      </c>
      <c r="Q1906" s="14" t="s">
        <v>20976</v>
      </c>
      <c r="R1906" s="14" t="s">
        <v>40</v>
      </c>
      <c r="S1906" s="14" t="s">
        <v>20977</v>
      </c>
      <c r="T1906" s="14" t="s">
        <v>230</v>
      </c>
      <c r="U1906" s="14" t="s">
        <v>230</v>
      </c>
      <c r="V1906" s="14" t="s">
        <v>148</v>
      </c>
    </row>
    <row r="1907" spans="1:22" ht="9.75" customHeight="1">
      <c r="A1907" s="14" t="s">
        <v>20351</v>
      </c>
      <c r="B1907" s="14" t="s">
        <v>810</v>
      </c>
      <c r="C1907" s="13" t="str">
        <f t="shared" si="7"/>
        <v>11991F11</v>
      </c>
      <c r="D1907" s="14" t="s">
        <v>27</v>
      </c>
      <c r="E1907" s="14" t="s">
        <v>20978</v>
      </c>
      <c r="F1907" s="14" t="s">
        <v>20979</v>
      </c>
      <c r="G1907" s="13"/>
      <c r="H1907" s="14" t="s">
        <v>20980</v>
      </c>
      <c r="I1907" s="14" t="s">
        <v>20981</v>
      </c>
      <c r="J1907" s="14" t="s">
        <v>111</v>
      </c>
      <c r="K1907" s="14" t="s">
        <v>52</v>
      </c>
      <c r="L1907" s="14" t="s">
        <v>20982</v>
      </c>
      <c r="M1907" s="14" t="s">
        <v>20983</v>
      </c>
      <c r="N1907" s="14" t="s">
        <v>20984</v>
      </c>
      <c r="O1907" s="14" t="s">
        <v>20985</v>
      </c>
      <c r="P1907" s="14" t="s">
        <v>38</v>
      </c>
      <c r="Q1907" s="14" t="s">
        <v>20986</v>
      </c>
      <c r="R1907" s="14" t="s">
        <v>40</v>
      </c>
      <c r="S1907" s="14" t="s">
        <v>20987</v>
      </c>
      <c r="T1907" s="14" t="s">
        <v>118</v>
      </c>
      <c r="U1907" s="14" t="s">
        <v>17988</v>
      </c>
      <c r="V1907" s="14" t="s">
        <v>44</v>
      </c>
    </row>
    <row r="1908" spans="1:22" ht="9.75" customHeight="1">
      <c r="A1908" s="14" t="s">
        <v>20351</v>
      </c>
      <c r="B1908" s="14" t="s">
        <v>819</v>
      </c>
      <c r="C1908" s="13" t="str">
        <f t="shared" si="7"/>
        <v>11991G2</v>
      </c>
      <c r="D1908" s="14" t="s">
        <v>27</v>
      </c>
      <c r="E1908" s="14" t="s">
        <v>20988</v>
      </c>
      <c r="F1908" s="14" t="s">
        <v>20989</v>
      </c>
      <c r="G1908" s="14" t="s">
        <v>20990</v>
      </c>
      <c r="H1908" s="14" t="s">
        <v>20991</v>
      </c>
      <c r="I1908" s="14" t="s">
        <v>20992</v>
      </c>
      <c r="J1908" s="14" t="s">
        <v>2391</v>
      </c>
      <c r="K1908" s="14" t="s">
        <v>33</v>
      </c>
      <c r="L1908" s="14" t="s">
        <v>20993</v>
      </c>
      <c r="M1908" s="14" t="s">
        <v>20994</v>
      </c>
      <c r="N1908" s="14" t="s">
        <v>20995</v>
      </c>
      <c r="O1908" s="14" t="s">
        <v>20996</v>
      </c>
      <c r="P1908" s="14" t="s">
        <v>38</v>
      </c>
      <c r="Q1908" s="14" t="s">
        <v>20997</v>
      </c>
      <c r="R1908" s="14" t="s">
        <v>40</v>
      </c>
      <c r="S1908" s="14" t="s">
        <v>20998</v>
      </c>
      <c r="T1908" s="14" t="s">
        <v>2399</v>
      </c>
      <c r="U1908" s="14" t="s">
        <v>1414</v>
      </c>
      <c r="V1908" s="14" t="s">
        <v>44</v>
      </c>
    </row>
    <row r="1909" spans="1:22" ht="9.75" customHeight="1">
      <c r="A1909" s="14" t="s">
        <v>20351</v>
      </c>
      <c r="B1909" s="14" t="s">
        <v>831</v>
      </c>
      <c r="C1909" s="13" t="str">
        <f t="shared" si="7"/>
        <v>11991G3</v>
      </c>
      <c r="D1909" s="14" t="s">
        <v>27</v>
      </c>
      <c r="E1909" s="14" t="s">
        <v>20999</v>
      </c>
      <c r="F1909" s="14" t="s">
        <v>21000</v>
      </c>
      <c r="G1909" s="14" t="s">
        <v>21001</v>
      </c>
      <c r="H1909" s="14" t="s">
        <v>21002</v>
      </c>
      <c r="I1909" s="14" t="s">
        <v>21003</v>
      </c>
      <c r="J1909" s="14" t="s">
        <v>21004</v>
      </c>
      <c r="K1909" s="14" t="s">
        <v>33</v>
      </c>
      <c r="L1909" s="14" t="s">
        <v>21005</v>
      </c>
      <c r="M1909" s="14" t="s">
        <v>21006</v>
      </c>
      <c r="N1909" s="14" t="s">
        <v>21007</v>
      </c>
      <c r="O1909" s="14" t="s">
        <v>21008</v>
      </c>
      <c r="P1909" s="14" t="s">
        <v>38</v>
      </c>
      <c r="Q1909" s="14" t="s">
        <v>21009</v>
      </c>
      <c r="R1909" s="14" t="s">
        <v>40</v>
      </c>
      <c r="S1909" s="14" t="s">
        <v>21010</v>
      </c>
      <c r="T1909" s="14" t="s">
        <v>90</v>
      </c>
      <c r="U1909" s="14" t="s">
        <v>283</v>
      </c>
      <c r="V1909" s="14" t="s">
        <v>44</v>
      </c>
    </row>
    <row r="1910" spans="1:22" ht="9.75" customHeight="1">
      <c r="A1910" s="14" t="s">
        <v>20351</v>
      </c>
      <c r="B1910" s="14" t="s">
        <v>844</v>
      </c>
      <c r="C1910" s="13" t="str">
        <f t="shared" si="7"/>
        <v>11991G4</v>
      </c>
      <c r="D1910" s="14" t="s">
        <v>27</v>
      </c>
      <c r="E1910" s="14" t="s">
        <v>21011</v>
      </c>
      <c r="F1910" s="14" t="s">
        <v>21012</v>
      </c>
      <c r="G1910" s="14" t="s">
        <v>21013</v>
      </c>
      <c r="H1910" s="14" t="s">
        <v>21014</v>
      </c>
      <c r="I1910" s="14" t="s">
        <v>12677</v>
      </c>
      <c r="J1910" s="14" t="s">
        <v>222</v>
      </c>
      <c r="K1910" s="14" t="s">
        <v>52</v>
      </c>
      <c r="L1910" s="14" t="s">
        <v>21015</v>
      </c>
      <c r="M1910" s="14" t="s">
        <v>21016</v>
      </c>
      <c r="N1910" s="14" t="s">
        <v>21017</v>
      </c>
      <c r="O1910" s="14" t="s">
        <v>21018</v>
      </c>
      <c r="P1910" s="14" t="s">
        <v>38</v>
      </c>
      <c r="Q1910" s="14" t="s">
        <v>21019</v>
      </c>
      <c r="R1910" s="14" t="s">
        <v>40</v>
      </c>
      <c r="S1910" s="14" t="s">
        <v>21020</v>
      </c>
      <c r="T1910" s="14" t="s">
        <v>229</v>
      </c>
      <c r="U1910" s="14" t="s">
        <v>283</v>
      </c>
      <c r="V1910" s="14" t="s">
        <v>44</v>
      </c>
    </row>
    <row r="1911" spans="1:22" ht="9.75" customHeight="1">
      <c r="A1911" s="14" t="s">
        <v>20351</v>
      </c>
      <c r="B1911" s="14" t="s">
        <v>856</v>
      </c>
      <c r="C1911" s="13" t="str">
        <f t="shared" si="7"/>
        <v>11991G5</v>
      </c>
      <c r="D1911" s="14" t="s">
        <v>27</v>
      </c>
      <c r="E1911" s="14" t="s">
        <v>21021</v>
      </c>
      <c r="F1911" s="14" t="s">
        <v>21022</v>
      </c>
      <c r="G1911" s="14" t="s">
        <v>21023</v>
      </c>
      <c r="H1911" s="14" t="s">
        <v>21024</v>
      </c>
      <c r="I1911" s="14" t="s">
        <v>21025</v>
      </c>
      <c r="J1911" s="14" t="s">
        <v>7604</v>
      </c>
      <c r="K1911" s="14" t="s">
        <v>52</v>
      </c>
      <c r="L1911" s="14" t="s">
        <v>21026</v>
      </c>
      <c r="M1911" s="14" t="s">
        <v>21027</v>
      </c>
      <c r="N1911" s="14" t="s">
        <v>21028</v>
      </c>
      <c r="O1911" s="14" t="s">
        <v>21029</v>
      </c>
      <c r="P1911" s="14" t="s">
        <v>38</v>
      </c>
      <c r="Q1911" s="14" t="s">
        <v>21030</v>
      </c>
      <c r="R1911" s="14" t="s">
        <v>40</v>
      </c>
      <c r="S1911" s="14" t="s">
        <v>21031</v>
      </c>
      <c r="T1911" s="14" t="s">
        <v>323</v>
      </c>
      <c r="U1911" s="14" t="s">
        <v>60</v>
      </c>
      <c r="V1911" s="14" t="s">
        <v>44</v>
      </c>
    </row>
    <row r="1912" spans="1:22" ht="9.75" customHeight="1">
      <c r="A1912" s="14" t="s">
        <v>20351</v>
      </c>
      <c r="B1912" s="14" t="s">
        <v>868</v>
      </c>
      <c r="C1912" s="13" t="str">
        <f t="shared" si="7"/>
        <v>11991G6</v>
      </c>
      <c r="D1912" s="14" t="s">
        <v>27</v>
      </c>
      <c r="E1912" s="14" t="s">
        <v>21032</v>
      </c>
      <c r="F1912" s="14" t="s">
        <v>21033</v>
      </c>
      <c r="G1912" s="13"/>
      <c r="H1912" s="14" t="s">
        <v>21034</v>
      </c>
      <c r="I1912" s="14" t="s">
        <v>21035</v>
      </c>
      <c r="J1912" s="14" t="s">
        <v>19050</v>
      </c>
      <c r="K1912" s="14" t="s">
        <v>83</v>
      </c>
      <c r="L1912" s="14" t="s">
        <v>21036</v>
      </c>
      <c r="M1912" s="14" t="s">
        <v>21037</v>
      </c>
      <c r="N1912" s="14" t="s">
        <v>21038</v>
      </c>
      <c r="O1912" s="14" t="s">
        <v>21039</v>
      </c>
      <c r="P1912" s="14" t="s">
        <v>38</v>
      </c>
      <c r="Q1912" s="14" t="s">
        <v>21040</v>
      </c>
      <c r="R1912" s="14" t="s">
        <v>40</v>
      </c>
      <c r="S1912" s="14" t="s">
        <v>21041</v>
      </c>
      <c r="T1912" s="14" t="s">
        <v>7305</v>
      </c>
      <c r="U1912" s="14" t="s">
        <v>60</v>
      </c>
      <c r="V1912" s="14" t="s">
        <v>44</v>
      </c>
    </row>
    <row r="1913" spans="1:22" ht="9.75" customHeight="1">
      <c r="A1913" s="14" t="s">
        <v>20351</v>
      </c>
      <c r="B1913" s="14" t="s">
        <v>879</v>
      </c>
      <c r="C1913" s="13" t="str">
        <f t="shared" si="7"/>
        <v>11991G7</v>
      </c>
      <c r="D1913" s="14" t="s">
        <v>27</v>
      </c>
      <c r="E1913" s="14" t="s">
        <v>21042</v>
      </c>
      <c r="F1913" s="14" t="s">
        <v>21043</v>
      </c>
      <c r="G1913" s="14" t="s">
        <v>21044</v>
      </c>
      <c r="H1913" s="14" t="s">
        <v>21045</v>
      </c>
      <c r="I1913" s="14" t="s">
        <v>21046</v>
      </c>
      <c r="J1913" s="14" t="s">
        <v>59</v>
      </c>
      <c r="K1913" s="14" t="s">
        <v>52</v>
      </c>
      <c r="L1913" s="14" t="s">
        <v>21047</v>
      </c>
      <c r="M1913" s="14" t="s">
        <v>21048</v>
      </c>
      <c r="N1913" s="14" t="s">
        <v>21049</v>
      </c>
      <c r="O1913" s="14" t="s">
        <v>21050</v>
      </c>
      <c r="P1913" s="14" t="s">
        <v>38</v>
      </c>
      <c r="Q1913" s="14" t="s">
        <v>21051</v>
      </c>
      <c r="R1913" s="14" t="s">
        <v>40</v>
      </c>
      <c r="S1913" s="14" t="s">
        <v>21052</v>
      </c>
      <c r="T1913" s="14" t="s">
        <v>59</v>
      </c>
      <c r="U1913" s="14" t="s">
        <v>134</v>
      </c>
      <c r="V1913" s="14" t="s">
        <v>44</v>
      </c>
    </row>
    <row r="1914" spans="1:22" ht="9.75" customHeight="1">
      <c r="A1914" s="14" t="s">
        <v>20351</v>
      </c>
      <c r="B1914" s="14" t="s">
        <v>892</v>
      </c>
      <c r="C1914" s="13" t="str">
        <f t="shared" si="7"/>
        <v>11991G8</v>
      </c>
      <c r="D1914" s="14" t="s">
        <v>27</v>
      </c>
      <c r="E1914" s="14" t="s">
        <v>21053</v>
      </c>
      <c r="F1914" s="14" t="s">
        <v>21054</v>
      </c>
      <c r="G1914" s="14" t="s">
        <v>21055</v>
      </c>
      <c r="H1914" s="14" t="s">
        <v>21056</v>
      </c>
      <c r="I1914" s="14" t="s">
        <v>21057</v>
      </c>
      <c r="J1914" s="14" t="s">
        <v>6840</v>
      </c>
      <c r="K1914" s="14" t="s">
        <v>33</v>
      </c>
      <c r="L1914" s="14" t="s">
        <v>21058</v>
      </c>
      <c r="M1914" s="14" t="s">
        <v>21059</v>
      </c>
      <c r="N1914" s="14" t="s">
        <v>21060</v>
      </c>
      <c r="O1914" s="14" t="s">
        <v>21061</v>
      </c>
      <c r="P1914" s="14" t="s">
        <v>38</v>
      </c>
      <c r="Q1914" s="14" t="s">
        <v>21062</v>
      </c>
      <c r="R1914" s="14" t="s">
        <v>40</v>
      </c>
      <c r="S1914" s="14" t="s">
        <v>21063</v>
      </c>
      <c r="T1914" s="14" t="s">
        <v>6847</v>
      </c>
      <c r="U1914" s="14" t="s">
        <v>134</v>
      </c>
      <c r="V1914" s="14" t="s">
        <v>44</v>
      </c>
    </row>
    <row r="1915" spans="1:22" ht="9.75" customHeight="1">
      <c r="A1915" s="14" t="s">
        <v>20351</v>
      </c>
      <c r="B1915" s="14" t="s">
        <v>905</v>
      </c>
      <c r="C1915" s="13" t="str">
        <f t="shared" si="7"/>
        <v>11991G9</v>
      </c>
      <c r="D1915" s="14" t="s">
        <v>27</v>
      </c>
      <c r="E1915" s="14" t="s">
        <v>21064</v>
      </c>
      <c r="F1915" s="14" t="s">
        <v>21065</v>
      </c>
      <c r="G1915" s="14" t="s">
        <v>21066</v>
      </c>
      <c r="H1915" s="14" t="s">
        <v>21067</v>
      </c>
      <c r="I1915" s="14" t="s">
        <v>21068</v>
      </c>
      <c r="J1915" s="14" t="s">
        <v>9118</v>
      </c>
      <c r="K1915" s="14" t="s">
        <v>169</v>
      </c>
      <c r="L1915" s="14" t="s">
        <v>21069</v>
      </c>
      <c r="M1915" s="14" t="s">
        <v>21070</v>
      </c>
      <c r="N1915" s="14" t="s">
        <v>21071</v>
      </c>
      <c r="O1915" s="14" t="s">
        <v>21072</v>
      </c>
      <c r="P1915" s="14" t="s">
        <v>38</v>
      </c>
      <c r="Q1915" s="14" t="s">
        <v>21073</v>
      </c>
      <c r="R1915" s="14" t="s">
        <v>40</v>
      </c>
      <c r="S1915" s="14" t="s">
        <v>21074</v>
      </c>
      <c r="T1915" s="14" t="s">
        <v>1370</v>
      </c>
      <c r="U1915" s="14" t="s">
        <v>1334</v>
      </c>
      <c r="V1915" s="14" t="s">
        <v>44</v>
      </c>
    </row>
    <row r="1916" spans="1:22" ht="9.75" customHeight="1">
      <c r="A1916" s="14" t="s">
        <v>20351</v>
      </c>
      <c r="B1916" s="14" t="s">
        <v>919</v>
      </c>
      <c r="C1916" s="13" t="str">
        <f t="shared" si="7"/>
        <v>11991G10</v>
      </c>
      <c r="D1916" s="14" t="s">
        <v>27</v>
      </c>
      <c r="E1916" s="14" t="s">
        <v>21075</v>
      </c>
      <c r="F1916" s="14" t="s">
        <v>21076</v>
      </c>
      <c r="G1916" s="13"/>
      <c r="H1916" s="14" t="s">
        <v>21077</v>
      </c>
      <c r="I1916" s="14" t="s">
        <v>21078</v>
      </c>
      <c r="J1916" s="14" t="s">
        <v>230</v>
      </c>
      <c r="K1916" s="14" t="s">
        <v>68</v>
      </c>
      <c r="L1916" s="14" t="s">
        <v>21079</v>
      </c>
      <c r="M1916" s="14" t="s">
        <v>21080</v>
      </c>
      <c r="N1916" s="14" t="s">
        <v>21081</v>
      </c>
      <c r="O1916" s="14" t="s">
        <v>21082</v>
      </c>
      <c r="P1916" s="14" t="s">
        <v>38</v>
      </c>
      <c r="Q1916" s="14" t="s">
        <v>21083</v>
      </c>
      <c r="R1916" s="14" t="s">
        <v>40</v>
      </c>
      <c r="S1916" s="14" t="s">
        <v>21084</v>
      </c>
      <c r="T1916" s="14" t="s">
        <v>230</v>
      </c>
      <c r="U1916" s="14" t="s">
        <v>134</v>
      </c>
      <c r="V1916" s="14" t="s">
        <v>44</v>
      </c>
    </row>
    <row r="1917" spans="1:22" ht="9.75" customHeight="1">
      <c r="A1917" s="14" t="s">
        <v>20351</v>
      </c>
      <c r="B1917" s="14" t="s">
        <v>934</v>
      </c>
      <c r="C1917" s="13" t="str">
        <f t="shared" si="7"/>
        <v>11991G11</v>
      </c>
      <c r="D1917" s="14" t="s">
        <v>27</v>
      </c>
      <c r="E1917" s="14" t="s">
        <v>21085</v>
      </c>
      <c r="F1917" s="14" t="s">
        <v>21086</v>
      </c>
      <c r="G1917" s="14" t="s">
        <v>21087</v>
      </c>
      <c r="H1917" s="14" t="s">
        <v>21088</v>
      </c>
      <c r="I1917" s="14" t="s">
        <v>21089</v>
      </c>
      <c r="J1917" s="14" t="s">
        <v>21090</v>
      </c>
      <c r="K1917" s="14" t="s">
        <v>83</v>
      </c>
      <c r="L1917" s="14" t="s">
        <v>21091</v>
      </c>
      <c r="M1917" s="14" t="s">
        <v>21092</v>
      </c>
      <c r="N1917" s="14" t="s">
        <v>21093</v>
      </c>
      <c r="O1917" s="14" t="s">
        <v>21094</v>
      </c>
      <c r="P1917" s="14" t="s">
        <v>38</v>
      </c>
      <c r="Q1917" s="14" t="s">
        <v>21095</v>
      </c>
      <c r="R1917" s="14" t="s">
        <v>40</v>
      </c>
      <c r="S1917" s="14" t="s">
        <v>21096</v>
      </c>
      <c r="T1917" s="14" t="s">
        <v>21097</v>
      </c>
      <c r="U1917" s="14" t="s">
        <v>134</v>
      </c>
      <c r="V1917" s="14" t="s">
        <v>44</v>
      </c>
    </row>
    <row r="1918" spans="1:22" ht="9.75" customHeight="1">
      <c r="A1918" s="14" t="s">
        <v>20351</v>
      </c>
      <c r="B1918" s="14" t="s">
        <v>945</v>
      </c>
      <c r="C1918" s="13" t="str">
        <f t="shared" si="7"/>
        <v>11991H2</v>
      </c>
      <c r="D1918" s="14" t="s">
        <v>27</v>
      </c>
      <c r="E1918" s="14" t="s">
        <v>21098</v>
      </c>
      <c r="F1918" s="14" t="s">
        <v>21099</v>
      </c>
      <c r="G1918" s="14" t="s">
        <v>21100</v>
      </c>
      <c r="H1918" s="14" t="s">
        <v>21101</v>
      </c>
      <c r="I1918" s="14" t="s">
        <v>21102</v>
      </c>
      <c r="J1918" s="14" t="s">
        <v>230</v>
      </c>
      <c r="K1918" s="14" t="s">
        <v>33</v>
      </c>
      <c r="L1918" s="14" t="s">
        <v>21103</v>
      </c>
      <c r="M1918" s="14" t="s">
        <v>21104</v>
      </c>
      <c r="N1918" s="14" t="s">
        <v>21105</v>
      </c>
      <c r="O1918" s="14" t="s">
        <v>21106</v>
      </c>
      <c r="P1918" s="14" t="s">
        <v>38</v>
      </c>
      <c r="Q1918" s="14" t="s">
        <v>21107</v>
      </c>
      <c r="R1918" s="14" t="s">
        <v>40</v>
      </c>
      <c r="S1918" s="14" t="s">
        <v>21108</v>
      </c>
      <c r="T1918" s="14" t="s">
        <v>230</v>
      </c>
      <c r="U1918" s="14" t="s">
        <v>338</v>
      </c>
      <c r="V1918" s="14" t="s">
        <v>44</v>
      </c>
    </row>
    <row r="1919" spans="1:22" ht="9.75" customHeight="1">
      <c r="A1919" s="14" t="s">
        <v>20351</v>
      </c>
      <c r="B1919" s="14" t="s">
        <v>956</v>
      </c>
      <c r="C1919" s="13" t="str">
        <f t="shared" si="7"/>
        <v>11991H3</v>
      </c>
      <c r="D1919" s="14" t="s">
        <v>27</v>
      </c>
      <c r="E1919" s="14" t="s">
        <v>21109</v>
      </c>
      <c r="F1919" s="14" t="s">
        <v>21110</v>
      </c>
      <c r="G1919" s="14" t="s">
        <v>21111</v>
      </c>
      <c r="H1919" s="14" t="s">
        <v>21112</v>
      </c>
      <c r="I1919" s="14" t="s">
        <v>21113</v>
      </c>
      <c r="J1919" s="14" t="s">
        <v>1501</v>
      </c>
      <c r="K1919" s="14" t="s">
        <v>33</v>
      </c>
      <c r="L1919" s="14" t="s">
        <v>21114</v>
      </c>
      <c r="M1919" s="14" t="s">
        <v>21115</v>
      </c>
      <c r="N1919" s="14" t="s">
        <v>21116</v>
      </c>
      <c r="O1919" s="14" t="s">
        <v>21117</v>
      </c>
      <c r="P1919" s="14" t="s">
        <v>38</v>
      </c>
      <c r="Q1919" s="14" t="s">
        <v>21118</v>
      </c>
      <c r="R1919" s="14" t="s">
        <v>40</v>
      </c>
      <c r="S1919" s="14" t="s">
        <v>21119</v>
      </c>
      <c r="T1919" s="14" t="s">
        <v>230</v>
      </c>
      <c r="U1919" s="14" t="s">
        <v>215</v>
      </c>
      <c r="V1919" s="14" t="s">
        <v>44</v>
      </c>
    </row>
    <row r="1920" spans="1:22" ht="9.75" customHeight="1">
      <c r="A1920" s="14" t="s">
        <v>20351</v>
      </c>
      <c r="B1920" s="14" t="s">
        <v>971</v>
      </c>
      <c r="C1920" s="13" t="str">
        <f t="shared" si="7"/>
        <v>11991H4</v>
      </c>
      <c r="D1920" s="14" t="s">
        <v>27</v>
      </c>
      <c r="E1920" s="14" t="s">
        <v>21120</v>
      </c>
      <c r="F1920" s="14" t="s">
        <v>21121</v>
      </c>
      <c r="G1920" s="13"/>
      <c r="H1920" s="14" t="s">
        <v>21122</v>
      </c>
      <c r="I1920" s="14" t="s">
        <v>21123</v>
      </c>
      <c r="J1920" s="14" t="s">
        <v>21124</v>
      </c>
      <c r="K1920" s="14" t="s">
        <v>33</v>
      </c>
      <c r="L1920" s="14" t="s">
        <v>21125</v>
      </c>
      <c r="M1920" s="14" t="s">
        <v>21126</v>
      </c>
      <c r="N1920" s="14" t="s">
        <v>21127</v>
      </c>
      <c r="O1920" s="14" t="s">
        <v>21128</v>
      </c>
      <c r="P1920" s="14" t="s">
        <v>38</v>
      </c>
      <c r="Q1920" s="14" t="s">
        <v>21129</v>
      </c>
      <c r="R1920" s="14" t="s">
        <v>40</v>
      </c>
      <c r="S1920" s="14" t="s">
        <v>21130</v>
      </c>
      <c r="T1920" s="14" t="s">
        <v>8243</v>
      </c>
      <c r="U1920" s="14" t="s">
        <v>520</v>
      </c>
      <c r="V1920" s="14" t="s">
        <v>44</v>
      </c>
    </row>
    <row r="1921" spans="1:22" ht="9.75" customHeight="1">
      <c r="A1921" s="14" t="s">
        <v>20351</v>
      </c>
      <c r="B1921" s="14" t="s">
        <v>985</v>
      </c>
      <c r="C1921" s="13" t="str">
        <f t="shared" si="7"/>
        <v>11991H5</v>
      </c>
      <c r="D1921" s="14" t="s">
        <v>27</v>
      </c>
      <c r="E1921" s="14" t="s">
        <v>21131</v>
      </c>
      <c r="F1921" s="14" t="s">
        <v>21132</v>
      </c>
      <c r="G1921" s="14" t="s">
        <v>21133</v>
      </c>
      <c r="H1921" s="14" t="s">
        <v>21134</v>
      </c>
      <c r="I1921" s="14" t="s">
        <v>21135</v>
      </c>
      <c r="J1921" s="14" t="s">
        <v>20817</v>
      </c>
      <c r="K1921" s="14" t="s">
        <v>33</v>
      </c>
      <c r="L1921" s="14" t="s">
        <v>21136</v>
      </c>
      <c r="M1921" s="14" t="s">
        <v>21137</v>
      </c>
      <c r="N1921" s="14" t="s">
        <v>21138</v>
      </c>
      <c r="O1921" s="14" t="s">
        <v>21139</v>
      </c>
      <c r="P1921" s="14" t="s">
        <v>38</v>
      </c>
      <c r="Q1921" s="14" t="s">
        <v>21140</v>
      </c>
      <c r="R1921" s="14" t="s">
        <v>40</v>
      </c>
      <c r="S1921" s="14" t="s">
        <v>21141</v>
      </c>
      <c r="T1921" s="14" t="s">
        <v>4984</v>
      </c>
      <c r="U1921" s="14" t="s">
        <v>134</v>
      </c>
      <c r="V1921" s="14" t="s">
        <v>44</v>
      </c>
    </row>
    <row r="1922" spans="1:22" ht="9.75" customHeight="1">
      <c r="A1922" s="14" t="s">
        <v>20351</v>
      </c>
      <c r="B1922" s="14" t="s">
        <v>999</v>
      </c>
      <c r="C1922" s="13" t="str">
        <f t="shared" si="7"/>
        <v>11991H6</v>
      </c>
      <c r="D1922" s="14" t="s">
        <v>27</v>
      </c>
      <c r="E1922" s="14" t="s">
        <v>21142</v>
      </c>
      <c r="F1922" s="14" t="s">
        <v>21143</v>
      </c>
      <c r="G1922" s="14" t="s">
        <v>21144</v>
      </c>
      <c r="H1922" s="14" t="s">
        <v>21145</v>
      </c>
      <c r="I1922" s="14" t="s">
        <v>21146</v>
      </c>
      <c r="J1922" s="14" t="s">
        <v>18688</v>
      </c>
      <c r="K1922" s="14" t="s">
        <v>33</v>
      </c>
      <c r="L1922" s="14" t="s">
        <v>21147</v>
      </c>
      <c r="M1922" s="14" t="s">
        <v>21148</v>
      </c>
      <c r="N1922" s="14" t="s">
        <v>21149</v>
      </c>
      <c r="O1922" s="14" t="s">
        <v>21150</v>
      </c>
      <c r="P1922" s="14" t="s">
        <v>38</v>
      </c>
      <c r="Q1922" s="14" t="s">
        <v>21151</v>
      </c>
      <c r="R1922" s="14" t="s">
        <v>40</v>
      </c>
      <c r="S1922" s="14" t="s">
        <v>21152</v>
      </c>
      <c r="T1922" s="14" t="s">
        <v>781</v>
      </c>
      <c r="U1922" s="14" t="s">
        <v>119</v>
      </c>
      <c r="V1922" s="14" t="s">
        <v>44</v>
      </c>
    </row>
    <row r="1923" spans="1:22" ht="9.75" customHeight="1">
      <c r="A1923" s="14" t="s">
        <v>20351</v>
      </c>
      <c r="B1923" s="14" t="s">
        <v>1010</v>
      </c>
      <c r="C1923" s="13" t="str">
        <f t="shared" si="7"/>
        <v>11991H7</v>
      </c>
      <c r="D1923" s="14" t="s">
        <v>27</v>
      </c>
      <c r="E1923" s="14" t="s">
        <v>21153</v>
      </c>
      <c r="F1923" s="14" t="s">
        <v>21154</v>
      </c>
      <c r="G1923" s="14" t="s">
        <v>21155</v>
      </c>
      <c r="H1923" s="14" t="s">
        <v>21156</v>
      </c>
      <c r="I1923" s="14" t="s">
        <v>21157</v>
      </c>
      <c r="J1923" s="14" t="s">
        <v>21158</v>
      </c>
      <c r="K1923" s="14" t="s">
        <v>83</v>
      </c>
      <c r="L1923" s="14" t="s">
        <v>21159</v>
      </c>
      <c r="M1923" s="14" t="s">
        <v>21160</v>
      </c>
      <c r="N1923" s="14" t="s">
        <v>21161</v>
      </c>
      <c r="O1923" s="14" t="s">
        <v>21162</v>
      </c>
      <c r="P1923" s="14" t="s">
        <v>38</v>
      </c>
      <c r="Q1923" s="14" t="s">
        <v>21163</v>
      </c>
      <c r="R1923" s="14" t="s">
        <v>40</v>
      </c>
      <c r="S1923" s="14" t="s">
        <v>21164</v>
      </c>
      <c r="T1923" s="14" t="s">
        <v>1496</v>
      </c>
      <c r="U1923" s="14" t="s">
        <v>134</v>
      </c>
      <c r="V1923" s="14" t="s">
        <v>44</v>
      </c>
    </row>
    <row r="1924" spans="1:22" ht="9.75" customHeight="1">
      <c r="A1924" s="14" t="s">
        <v>20351</v>
      </c>
      <c r="B1924" s="14" t="s">
        <v>1022</v>
      </c>
      <c r="C1924" s="13" t="str">
        <f t="shared" si="7"/>
        <v>11991H8</v>
      </c>
      <c r="D1924" s="14" t="s">
        <v>27</v>
      </c>
      <c r="E1924" s="14" t="s">
        <v>21165</v>
      </c>
      <c r="F1924" s="14" t="s">
        <v>21166</v>
      </c>
      <c r="G1924" s="14" t="s">
        <v>21167</v>
      </c>
      <c r="H1924" s="14" t="s">
        <v>21168</v>
      </c>
      <c r="I1924" s="14" t="s">
        <v>21169</v>
      </c>
      <c r="J1924" s="14" t="s">
        <v>230</v>
      </c>
      <c r="K1924" s="14" t="s">
        <v>33</v>
      </c>
      <c r="L1924" s="14" t="s">
        <v>21170</v>
      </c>
      <c r="M1924" s="14" t="s">
        <v>21171</v>
      </c>
      <c r="N1924" s="14" t="s">
        <v>21172</v>
      </c>
      <c r="O1924" s="14" t="s">
        <v>21173</v>
      </c>
      <c r="P1924" s="14" t="s">
        <v>38</v>
      </c>
      <c r="Q1924" s="14" t="s">
        <v>21174</v>
      </c>
      <c r="R1924" s="14" t="s">
        <v>40</v>
      </c>
      <c r="S1924" s="14" t="s">
        <v>21175</v>
      </c>
      <c r="T1924" s="14" t="s">
        <v>230</v>
      </c>
      <c r="U1924" s="14" t="s">
        <v>283</v>
      </c>
      <c r="V1924" s="14" t="s">
        <v>44</v>
      </c>
    </row>
    <row r="1925" spans="1:22" ht="9.75" customHeight="1">
      <c r="A1925" s="14" t="s">
        <v>20351</v>
      </c>
      <c r="B1925" s="14" t="s">
        <v>1035</v>
      </c>
      <c r="C1925" s="13" t="str">
        <f t="shared" si="7"/>
        <v>11991H9</v>
      </c>
      <c r="D1925" s="14" t="s">
        <v>27</v>
      </c>
      <c r="E1925" s="14" t="s">
        <v>21176</v>
      </c>
      <c r="F1925" s="14" t="s">
        <v>21177</v>
      </c>
      <c r="G1925" s="13"/>
      <c r="H1925" s="14" t="s">
        <v>21178</v>
      </c>
      <c r="I1925" s="14" t="s">
        <v>21179</v>
      </c>
      <c r="J1925" s="14" t="s">
        <v>4796</v>
      </c>
      <c r="K1925" s="14" t="s">
        <v>52</v>
      </c>
      <c r="L1925" s="14" t="s">
        <v>21180</v>
      </c>
      <c r="M1925" s="14" t="s">
        <v>21181</v>
      </c>
      <c r="N1925" s="14" t="s">
        <v>21182</v>
      </c>
      <c r="O1925" s="14" t="s">
        <v>21183</v>
      </c>
      <c r="P1925" s="14" t="s">
        <v>38</v>
      </c>
      <c r="Q1925" s="14" t="s">
        <v>21184</v>
      </c>
      <c r="R1925" s="14" t="s">
        <v>40</v>
      </c>
      <c r="S1925" s="14" t="s">
        <v>21185</v>
      </c>
      <c r="T1925" s="14" t="s">
        <v>1370</v>
      </c>
      <c r="U1925" s="14" t="s">
        <v>243</v>
      </c>
      <c r="V1925" s="14" t="s">
        <v>148</v>
      </c>
    </row>
    <row r="1926" spans="1:22" ht="9.75" customHeight="1">
      <c r="A1926" s="14" t="s">
        <v>20351</v>
      </c>
      <c r="B1926" s="14" t="s">
        <v>1048</v>
      </c>
      <c r="C1926" s="13" t="str">
        <f t="shared" si="7"/>
        <v>11991H10</v>
      </c>
      <c r="D1926" s="14" t="s">
        <v>27</v>
      </c>
      <c r="E1926" s="14" t="s">
        <v>21186</v>
      </c>
      <c r="F1926" s="14" t="s">
        <v>21187</v>
      </c>
      <c r="G1926" s="14" t="s">
        <v>21188</v>
      </c>
      <c r="H1926" s="14" t="s">
        <v>21189</v>
      </c>
      <c r="I1926" s="14" t="s">
        <v>21190</v>
      </c>
      <c r="J1926" s="14" t="s">
        <v>21191</v>
      </c>
      <c r="K1926" s="14" t="s">
        <v>52</v>
      </c>
      <c r="L1926" s="14" t="s">
        <v>21192</v>
      </c>
      <c r="M1926" s="14" t="s">
        <v>21193</v>
      </c>
      <c r="N1926" s="14" t="s">
        <v>21194</v>
      </c>
      <c r="O1926" s="14" t="s">
        <v>21195</v>
      </c>
      <c r="P1926" s="14" t="s">
        <v>38</v>
      </c>
      <c r="Q1926" s="14" t="s">
        <v>21196</v>
      </c>
      <c r="R1926" s="14" t="s">
        <v>40</v>
      </c>
      <c r="S1926" s="14" t="s">
        <v>21197</v>
      </c>
      <c r="T1926" s="14" t="s">
        <v>1370</v>
      </c>
      <c r="U1926" s="14" t="s">
        <v>243</v>
      </c>
      <c r="V1926" s="14" t="s">
        <v>44</v>
      </c>
    </row>
    <row r="1927" spans="1:22" ht="9.75" customHeight="1">
      <c r="A1927" s="14" t="s">
        <v>20351</v>
      </c>
      <c r="B1927" s="14" t="s">
        <v>1061</v>
      </c>
      <c r="C1927" s="13" t="str">
        <f t="shared" si="7"/>
        <v>11991H11</v>
      </c>
      <c r="D1927" s="14" t="s">
        <v>27</v>
      </c>
      <c r="E1927" s="14" t="s">
        <v>21198</v>
      </c>
      <c r="F1927" s="14" t="s">
        <v>21199</v>
      </c>
      <c r="G1927" s="13"/>
      <c r="H1927" s="14" t="s">
        <v>21200</v>
      </c>
      <c r="I1927" s="14" t="s">
        <v>21201</v>
      </c>
      <c r="J1927" s="14" t="s">
        <v>21202</v>
      </c>
      <c r="K1927" s="14" t="s">
        <v>33</v>
      </c>
      <c r="L1927" s="14" t="s">
        <v>21203</v>
      </c>
      <c r="M1927" s="14" t="s">
        <v>21204</v>
      </c>
      <c r="N1927" s="14" t="s">
        <v>21205</v>
      </c>
      <c r="O1927" s="14" t="s">
        <v>21206</v>
      </c>
      <c r="P1927" s="14" t="s">
        <v>38</v>
      </c>
      <c r="Q1927" s="14" t="s">
        <v>21207</v>
      </c>
      <c r="R1927" s="14" t="s">
        <v>40</v>
      </c>
      <c r="S1927" s="14" t="s">
        <v>21208</v>
      </c>
      <c r="T1927" s="14" t="s">
        <v>11869</v>
      </c>
      <c r="U1927" s="14" t="s">
        <v>1334</v>
      </c>
      <c r="V1927" s="14" t="s">
        <v>44</v>
      </c>
    </row>
    <row r="1928" spans="1:22" ht="9.75" customHeight="1">
      <c r="A1928" s="14" t="s">
        <v>21209</v>
      </c>
      <c r="B1928" s="14" t="s">
        <v>26</v>
      </c>
      <c r="C1928" s="13" t="str">
        <f t="shared" si="7"/>
        <v>11992A2</v>
      </c>
      <c r="D1928" s="14" t="s">
        <v>27</v>
      </c>
      <c r="E1928" s="14" t="s">
        <v>21210</v>
      </c>
      <c r="F1928" s="14" t="s">
        <v>21211</v>
      </c>
      <c r="G1928" s="14" t="s">
        <v>21212</v>
      </c>
      <c r="H1928" s="14" t="s">
        <v>21213</v>
      </c>
      <c r="I1928" s="14" t="s">
        <v>12226</v>
      </c>
      <c r="J1928" s="14" t="s">
        <v>1441</v>
      </c>
      <c r="K1928" s="14" t="s">
        <v>12227</v>
      </c>
      <c r="L1928" s="14" t="s">
        <v>21214</v>
      </c>
      <c r="M1928" s="14" t="s">
        <v>12229</v>
      </c>
      <c r="N1928" s="14" t="s">
        <v>21215</v>
      </c>
      <c r="O1928" s="14" t="s">
        <v>21216</v>
      </c>
      <c r="P1928" s="14" t="s">
        <v>38</v>
      </c>
      <c r="Q1928" s="14" t="s">
        <v>21217</v>
      </c>
      <c r="R1928" s="14" t="s">
        <v>40</v>
      </c>
      <c r="S1928" s="14" t="s">
        <v>21218</v>
      </c>
      <c r="T1928" s="14" t="s">
        <v>229</v>
      </c>
      <c r="U1928" s="14" t="s">
        <v>43</v>
      </c>
      <c r="V1928" s="14" t="s">
        <v>44</v>
      </c>
    </row>
    <row r="1929" spans="1:22" ht="9.75" customHeight="1">
      <c r="A1929" s="14" t="s">
        <v>21209</v>
      </c>
      <c r="B1929" s="14" t="s">
        <v>45</v>
      </c>
      <c r="C1929" s="13" t="str">
        <f t="shared" si="7"/>
        <v>11992A3</v>
      </c>
      <c r="D1929" s="14" t="s">
        <v>27</v>
      </c>
      <c r="E1929" s="14" t="s">
        <v>21219</v>
      </c>
      <c r="F1929" s="14" t="s">
        <v>21220</v>
      </c>
      <c r="G1929" s="13"/>
      <c r="H1929" s="14" t="s">
        <v>21221</v>
      </c>
      <c r="I1929" s="14" t="s">
        <v>21222</v>
      </c>
      <c r="J1929" s="14" t="s">
        <v>21223</v>
      </c>
      <c r="K1929" s="14" t="s">
        <v>33</v>
      </c>
      <c r="L1929" s="14" t="s">
        <v>21224</v>
      </c>
      <c r="M1929" s="14" t="s">
        <v>21225</v>
      </c>
      <c r="N1929" s="14" t="s">
        <v>21226</v>
      </c>
      <c r="O1929" s="14" t="s">
        <v>21227</v>
      </c>
      <c r="P1929" s="58" t="s">
        <v>38</v>
      </c>
      <c r="Q1929" s="14" t="s">
        <v>21228</v>
      </c>
      <c r="R1929" s="14" t="s">
        <v>40</v>
      </c>
      <c r="S1929" s="14" t="s">
        <v>21229</v>
      </c>
      <c r="T1929" s="14" t="s">
        <v>21230</v>
      </c>
      <c r="U1929" s="14" t="s">
        <v>283</v>
      </c>
      <c r="V1929" s="14" t="s">
        <v>44</v>
      </c>
    </row>
    <row r="1930" spans="1:22" ht="9.75" customHeight="1">
      <c r="A1930" s="14" t="s">
        <v>21209</v>
      </c>
      <c r="B1930" s="14" t="s">
        <v>61</v>
      </c>
      <c r="C1930" s="13" t="str">
        <f t="shared" si="7"/>
        <v>11992A4</v>
      </c>
      <c r="D1930" s="14" t="s">
        <v>27</v>
      </c>
      <c r="E1930" s="14" t="s">
        <v>21231</v>
      </c>
      <c r="F1930" s="14" t="s">
        <v>21232</v>
      </c>
      <c r="G1930" s="14" t="s">
        <v>21233</v>
      </c>
      <c r="H1930" s="14" t="s">
        <v>21234</v>
      </c>
      <c r="I1930" s="14" t="s">
        <v>21235</v>
      </c>
      <c r="J1930" s="14" t="s">
        <v>21191</v>
      </c>
      <c r="K1930" s="14" t="s">
        <v>52</v>
      </c>
      <c r="L1930" s="14" t="s">
        <v>21236</v>
      </c>
      <c r="M1930" s="14" t="s">
        <v>21237</v>
      </c>
      <c r="N1930" s="14" t="s">
        <v>21238</v>
      </c>
      <c r="O1930" s="14" t="s">
        <v>21239</v>
      </c>
      <c r="P1930" s="58" t="s">
        <v>38</v>
      </c>
      <c r="Q1930" s="14" t="s">
        <v>21240</v>
      </c>
      <c r="R1930" s="14" t="s">
        <v>40</v>
      </c>
      <c r="S1930" s="14" t="s">
        <v>21241</v>
      </c>
      <c r="T1930" s="14" t="s">
        <v>1370</v>
      </c>
      <c r="U1930" s="14" t="s">
        <v>243</v>
      </c>
      <c r="V1930" s="14" t="s">
        <v>44</v>
      </c>
    </row>
    <row r="1931" spans="1:22" ht="9.75" customHeight="1">
      <c r="A1931" s="14" t="s">
        <v>21209</v>
      </c>
      <c r="B1931" s="14" t="s">
        <v>77</v>
      </c>
      <c r="C1931" s="13" t="str">
        <f t="shared" si="7"/>
        <v>11992A5</v>
      </c>
      <c r="D1931" s="14" t="s">
        <v>27</v>
      </c>
      <c r="E1931" s="14" t="s">
        <v>21242</v>
      </c>
      <c r="F1931" s="14" t="s">
        <v>21243</v>
      </c>
      <c r="G1931" s="14" t="s">
        <v>21244</v>
      </c>
      <c r="H1931" s="14" t="s">
        <v>21245</v>
      </c>
      <c r="I1931" s="14" t="s">
        <v>21246</v>
      </c>
      <c r="J1931" s="14" t="s">
        <v>208</v>
      </c>
      <c r="K1931" s="14" t="s">
        <v>15219</v>
      </c>
      <c r="L1931" s="14" t="s">
        <v>21247</v>
      </c>
      <c r="M1931" s="14" t="s">
        <v>21248</v>
      </c>
      <c r="N1931" s="14" t="s">
        <v>21249</v>
      </c>
      <c r="O1931" s="14" t="s">
        <v>21250</v>
      </c>
      <c r="P1931" s="58" t="s">
        <v>38</v>
      </c>
      <c r="Q1931" s="14" t="s">
        <v>21251</v>
      </c>
      <c r="R1931" s="14" t="s">
        <v>40</v>
      </c>
      <c r="S1931" s="14" t="s">
        <v>21252</v>
      </c>
      <c r="T1931" s="14" t="s">
        <v>90</v>
      </c>
      <c r="U1931" s="14" t="s">
        <v>104</v>
      </c>
      <c r="V1931" s="14" t="s">
        <v>44</v>
      </c>
    </row>
    <row r="1932" spans="1:22" ht="9.75" customHeight="1">
      <c r="A1932" s="14" t="s">
        <v>21209</v>
      </c>
      <c r="B1932" s="14" t="s">
        <v>91</v>
      </c>
      <c r="C1932" s="13" t="str">
        <f t="shared" si="7"/>
        <v>11992A6</v>
      </c>
      <c r="D1932" s="14" t="s">
        <v>27</v>
      </c>
      <c r="E1932" s="14" t="s">
        <v>21253</v>
      </c>
      <c r="F1932" s="14" t="s">
        <v>21254</v>
      </c>
      <c r="G1932" s="13"/>
      <c r="H1932" s="14" t="s">
        <v>21255</v>
      </c>
      <c r="I1932" s="14" t="s">
        <v>7614</v>
      </c>
      <c r="J1932" s="14" t="s">
        <v>2942</v>
      </c>
      <c r="K1932" s="14" t="s">
        <v>33</v>
      </c>
      <c r="L1932" s="14" t="s">
        <v>21256</v>
      </c>
      <c r="M1932" s="14" t="s">
        <v>7616</v>
      </c>
      <c r="N1932" s="14" t="s">
        <v>21257</v>
      </c>
      <c r="O1932" s="14" t="s">
        <v>21258</v>
      </c>
      <c r="P1932" s="58" t="s">
        <v>38</v>
      </c>
      <c r="Q1932" s="14" t="s">
        <v>21259</v>
      </c>
      <c r="R1932" s="14" t="s">
        <v>40</v>
      </c>
      <c r="S1932" s="14" t="s">
        <v>21260</v>
      </c>
      <c r="T1932" s="14" t="s">
        <v>1922</v>
      </c>
      <c r="U1932" s="14" t="s">
        <v>338</v>
      </c>
      <c r="V1932" s="14" t="s">
        <v>148</v>
      </c>
    </row>
    <row r="1933" spans="1:22" ht="9.75" customHeight="1">
      <c r="A1933" s="14" t="s">
        <v>21209</v>
      </c>
      <c r="B1933" s="14" t="s">
        <v>105</v>
      </c>
      <c r="C1933" s="13" t="str">
        <f t="shared" si="7"/>
        <v>11992A7</v>
      </c>
      <c r="D1933" s="14" t="s">
        <v>27</v>
      </c>
      <c r="E1933" s="14" t="s">
        <v>21261</v>
      </c>
      <c r="F1933" s="14" t="s">
        <v>21262</v>
      </c>
      <c r="G1933" s="14" t="s">
        <v>21263</v>
      </c>
      <c r="H1933" s="14" t="s">
        <v>21264</v>
      </c>
      <c r="I1933" s="14" t="s">
        <v>21265</v>
      </c>
      <c r="J1933" s="14" t="s">
        <v>111</v>
      </c>
      <c r="K1933" s="14" t="s">
        <v>52</v>
      </c>
      <c r="L1933" s="14" t="s">
        <v>21266</v>
      </c>
      <c r="M1933" s="14" t="s">
        <v>21267</v>
      </c>
      <c r="N1933" s="14" t="s">
        <v>21268</v>
      </c>
      <c r="O1933" s="14" t="s">
        <v>21269</v>
      </c>
      <c r="P1933" s="58" t="s">
        <v>38</v>
      </c>
      <c r="Q1933" s="14" t="s">
        <v>21270</v>
      </c>
      <c r="R1933" s="14" t="s">
        <v>40</v>
      </c>
      <c r="S1933" s="14" t="s">
        <v>21271</v>
      </c>
      <c r="T1933" s="14" t="s">
        <v>118</v>
      </c>
      <c r="U1933" s="14" t="s">
        <v>230</v>
      </c>
      <c r="V1933" s="14" t="s">
        <v>547</v>
      </c>
    </row>
    <row r="1934" spans="1:22" ht="9.75" customHeight="1">
      <c r="A1934" s="14" t="s">
        <v>21209</v>
      </c>
      <c r="B1934" s="14" t="s">
        <v>120</v>
      </c>
      <c r="C1934" s="13" t="str">
        <f t="shared" si="7"/>
        <v>11992A8</v>
      </c>
      <c r="D1934" s="14" t="s">
        <v>27</v>
      </c>
      <c r="E1934" s="14" t="s">
        <v>21272</v>
      </c>
      <c r="F1934" s="14" t="s">
        <v>21273</v>
      </c>
      <c r="G1934" s="14" t="s">
        <v>21274</v>
      </c>
      <c r="H1934" s="14" t="s">
        <v>21275</v>
      </c>
      <c r="I1934" s="14" t="s">
        <v>3497</v>
      </c>
      <c r="J1934" s="14" t="s">
        <v>208</v>
      </c>
      <c r="K1934" s="14" t="s">
        <v>52</v>
      </c>
      <c r="L1934" s="14" t="s">
        <v>21276</v>
      </c>
      <c r="M1934" s="14" t="s">
        <v>21277</v>
      </c>
      <c r="N1934" s="14" t="s">
        <v>21278</v>
      </c>
      <c r="O1934" s="14" t="s">
        <v>21279</v>
      </c>
      <c r="P1934" s="58" t="s">
        <v>38</v>
      </c>
      <c r="Q1934" s="14" t="s">
        <v>21280</v>
      </c>
      <c r="R1934" s="14" t="s">
        <v>40</v>
      </c>
      <c r="S1934" s="14" t="s">
        <v>21281</v>
      </c>
      <c r="T1934" s="14" t="s">
        <v>90</v>
      </c>
      <c r="U1934" s="14" t="s">
        <v>104</v>
      </c>
      <c r="V1934" s="14" t="s">
        <v>44</v>
      </c>
    </row>
    <row r="1935" spans="1:22" ht="9.75" customHeight="1">
      <c r="A1935" s="14" t="s">
        <v>21209</v>
      </c>
      <c r="B1935" s="14" t="s">
        <v>136</v>
      </c>
      <c r="C1935" s="13" t="str">
        <f t="shared" si="7"/>
        <v>11992A9</v>
      </c>
      <c r="D1935" s="14" t="s">
        <v>27</v>
      </c>
      <c r="E1935" s="14" t="s">
        <v>21282</v>
      </c>
      <c r="F1935" s="14" t="s">
        <v>21283</v>
      </c>
      <c r="G1935" s="13"/>
      <c r="H1935" s="14" t="s">
        <v>21284</v>
      </c>
      <c r="I1935" s="14" t="s">
        <v>21285</v>
      </c>
      <c r="J1935" s="14" t="s">
        <v>4946</v>
      </c>
      <c r="K1935" s="14" t="s">
        <v>52</v>
      </c>
      <c r="L1935" s="14" t="s">
        <v>21286</v>
      </c>
      <c r="M1935" s="14" t="s">
        <v>21287</v>
      </c>
      <c r="N1935" s="14" t="s">
        <v>21288</v>
      </c>
      <c r="O1935" s="14" t="s">
        <v>21289</v>
      </c>
      <c r="P1935" s="58" t="s">
        <v>38</v>
      </c>
      <c r="Q1935" s="14" t="s">
        <v>21290</v>
      </c>
      <c r="R1935" s="14" t="s">
        <v>40</v>
      </c>
      <c r="S1935" s="14" t="s">
        <v>21291</v>
      </c>
      <c r="T1935" s="14" t="s">
        <v>2119</v>
      </c>
      <c r="U1935" s="14" t="s">
        <v>243</v>
      </c>
      <c r="V1935" s="14" t="s">
        <v>44</v>
      </c>
    </row>
    <row r="1936" spans="1:22" ht="9.75" customHeight="1">
      <c r="A1936" s="14" t="s">
        <v>21209</v>
      </c>
      <c r="B1936" s="14" t="s">
        <v>149</v>
      </c>
      <c r="C1936" s="13" t="str">
        <f t="shared" si="7"/>
        <v>11992A10</v>
      </c>
      <c r="D1936" s="14" t="s">
        <v>27</v>
      </c>
      <c r="E1936" s="14" t="s">
        <v>21292</v>
      </c>
      <c r="F1936" s="14" t="s">
        <v>21293</v>
      </c>
      <c r="G1936" s="13"/>
      <c r="H1936" s="14" t="s">
        <v>21294</v>
      </c>
      <c r="I1936" s="14" t="s">
        <v>21295</v>
      </c>
      <c r="J1936" s="14" t="s">
        <v>1041</v>
      </c>
      <c r="K1936" s="14" t="s">
        <v>33</v>
      </c>
      <c r="L1936" s="14" t="s">
        <v>21296</v>
      </c>
      <c r="M1936" s="14" t="s">
        <v>21297</v>
      </c>
      <c r="N1936" s="14" t="s">
        <v>21298</v>
      </c>
      <c r="O1936" s="14" t="s">
        <v>21299</v>
      </c>
      <c r="P1936" s="58" t="s">
        <v>38</v>
      </c>
      <c r="Q1936" s="14" t="s">
        <v>21300</v>
      </c>
      <c r="R1936" s="14" t="s">
        <v>40</v>
      </c>
      <c r="S1936" s="14" t="s">
        <v>21301</v>
      </c>
      <c r="T1936" s="14" t="s">
        <v>456</v>
      </c>
      <c r="U1936" s="14" t="s">
        <v>230</v>
      </c>
      <c r="V1936" s="14" t="s">
        <v>44</v>
      </c>
    </row>
    <row r="1937" spans="1:22" ht="9.75" customHeight="1">
      <c r="A1937" s="14" t="s">
        <v>21209</v>
      </c>
      <c r="B1937" s="14" t="s">
        <v>162</v>
      </c>
      <c r="C1937" s="13" t="str">
        <f t="shared" si="7"/>
        <v>11992A11</v>
      </c>
      <c r="D1937" s="14" t="s">
        <v>27</v>
      </c>
      <c r="E1937" s="14" t="s">
        <v>21302</v>
      </c>
      <c r="F1937" s="14" t="s">
        <v>21303</v>
      </c>
      <c r="G1937" s="14" t="s">
        <v>21304</v>
      </c>
      <c r="H1937" s="14" t="s">
        <v>21305</v>
      </c>
      <c r="I1937" s="14" t="s">
        <v>21306</v>
      </c>
      <c r="J1937" s="14" t="s">
        <v>21307</v>
      </c>
      <c r="K1937" s="14" t="s">
        <v>33</v>
      </c>
      <c r="L1937" s="14" t="s">
        <v>21308</v>
      </c>
      <c r="M1937" s="14" t="s">
        <v>21309</v>
      </c>
      <c r="N1937" s="14" t="s">
        <v>21310</v>
      </c>
      <c r="O1937" s="14" t="s">
        <v>21311</v>
      </c>
      <c r="P1937" s="58" t="s">
        <v>38</v>
      </c>
      <c r="Q1937" s="14" t="s">
        <v>21312</v>
      </c>
      <c r="R1937" s="14" t="s">
        <v>40</v>
      </c>
      <c r="S1937" s="14" t="s">
        <v>21313</v>
      </c>
      <c r="T1937" s="14" t="s">
        <v>21314</v>
      </c>
      <c r="U1937" s="14" t="s">
        <v>134</v>
      </c>
      <c r="V1937" s="14" t="s">
        <v>44</v>
      </c>
    </row>
    <row r="1938" spans="1:22" ht="9.75" customHeight="1">
      <c r="A1938" s="14" t="s">
        <v>21209</v>
      </c>
      <c r="B1938" s="14" t="s">
        <v>176</v>
      </c>
      <c r="C1938" s="13" t="str">
        <f t="shared" si="7"/>
        <v>11992B2</v>
      </c>
      <c r="D1938" s="14" t="s">
        <v>27</v>
      </c>
      <c r="E1938" s="14" t="s">
        <v>21315</v>
      </c>
      <c r="F1938" s="14" t="s">
        <v>21316</v>
      </c>
      <c r="G1938" s="14" t="s">
        <v>21317</v>
      </c>
      <c r="H1938" s="14" t="s">
        <v>21318</v>
      </c>
      <c r="I1938" s="14" t="s">
        <v>21319</v>
      </c>
      <c r="J1938" s="14" t="s">
        <v>21320</v>
      </c>
      <c r="K1938" s="14" t="s">
        <v>33</v>
      </c>
      <c r="L1938" s="14" t="s">
        <v>21321</v>
      </c>
      <c r="M1938" s="14" t="s">
        <v>21322</v>
      </c>
      <c r="N1938" s="14" t="s">
        <v>21323</v>
      </c>
      <c r="O1938" s="14" t="s">
        <v>21324</v>
      </c>
      <c r="P1938" s="58" t="s">
        <v>38</v>
      </c>
      <c r="Q1938" s="14" t="s">
        <v>21325</v>
      </c>
      <c r="R1938" s="14" t="s">
        <v>40</v>
      </c>
      <c r="S1938" s="14" t="s">
        <v>21326</v>
      </c>
      <c r="T1938" s="14" t="s">
        <v>13690</v>
      </c>
      <c r="U1938" s="14" t="s">
        <v>43</v>
      </c>
      <c r="V1938" s="14" t="s">
        <v>44</v>
      </c>
    </row>
    <row r="1939" spans="1:22" ht="9.75" customHeight="1">
      <c r="A1939" s="14" t="s">
        <v>21209</v>
      </c>
      <c r="B1939" s="14" t="s">
        <v>190</v>
      </c>
      <c r="C1939" s="13" t="str">
        <f t="shared" si="7"/>
        <v>11992B3</v>
      </c>
      <c r="D1939" s="14" t="s">
        <v>27</v>
      </c>
      <c r="E1939" s="14" t="s">
        <v>21327</v>
      </c>
      <c r="F1939" s="14" t="s">
        <v>21328</v>
      </c>
      <c r="G1939" s="14" t="s">
        <v>21329</v>
      </c>
      <c r="H1939" s="14" t="s">
        <v>21330</v>
      </c>
      <c r="I1939" s="14" t="s">
        <v>21331</v>
      </c>
      <c r="J1939" s="14" t="s">
        <v>18688</v>
      </c>
      <c r="K1939" s="14" t="s">
        <v>52</v>
      </c>
      <c r="L1939" s="14" t="s">
        <v>21332</v>
      </c>
      <c r="M1939" s="14" t="s">
        <v>21333</v>
      </c>
      <c r="N1939" s="14" t="s">
        <v>21334</v>
      </c>
      <c r="O1939" s="14" t="s">
        <v>21335</v>
      </c>
      <c r="P1939" s="58" t="s">
        <v>38</v>
      </c>
      <c r="Q1939" s="14" t="s">
        <v>21336</v>
      </c>
      <c r="R1939" s="14" t="s">
        <v>40</v>
      </c>
      <c r="S1939" s="14" t="s">
        <v>21337</v>
      </c>
      <c r="T1939" s="14" t="s">
        <v>781</v>
      </c>
      <c r="U1939" s="14" t="s">
        <v>134</v>
      </c>
      <c r="V1939" s="14" t="s">
        <v>44</v>
      </c>
    </row>
    <row r="1940" spans="1:22" ht="9.75" customHeight="1">
      <c r="A1940" s="14" t="s">
        <v>21209</v>
      </c>
      <c r="B1940" s="14" t="s">
        <v>203</v>
      </c>
      <c r="C1940" s="13" t="str">
        <f t="shared" si="7"/>
        <v>11992B4</v>
      </c>
      <c r="D1940" s="14" t="s">
        <v>27</v>
      </c>
      <c r="E1940" s="14" t="s">
        <v>21338</v>
      </c>
      <c r="F1940" s="14" t="s">
        <v>21339</v>
      </c>
      <c r="G1940" s="14" t="s">
        <v>21340</v>
      </c>
      <c r="H1940" s="14" t="s">
        <v>21341</v>
      </c>
      <c r="I1940" s="14" t="s">
        <v>21342</v>
      </c>
      <c r="J1940" s="14" t="s">
        <v>2462</v>
      </c>
      <c r="K1940" s="14" t="s">
        <v>52</v>
      </c>
      <c r="L1940" s="14" t="s">
        <v>21343</v>
      </c>
      <c r="M1940" s="14" t="s">
        <v>21344</v>
      </c>
      <c r="N1940" s="14" t="s">
        <v>21345</v>
      </c>
      <c r="O1940" s="14" t="s">
        <v>21346</v>
      </c>
      <c r="P1940" s="58" t="s">
        <v>38</v>
      </c>
      <c r="Q1940" s="14" t="s">
        <v>21347</v>
      </c>
      <c r="R1940" s="14" t="s">
        <v>40</v>
      </c>
      <c r="S1940" s="14" t="s">
        <v>21348</v>
      </c>
      <c r="T1940" s="14" t="s">
        <v>118</v>
      </c>
      <c r="U1940" s="14" t="s">
        <v>147</v>
      </c>
      <c r="V1940" s="14" t="s">
        <v>44</v>
      </c>
    </row>
    <row r="1941" spans="1:22" ht="9.75" customHeight="1">
      <c r="A1941" s="14" t="s">
        <v>21209</v>
      </c>
      <c r="B1941" s="14" t="s">
        <v>216</v>
      </c>
      <c r="C1941" s="13" t="str">
        <f t="shared" si="7"/>
        <v>11992B5</v>
      </c>
      <c r="D1941" s="14" t="s">
        <v>27</v>
      </c>
      <c r="E1941" s="14" t="s">
        <v>21349</v>
      </c>
      <c r="F1941" s="14" t="s">
        <v>21350</v>
      </c>
      <c r="G1941" s="14" t="s">
        <v>21351</v>
      </c>
      <c r="H1941" s="14" t="s">
        <v>21352</v>
      </c>
      <c r="I1941" s="14" t="s">
        <v>21353</v>
      </c>
      <c r="J1941" s="14" t="s">
        <v>1041</v>
      </c>
      <c r="K1941" s="14" t="s">
        <v>33</v>
      </c>
      <c r="L1941" s="14" t="s">
        <v>21354</v>
      </c>
      <c r="M1941" s="14" t="s">
        <v>21355</v>
      </c>
      <c r="N1941" s="14" t="s">
        <v>21356</v>
      </c>
      <c r="O1941" s="14" t="s">
        <v>21357</v>
      </c>
      <c r="P1941" s="58" t="s">
        <v>38</v>
      </c>
      <c r="Q1941" s="14" t="s">
        <v>21358</v>
      </c>
      <c r="R1941" s="14" t="s">
        <v>40</v>
      </c>
      <c r="S1941" s="14" t="s">
        <v>21359</v>
      </c>
      <c r="T1941" s="14" t="s">
        <v>456</v>
      </c>
      <c r="U1941" s="14" t="s">
        <v>43</v>
      </c>
      <c r="V1941" s="14" t="s">
        <v>44</v>
      </c>
    </row>
    <row r="1942" spans="1:22" ht="9.75" customHeight="1">
      <c r="A1942" s="14" t="s">
        <v>21209</v>
      </c>
      <c r="B1942" s="14" t="s">
        <v>231</v>
      </c>
      <c r="C1942" s="13" t="str">
        <f t="shared" si="7"/>
        <v>11992B6</v>
      </c>
      <c r="D1942" s="14" t="s">
        <v>27</v>
      </c>
      <c r="E1942" s="14" t="s">
        <v>21360</v>
      </c>
      <c r="F1942" s="14" t="s">
        <v>21361</v>
      </c>
      <c r="G1942" s="13"/>
      <c r="H1942" s="14" t="s">
        <v>21362</v>
      </c>
      <c r="I1942" s="14" t="s">
        <v>21363</v>
      </c>
      <c r="J1942" s="14" t="s">
        <v>2391</v>
      </c>
      <c r="K1942" s="14" t="s">
        <v>2392</v>
      </c>
      <c r="L1942" s="14" t="s">
        <v>21364</v>
      </c>
      <c r="M1942" s="14" t="s">
        <v>21365</v>
      </c>
      <c r="N1942" s="14" t="s">
        <v>21366</v>
      </c>
      <c r="O1942" s="14" t="s">
        <v>21367</v>
      </c>
      <c r="P1942" s="58" t="s">
        <v>38</v>
      </c>
      <c r="Q1942" s="14" t="s">
        <v>21368</v>
      </c>
      <c r="R1942" s="14" t="s">
        <v>40</v>
      </c>
      <c r="S1942" s="14" t="s">
        <v>21369</v>
      </c>
      <c r="T1942" s="14" t="s">
        <v>2399</v>
      </c>
      <c r="U1942" s="14" t="s">
        <v>202</v>
      </c>
      <c r="V1942" s="14" t="s">
        <v>44</v>
      </c>
    </row>
    <row r="1943" spans="1:22" ht="9.75" customHeight="1">
      <c r="A1943" s="14" t="s">
        <v>21209</v>
      </c>
      <c r="B1943" s="14" t="s">
        <v>244</v>
      </c>
      <c r="C1943" s="13" t="str">
        <f t="shared" si="7"/>
        <v>11992B7</v>
      </c>
      <c r="D1943" s="14" t="s">
        <v>27</v>
      </c>
      <c r="E1943" s="14" t="s">
        <v>21370</v>
      </c>
      <c r="F1943" s="14" t="s">
        <v>21371</v>
      </c>
      <c r="G1943" s="14" t="s">
        <v>21372</v>
      </c>
      <c r="H1943" s="14" t="s">
        <v>21373</v>
      </c>
      <c r="I1943" s="14" t="s">
        <v>21374</v>
      </c>
      <c r="J1943" s="14" t="s">
        <v>21375</v>
      </c>
      <c r="K1943" s="14" t="s">
        <v>52</v>
      </c>
      <c r="L1943" s="14" t="s">
        <v>21376</v>
      </c>
      <c r="M1943" s="14" t="s">
        <v>21377</v>
      </c>
      <c r="N1943" s="14" t="s">
        <v>21378</v>
      </c>
      <c r="O1943" s="14" t="s">
        <v>21379</v>
      </c>
      <c r="P1943" s="58" t="s">
        <v>38</v>
      </c>
      <c r="Q1943" s="14" t="s">
        <v>21380</v>
      </c>
      <c r="R1943" s="14" t="s">
        <v>40</v>
      </c>
      <c r="S1943" s="14" t="s">
        <v>21381</v>
      </c>
      <c r="T1943" s="14" t="s">
        <v>2399</v>
      </c>
      <c r="U1943" s="14" t="s">
        <v>1414</v>
      </c>
      <c r="V1943" s="14" t="s">
        <v>44</v>
      </c>
    </row>
    <row r="1944" spans="1:22" ht="9.75" customHeight="1">
      <c r="A1944" s="14" t="s">
        <v>21209</v>
      </c>
      <c r="B1944" s="14" t="s">
        <v>257</v>
      </c>
      <c r="C1944" s="13" t="str">
        <f t="shared" si="7"/>
        <v>11992B8</v>
      </c>
      <c r="D1944" s="14" t="s">
        <v>27</v>
      </c>
      <c r="E1944" s="14" t="s">
        <v>21382</v>
      </c>
      <c r="F1944" s="14" t="s">
        <v>21383</v>
      </c>
      <c r="G1944" s="14" t="s">
        <v>21384</v>
      </c>
      <c r="H1944" s="14" t="s">
        <v>21385</v>
      </c>
      <c r="I1944" s="14" t="s">
        <v>21386</v>
      </c>
      <c r="J1944" s="14" t="s">
        <v>21387</v>
      </c>
      <c r="K1944" s="14" t="s">
        <v>33</v>
      </c>
      <c r="L1944" s="14" t="s">
        <v>21388</v>
      </c>
      <c r="M1944" s="14" t="s">
        <v>21389</v>
      </c>
      <c r="N1944" s="14" t="s">
        <v>21390</v>
      </c>
      <c r="O1944" s="14" t="s">
        <v>21391</v>
      </c>
      <c r="P1944" s="58" t="s">
        <v>38</v>
      </c>
      <c r="Q1944" s="14" t="s">
        <v>21392</v>
      </c>
      <c r="R1944" s="14" t="s">
        <v>40</v>
      </c>
      <c r="S1944" s="14" t="s">
        <v>21393</v>
      </c>
      <c r="T1944" s="14" t="s">
        <v>483</v>
      </c>
      <c r="U1944" s="14" t="s">
        <v>484</v>
      </c>
      <c r="V1944" s="14" t="s">
        <v>44</v>
      </c>
    </row>
    <row r="1945" spans="1:22" ht="9.75" customHeight="1">
      <c r="A1945" s="14" t="s">
        <v>21209</v>
      </c>
      <c r="B1945" s="14" t="s">
        <v>270</v>
      </c>
      <c r="C1945" s="13" t="str">
        <f t="shared" si="7"/>
        <v>11992B9</v>
      </c>
      <c r="D1945" s="14" t="s">
        <v>27</v>
      </c>
      <c r="E1945" s="14" t="s">
        <v>21394</v>
      </c>
      <c r="F1945" s="14" t="s">
        <v>21395</v>
      </c>
      <c r="G1945" s="14" t="s">
        <v>21396</v>
      </c>
      <c r="H1945" s="14" t="s">
        <v>21397</v>
      </c>
      <c r="I1945" s="14" t="s">
        <v>19757</v>
      </c>
      <c r="J1945" s="14" t="s">
        <v>276</v>
      </c>
      <c r="K1945" s="14" t="s">
        <v>2856</v>
      </c>
      <c r="L1945" s="14" t="s">
        <v>21398</v>
      </c>
      <c r="M1945" s="14" t="s">
        <v>21399</v>
      </c>
      <c r="N1945" s="14" t="s">
        <v>21400</v>
      </c>
      <c r="O1945" s="14" t="s">
        <v>21401</v>
      </c>
      <c r="P1945" s="58" t="s">
        <v>38</v>
      </c>
      <c r="Q1945" s="14" t="s">
        <v>21402</v>
      </c>
      <c r="R1945" s="14" t="s">
        <v>40</v>
      </c>
      <c r="S1945" s="14" t="s">
        <v>21403</v>
      </c>
      <c r="T1945" s="14" t="s">
        <v>90</v>
      </c>
      <c r="U1945" s="14" t="s">
        <v>60</v>
      </c>
      <c r="V1945" s="14" t="s">
        <v>44</v>
      </c>
    </row>
    <row r="1946" spans="1:22" ht="9.75" customHeight="1">
      <c r="A1946" s="14" t="s">
        <v>21209</v>
      </c>
      <c r="B1946" s="14" t="s">
        <v>284</v>
      </c>
      <c r="C1946" s="13" t="str">
        <f t="shared" si="7"/>
        <v>11992B10</v>
      </c>
      <c r="D1946" s="14" t="s">
        <v>27</v>
      </c>
      <c r="E1946" s="14" t="s">
        <v>21404</v>
      </c>
      <c r="F1946" s="14" t="s">
        <v>21405</v>
      </c>
      <c r="G1946" s="14" t="s">
        <v>21406</v>
      </c>
      <c r="H1946" s="14" t="s">
        <v>21407</v>
      </c>
      <c r="I1946" s="14" t="s">
        <v>21408</v>
      </c>
      <c r="J1946" s="14" t="s">
        <v>21409</v>
      </c>
      <c r="K1946" s="14" t="s">
        <v>33</v>
      </c>
      <c r="L1946" s="14" t="s">
        <v>21410</v>
      </c>
      <c r="M1946" s="14" t="s">
        <v>21411</v>
      </c>
      <c r="N1946" s="14" t="s">
        <v>21412</v>
      </c>
      <c r="O1946" s="14" t="s">
        <v>21413</v>
      </c>
      <c r="P1946" s="58" t="s">
        <v>38</v>
      </c>
      <c r="Q1946" s="14" t="s">
        <v>21414</v>
      </c>
      <c r="R1946" s="14" t="s">
        <v>40</v>
      </c>
      <c r="S1946" s="14" t="s">
        <v>21415</v>
      </c>
      <c r="T1946" s="14" t="s">
        <v>1370</v>
      </c>
      <c r="U1946" s="14" t="s">
        <v>243</v>
      </c>
      <c r="V1946" s="14" t="s">
        <v>44</v>
      </c>
    </row>
    <row r="1947" spans="1:22" ht="9.75" customHeight="1">
      <c r="A1947" s="14" t="s">
        <v>21209</v>
      </c>
      <c r="B1947" s="14" t="s">
        <v>298</v>
      </c>
      <c r="C1947" s="13" t="str">
        <f t="shared" si="7"/>
        <v>11992B11</v>
      </c>
      <c r="D1947" s="14" t="s">
        <v>27</v>
      </c>
      <c r="E1947" s="14" t="s">
        <v>21416</v>
      </c>
      <c r="F1947" s="14" t="s">
        <v>21417</v>
      </c>
      <c r="G1947" s="14" t="s">
        <v>21418</v>
      </c>
      <c r="H1947" s="14" t="s">
        <v>21419</v>
      </c>
      <c r="I1947" s="14" t="s">
        <v>21420</v>
      </c>
      <c r="J1947" s="14" t="s">
        <v>21421</v>
      </c>
      <c r="K1947" s="14" t="s">
        <v>169</v>
      </c>
      <c r="L1947" s="14" t="s">
        <v>21422</v>
      </c>
      <c r="M1947" s="14" t="s">
        <v>21423</v>
      </c>
      <c r="N1947" s="14" t="s">
        <v>21424</v>
      </c>
      <c r="O1947" s="14" t="s">
        <v>21425</v>
      </c>
      <c r="P1947" s="58" t="s">
        <v>38</v>
      </c>
      <c r="Q1947" s="14" t="s">
        <v>21426</v>
      </c>
      <c r="R1947" s="14" t="s">
        <v>40</v>
      </c>
      <c r="S1947" s="14" t="s">
        <v>21427</v>
      </c>
      <c r="T1947" s="14" t="s">
        <v>4686</v>
      </c>
      <c r="U1947" s="14" t="s">
        <v>134</v>
      </c>
      <c r="V1947" s="14" t="s">
        <v>44</v>
      </c>
    </row>
    <row r="1948" spans="1:22" ht="9.75" customHeight="1">
      <c r="A1948" s="14" t="s">
        <v>21209</v>
      </c>
      <c r="B1948" s="14" t="s">
        <v>311</v>
      </c>
      <c r="C1948" s="13" t="str">
        <f t="shared" si="7"/>
        <v>11992C2</v>
      </c>
      <c r="D1948" s="14" t="s">
        <v>27</v>
      </c>
      <c r="E1948" s="14" t="s">
        <v>21428</v>
      </c>
      <c r="F1948" s="14" t="s">
        <v>21429</v>
      </c>
      <c r="G1948" s="14" t="s">
        <v>21430</v>
      </c>
      <c r="H1948" s="14" t="s">
        <v>21431</v>
      </c>
      <c r="I1948" s="14" t="s">
        <v>9280</v>
      </c>
      <c r="J1948" s="14" t="s">
        <v>3918</v>
      </c>
      <c r="K1948" s="14" t="s">
        <v>33</v>
      </c>
      <c r="L1948" s="14" t="s">
        <v>21432</v>
      </c>
      <c r="M1948" s="14" t="s">
        <v>9282</v>
      </c>
      <c r="N1948" s="14" t="s">
        <v>21433</v>
      </c>
      <c r="O1948" s="14" t="s">
        <v>21434</v>
      </c>
      <c r="P1948" s="58" t="s">
        <v>38</v>
      </c>
      <c r="Q1948" s="14" t="s">
        <v>21435</v>
      </c>
      <c r="R1948" s="14" t="s">
        <v>40</v>
      </c>
      <c r="S1948" s="14" t="s">
        <v>21436</v>
      </c>
      <c r="T1948" s="14" t="s">
        <v>1624</v>
      </c>
      <c r="U1948" s="14" t="s">
        <v>60</v>
      </c>
      <c r="V1948" s="14" t="s">
        <v>44</v>
      </c>
    </row>
    <row r="1949" spans="1:22" ht="9.75" customHeight="1">
      <c r="A1949" s="14" t="s">
        <v>21209</v>
      </c>
      <c r="B1949" s="14" t="s">
        <v>325</v>
      </c>
      <c r="C1949" s="13" t="str">
        <f t="shared" si="7"/>
        <v>11992C3</v>
      </c>
      <c r="D1949" s="14" t="s">
        <v>27</v>
      </c>
      <c r="E1949" s="14" t="s">
        <v>21437</v>
      </c>
      <c r="F1949" s="14" t="s">
        <v>21438</v>
      </c>
      <c r="G1949" s="13"/>
      <c r="H1949" s="14" t="s">
        <v>21439</v>
      </c>
      <c r="I1949" s="14" t="s">
        <v>3077</v>
      </c>
      <c r="J1949" s="14" t="s">
        <v>111</v>
      </c>
      <c r="K1949" s="14" t="s">
        <v>52</v>
      </c>
      <c r="L1949" s="14" t="s">
        <v>21440</v>
      </c>
      <c r="M1949" s="14" t="s">
        <v>3079</v>
      </c>
      <c r="N1949" s="14" t="s">
        <v>21441</v>
      </c>
      <c r="O1949" s="14" t="s">
        <v>21442</v>
      </c>
      <c r="P1949" s="58" t="s">
        <v>38</v>
      </c>
      <c r="Q1949" s="14" t="s">
        <v>21443</v>
      </c>
      <c r="R1949" s="14" t="s">
        <v>40</v>
      </c>
      <c r="S1949" s="14" t="s">
        <v>21444</v>
      </c>
      <c r="T1949" s="14" t="s">
        <v>118</v>
      </c>
      <c r="U1949" s="14" t="s">
        <v>230</v>
      </c>
      <c r="V1949" s="14" t="s">
        <v>44</v>
      </c>
    </row>
    <row r="1950" spans="1:22" ht="9.75" customHeight="1">
      <c r="A1950" s="14" t="s">
        <v>21209</v>
      </c>
      <c r="B1950" s="14" t="s">
        <v>339</v>
      </c>
      <c r="C1950" s="13" t="str">
        <f t="shared" si="7"/>
        <v>11992C4</v>
      </c>
      <c r="D1950" s="14" t="s">
        <v>27</v>
      </c>
      <c r="E1950" s="14" t="s">
        <v>21445</v>
      </c>
      <c r="F1950" s="14" t="s">
        <v>21446</v>
      </c>
      <c r="G1950" s="13"/>
      <c r="H1950" s="14" t="s">
        <v>21447</v>
      </c>
      <c r="I1950" s="14" t="s">
        <v>21448</v>
      </c>
      <c r="J1950" s="14" t="s">
        <v>230</v>
      </c>
      <c r="K1950" s="13"/>
      <c r="L1950" s="14" t="s">
        <v>21449</v>
      </c>
      <c r="M1950" s="14" t="s">
        <v>21450</v>
      </c>
      <c r="N1950" s="14" t="s">
        <v>21451</v>
      </c>
      <c r="O1950" s="14" t="s">
        <v>280</v>
      </c>
      <c r="P1950" s="58" t="s">
        <v>38</v>
      </c>
      <c r="Q1950" s="14" t="s">
        <v>21452</v>
      </c>
      <c r="R1950" s="14" t="s">
        <v>40</v>
      </c>
      <c r="S1950" s="14" t="s">
        <v>21453</v>
      </c>
      <c r="T1950" s="14" t="s">
        <v>230</v>
      </c>
      <c r="U1950" s="14" t="s">
        <v>243</v>
      </c>
      <c r="V1950" s="14" t="s">
        <v>148</v>
      </c>
    </row>
    <row r="1951" spans="1:22" ht="9.75" customHeight="1">
      <c r="A1951" s="14" t="s">
        <v>21209</v>
      </c>
      <c r="B1951" s="14" t="s">
        <v>351</v>
      </c>
      <c r="C1951" s="13" t="str">
        <f t="shared" si="7"/>
        <v>11992C5</v>
      </c>
      <c r="D1951" s="14" t="s">
        <v>27</v>
      </c>
      <c r="E1951" s="14" t="s">
        <v>21454</v>
      </c>
      <c r="F1951" s="14" t="s">
        <v>21455</v>
      </c>
      <c r="G1951" s="14" t="s">
        <v>21456</v>
      </c>
      <c r="H1951" s="14" t="s">
        <v>21457</v>
      </c>
      <c r="I1951" s="14" t="s">
        <v>12766</v>
      </c>
      <c r="J1951" s="14" t="s">
        <v>2043</v>
      </c>
      <c r="K1951" s="14" t="s">
        <v>52</v>
      </c>
      <c r="L1951" s="14" t="s">
        <v>21458</v>
      </c>
      <c r="M1951" s="14" t="s">
        <v>12769</v>
      </c>
      <c r="N1951" s="14" t="s">
        <v>21459</v>
      </c>
      <c r="O1951" s="14" t="s">
        <v>21460</v>
      </c>
      <c r="P1951" s="58" t="s">
        <v>38</v>
      </c>
      <c r="Q1951" s="14" t="s">
        <v>21461</v>
      </c>
      <c r="R1951" s="14" t="s">
        <v>40</v>
      </c>
      <c r="S1951" s="14" t="s">
        <v>21462</v>
      </c>
      <c r="T1951" s="14" t="s">
        <v>337</v>
      </c>
      <c r="U1951" s="14" t="s">
        <v>119</v>
      </c>
      <c r="V1951" s="14" t="s">
        <v>44</v>
      </c>
    </row>
    <row r="1952" spans="1:22" ht="9.75" customHeight="1">
      <c r="A1952" s="14" t="s">
        <v>21209</v>
      </c>
      <c r="B1952" s="14" t="s">
        <v>365</v>
      </c>
      <c r="C1952" s="13" t="str">
        <f t="shared" si="7"/>
        <v>11992C6</v>
      </c>
      <c r="D1952" s="14" t="s">
        <v>27</v>
      </c>
      <c r="E1952" s="14" t="s">
        <v>21463</v>
      </c>
      <c r="F1952" s="14" t="s">
        <v>21464</v>
      </c>
      <c r="G1952" s="14" t="s">
        <v>21465</v>
      </c>
      <c r="H1952" s="14" t="s">
        <v>21466</v>
      </c>
      <c r="I1952" s="14" t="s">
        <v>21467</v>
      </c>
      <c r="J1952" s="14" t="s">
        <v>2112</v>
      </c>
      <c r="K1952" s="14" t="s">
        <v>33</v>
      </c>
      <c r="L1952" s="14" t="s">
        <v>21468</v>
      </c>
      <c r="M1952" s="14" t="s">
        <v>21469</v>
      </c>
      <c r="N1952" s="14" t="s">
        <v>21470</v>
      </c>
      <c r="O1952" s="14" t="s">
        <v>21471</v>
      </c>
      <c r="P1952" s="58" t="s">
        <v>38</v>
      </c>
      <c r="Q1952" s="14" t="s">
        <v>21472</v>
      </c>
      <c r="R1952" s="14" t="s">
        <v>40</v>
      </c>
      <c r="S1952" s="14" t="s">
        <v>21473</v>
      </c>
      <c r="T1952" s="14" t="s">
        <v>2119</v>
      </c>
      <c r="U1952" s="14" t="s">
        <v>243</v>
      </c>
      <c r="V1952" s="14" t="s">
        <v>44</v>
      </c>
    </row>
    <row r="1953" spans="1:22" ht="9.75" customHeight="1">
      <c r="A1953" s="14" t="s">
        <v>21209</v>
      </c>
      <c r="B1953" s="14" t="s">
        <v>378</v>
      </c>
      <c r="C1953" s="13" t="str">
        <f t="shared" si="7"/>
        <v>11992C7</v>
      </c>
      <c r="D1953" s="14" t="s">
        <v>27</v>
      </c>
      <c r="E1953" s="14" t="s">
        <v>21474</v>
      </c>
      <c r="F1953" s="14" t="s">
        <v>21475</v>
      </c>
      <c r="G1953" s="13"/>
      <c r="H1953" s="14" t="s">
        <v>21476</v>
      </c>
      <c r="I1953" s="14" t="s">
        <v>17098</v>
      </c>
      <c r="J1953" s="14" t="s">
        <v>111</v>
      </c>
      <c r="K1953" s="14" t="s">
        <v>33</v>
      </c>
      <c r="L1953" s="14" t="s">
        <v>21477</v>
      </c>
      <c r="M1953" s="14" t="s">
        <v>17100</v>
      </c>
      <c r="N1953" s="14" t="s">
        <v>21478</v>
      </c>
      <c r="O1953" s="14" t="s">
        <v>280</v>
      </c>
      <c r="P1953" s="58" t="s">
        <v>38</v>
      </c>
      <c r="Q1953" s="14" t="s">
        <v>21479</v>
      </c>
      <c r="R1953" s="14" t="s">
        <v>40</v>
      </c>
      <c r="S1953" s="14" t="s">
        <v>21480</v>
      </c>
      <c r="T1953" s="14" t="s">
        <v>118</v>
      </c>
      <c r="U1953" s="14" t="s">
        <v>230</v>
      </c>
      <c r="V1953" s="14" t="s">
        <v>148</v>
      </c>
    </row>
    <row r="1954" spans="1:22" ht="9.75" customHeight="1">
      <c r="A1954" s="14" t="s">
        <v>21209</v>
      </c>
      <c r="B1954" s="14" t="s">
        <v>392</v>
      </c>
      <c r="C1954" s="13" t="str">
        <f t="shared" si="7"/>
        <v>11992C8</v>
      </c>
      <c r="D1954" s="14" t="s">
        <v>27</v>
      </c>
      <c r="E1954" s="14" t="s">
        <v>21481</v>
      </c>
      <c r="F1954" s="14" t="s">
        <v>21482</v>
      </c>
      <c r="G1954" s="14" t="s">
        <v>21483</v>
      </c>
      <c r="H1954" s="14" t="s">
        <v>21484</v>
      </c>
      <c r="I1954" s="14" t="s">
        <v>21485</v>
      </c>
      <c r="J1954" s="14" t="s">
        <v>14548</v>
      </c>
      <c r="K1954" s="14" t="s">
        <v>33</v>
      </c>
      <c r="L1954" s="14" t="s">
        <v>21486</v>
      </c>
      <c r="M1954" s="14" t="s">
        <v>21487</v>
      </c>
      <c r="N1954" s="14" t="s">
        <v>21488</v>
      </c>
      <c r="O1954" s="14" t="s">
        <v>21489</v>
      </c>
      <c r="P1954" s="58" t="s">
        <v>38</v>
      </c>
      <c r="Q1954" s="14" t="s">
        <v>21490</v>
      </c>
      <c r="R1954" s="14" t="s">
        <v>40</v>
      </c>
      <c r="S1954" s="14" t="s">
        <v>21491</v>
      </c>
      <c r="T1954" s="14" t="s">
        <v>229</v>
      </c>
      <c r="U1954" s="14" t="s">
        <v>283</v>
      </c>
      <c r="V1954" s="14" t="s">
        <v>44</v>
      </c>
    </row>
    <row r="1955" spans="1:22" ht="9.75" customHeight="1">
      <c r="A1955" s="14" t="s">
        <v>21209</v>
      </c>
      <c r="B1955" s="14" t="s">
        <v>404</v>
      </c>
      <c r="C1955" s="13" t="str">
        <f t="shared" si="7"/>
        <v>11992C9</v>
      </c>
      <c r="D1955" s="14" t="s">
        <v>27</v>
      </c>
      <c r="E1955" s="14" t="s">
        <v>21492</v>
      </c>
      <c r="F1955" s="14" t="s">
        <v>21493</v>
      </c>
      <c r="G1955" s="14" t="s">
        <v>21494</v>
      </c>
      <c r="H1955" s="14" t="s">
        <v>21495</v>
      </c>
      <c r="I1955" s="14" t="s">
        <v>9280</v>
      </c>
      <c r="J1955" s="14" t="s">
        <v>111</v>
      </c>
      <c r="K1955" s="14" t="s">
        <v>33</v>
      </c>
      <c r="L1955" s="14" t="s">
        <v>21496</v>
      </c>
      <c r="M1955" s="14" t="s">
        <v>9282</v>
      </c>
      <c r="N1955" s="14" t="s">
        <v>21497</v>
      </c>
      <c r="O1955" s="14" t="s">
        <v>21498</v>
      </c>
      <c r="P1955" s="58" t="s">
        <v>38</v>
      </c>
      <c r="Q1955" s="14" t="s">
        <v>21499</v>
      </c>
      <c r="R1955" s="14" t="s">
        <v>40</v>
      </c>
      <c r="S1955" s="14" t="s">
        <v>21500</v>
      </c>
      <c r="T1955" s="14" t="s">
        <v>118</v>
      </c>
      <c r="U1955" s="14" t="s">
        <v>230</v>
      </c>
      <c r="V1955" s="14" t="s">
        <v>44</v>
      </c>
    </row>
    <row r="1956" spans="1:22" ht="9.75" customHeight="1">
      <c r="A1956" s="14" t="s">
        <v>21209</v>
      </c>
      <c r="B1956" s="14" t="s">
        <v>417</v>
      </c>
      <c r="C1956" s="13" t="str">
        <f t="shared" si="7"/>
        <v>11992C10</v>
      </c>
      <c r="D1956" s="14" t="s">
        <v>27</v>
      </c>
      <c r="E1956" s="14" t="s">
        <v>21501</v>
      </c>
      <c r="F1956" s="14" t="s">
        <v>21502</v>
      </c>
      <c r="G1956" s="14" t="s">
        <v>21503</v>
      </c>
      <c r="H1956" s="14" t="s">
        <v>21504</v>
      </c>
      <c r="I1956" s="14" t="s">
        <v>21505</v>
      </c>
      <c r="J1956" s="14" t="s">
        <v>2391</v>
      </c>
      <c r="K1956" s="14" t="s">
        <v>83</v>
      </c>
      <c r="L1956" s="14" t="s">
        <v>21506</v>
      </c>
      <c r="M1956" s="14" t="s">
        <v>21507</v>
      </c>
      <c r="N1956" s="14" t="s">
        <v>21508</v>
      </c>
      <c r="O1956" s="14" t="s">
        <v>21509</v>
      </c>
      <c r="P1956" s="58" t="s">
        <v>38</v>
      </c>
      <c r="Q1956" s="14" t="s">
        <v>21510</v>
      </c>
      <c r="R1956" s="14" t="s">
        <v>40</v>
      </c>
      <c r="S1956" s="14" t="s">
        <v>21511</v>
      </c>
      <c r="T1956" s="14" t="s">
        <v>2399</v>
      </c>
      <c r="U1956" s="14" t="s">
        <v>202</v>
      </c>
      <c r="V1956" s="14" t="s">
        <v>44</v>
      </c>
    </row>
    <row r="1957" spans="1:22" ht="9.75" customHeight="1">
      <c r="A1957" s="14" t="s">
        <v>21209</v>
      </c>
      <c r="B1957" s="14" t="s">
        <v>430</v>
      </c>
      <c r="C1957" s="13" t="str">
        <f t="shared" si="7"/>
        <v>11992C11</v>
      </c>
      <c r="D1957" s="14" t="s">
        <v>27</v>
      </c>
      <c r="E1957" s="14" t="s">
        <v>21512</v>
      </c>
      <c r="F1957" s="14" t="s">
        <v>21513</v>
      </c>
      <c r="G1957" s="14" t="s">
        <v>21514</v>
      </c>
      <c r="H1957" s="14" t="s">
        <v>21515</v>
      </c>
      <c r="I1957" s="14" t="s">
        <v>21516</v>
      </c>
      <c r="J1957" s="14" t="s">
        <v>21517</v>
      </c>
      <c r="K1957" s="14" t="s">
        <v>68</v>
      </c>
      <c r="L1957" s="14" t="s">
        <v>21518</v>
      </c>
      <c r="M1957" s="14" t="s">
        <v>21519</v>
      </c>
      <c r="N1957" s="14" t="s">
        <v>21520</v>
      </c>
      <c r="O1957" s="14" t="s">
        <v>21521</v>
      </c>
      <c r="P1957" s="58" t="s">
        <v>38</v>
      </c>
      <c r="Q1957" s="14" t="s">
        <v>21522</v>
      </c>
      <c r="R1957" s="14" t="s">
        <v>40</v>
      </c>
      <c r="S1957" s="14" t="s">
        <v>21523</v>
      </c>
      <c r="T1957" s="14" t="s">
        <v>21524</v>
      </c>
      <c r="U1957" s="14" t="s">
        <v>134</v>
      </c>
      <c r="V1957" s="14" t="s">
        <v>44</v>
      </c>
    </row>
    <row r="1958" spans="1:22" ht="9.75" customHeight="1">
      <c r="A1958" s="14" t="s">
        <v>21209</v>
      </c>
      <c r="B1958" s="14" t="s">
        <v>444</v>
      </c>
      <c r="C1958" s="13" t="str">
        <f t="shared" si="7"/>
        <v>11992D2</v>
      </c>
      <c r="D1958" s="14" t="s">
        <v>27</v>
      </c>
      <c r="E1958" s="14" t="s">
        <v>21525</v>
      </c>
      <c r="F1958" s="14" t="s">
        <v>21526</v>
      </c>
      <c r="G1958" s="14" t="s">
        <v>21527</v>
      </c>
      <c r="H1958" s="14" t="s">
        <v>21528</v>
      </c>
      <c r="I1958" s="14" t="s">
        <v>21529</v>
      </c>
      <c r="J1958" s="14" t="s">
        <v>8350</v>
      </c>
      <c r="K1958" s="14" t="s">
        <v>33</v>
      </c>
      <c r="L1958" s="14" t="s">
        <v>21530</v>
      </c>
      <c r="M1958" s="14" t="s">
        <v>21531</v>
      </c>
      <c r="N1958" s="14" t="s">
        <v>21532</v>
      </c>
      <c r="O1958" s="14" t="s">
        <v>21533</v>
      </c>
      <c r="P1958" s="58" t="s">
        <v>38</v>
      </c>
      <c r="Q1958" s="14" t="s">
        <v>21534</v>
      </c>
      <c r="R1958" s="14" t="s">
        <v>40</v>
      </c>
      <c r="S1958" s="14" t="s">
        <v>21535</v>
      </c>
      <c r="T1958" s="14" t="s">
        <v>8357</v>
      </c>
      <c r="U1958" s="14" t="s">
        <v>134</v>
      </c>
      <c r="V1958" s="14" t="s">
        <v>44</v>
      </c>
    </row>
    <row r="1959" spans="1:22" ht="9.75" customHeight="1">
      <c r="A1959" s="14" t="s">
        <v>21209</v>
      </c>
      <c r="B1959" s="14" t="s">
        <v>457</v>
      </c>
      <c r="C1959" s="13" t="str">
        <f t="shared" si="7"/>
        <v>11992D3</v>
      </c>
      <c r="D1959" s="14" t="s">
        <v>27</v>
      </c>
      <c r="E1959" s="14" t="s">
        <v>21536</v>
      </c>
      <c r="F1959" s="14" t="s">
        <v>21537</v>
      </c>
      <c r="G1959" s="14" t="s">
        <v>21538</v>
      </c>
      <c r="H1959" s="14" t="s">
        <v>21539</v>
      </c>
      <c r="I1959" s="14" t="s">
        <v>21540</v>
      </c>
      <c r="J1959" s="14" t="s">
        <v>32</v>
      </c>
      <c r="K1959" s="14" t="s">
        <v>68</v>
      </c>
      <c r="L1959" s="14" t="s">
        <v>21541</v>
      </c>
      <c r="M1959" s="14" t="s">
        <v>21542</v>
      </c>
      <c r="N1959" s="14" t="s">
        <v>21543</v>
      </c>
      <c r="O1959" s="14" t="s">
        <v>21544</v>
      </c>
      <c r="P1959" s="58" t="s">
        <v>38</v>
      </c>
      <c r="Q1959" s="14" t="s">
        <v>21545</v>
      </c>
      <c r="R1959" s="14" t="s">
        <v>40</v>
      </c>
      <c r="S1959" s="14" t="s">
        <v>21546</v>
      </c>
      <c r="T1959" s="14" t="s">
        <v>42</v>
      </c>
      <c r="U1959" s="14" t="s">
        <v>134</v>
      </c>
      <c r="V1959" s="14" t="s">
        <v>44</v>
      </c>
    </row>
    <row r="1960" spans="1:22" ht="9.75" customHeight="1">
      <c r="A1960" s="14" t="s">
        <v>21209</v>
      </c>
      <c r="B1960" s="14" t="s">
        <v>470</v>
      </c>
      <c r="C1960" s="13" t="str">
        <f t="shared" si="7"/>
        <v>11992D4</v>
      </c>
      <c r="D1960" s="14" t="s">
        <v>27</v>
      </c>
      <c r="E1960" s="14" t="s">
        <v>21547</v>
      </c>
      <c r="F1960" s="14" t="s">
        <v>21548</v>
      </c>
      <c r="G1960" s="14" t="s">
        <v>21549</v>
      </c>
      <c r="H1960" s="14" t="s">
        <v>21550</v>
      </c>
      <c r="I1960" s="14" t="s">
        <v>21551</v>
      </c>
      <c r="J1960" s="14" t="s">
        <v>344</v>
      </c>
      <c r="K1960" s="14" t="s">
        <v>68</v>
      </c>
      <c r="L1960" s="14" t="s">
        <v>21552</v>
      </c>
      <c r="M1960" s="14" t="s">
        <v>21553</v>
      </c>
      <c r="N1960" s="14" t="s">
        <v>21554</v>
      </c>
      <c r="O1960" s="14" t="s">
        <v>21555</v>
      </c>
      <c r="P1960" s="58" t="s">
        <v>38</v>
      </c>
      <c r="Q1960" s="14" t="s">
        <v>21556</v>
      </c>
      <c r="R1960" s="14" t="s">
        <v>40</v>
      </c>
      <c r="S1960" s="14" t="s">
        <v>21557</v>
      </c>
      <c r="T1960" s="14" t="s">
        <v>75</v>
      </c>
      <c r="U1960" s="14" t="s">
        <v>243</v>
      </c>
      <c r="V1960" s="14" t="s">
        <v>44</v>
      </c>
    </row>
    <row r="1961" spans="1:22" ht="9.75" customHeight="1">
      <c r="A1961" s="14" t="s">
        <v>21209</v>
      </c>
      <c r="B1961" s="14" t="s">
        <v>485</v>
      </c>
      <c r="C1961" s="13" t="str">
        <f t="shared" si="7"/>
        <v>11992D5</v>
      </c>
      <c r="D1961" s="14" t="s">
        <v>27</v>
      </c>
      <c r="E1961" s="14" t="s">
        <v>21558</v>
      </c>
      <c r="F1961" s="14" t="s">
        <v>21559</v>
      </c>
      <c r="G1961" s="14" t="s">
        <v>21560</v>
      </c>
      <c r="H1961" s="14" t="s">
        <v>21561</v>
      </c>
      <c r="I1961" s="14" t="s">
        <v>21448</v>
      </c>
      <c r="J1961" s="14" t="s">
        <v>21562</v>
      </c>
      <c r="K1961" s="14" t="s">
        <v>52</v>
      </c>
      <c r="L1961" s="14" t="s">
        <v>21563</v>
      </c>
      <c r="M1961" s="14" t="s">
        <v>21450</v>
      </c>
      <c r="N1961" s="14" t="s">
        <v>21564</v>
      </c>
      <c r="O1961" s="14" t="s">
        <v>21565</v>
      </c>
      <c r="P1961" s="58" t="s">
        <v>38</v>
      </c>
      <c r="Q1961" s="14" t="s">
        <v>21566</v>
      </c>
      <c r="R1961" s="14" t="s">
        <v>40</v>
      </c>
      <c r="S1961" s="14" t="s">
        <v>21567</v>
      </c>
      <c r="T1961" s="14" t="s">
        <v>21568</v>
      </c>
      <c r="U1961" s="14" t="s">
        <v>134</v>
      </c>
      <c r="V1961" s="14" t="s">
        <v>44</v>
      </c>
    </row>
    <row r="1962" spans="1:22" ht="9.75" customHeight="1">
      <c r="A1962" s="14" t="s">
        <v>21209</v>
      </c>
      <c r="B1962" s="14" t="s">
        <v>497</v>
      </c>
      <c r="C1962" s="13" t="str">
        <f t="shared" si="7"/>
        <v>11992D6</v>
      </c>
      <c r="D1962" s="14" t="s">
        <v>27</v>
      </c>
      <c r="E1962" s="14" t="s">
        <v>21569</v>
      </c>
      <c r="F1962" s="14" t="s">
        <v>21570</v>
      </c>
      <c r="G1962" s="14" t="s">
        <v>21571</v>
      </c>
      <c r="H1962" s="14" t="s">
        <v>21572</v>
      </c>
      <c r="I1962" s="14" t="s">
        <v>10393</v>
      </c>
      <c r="J1962" s="14" t="s">
        <v>230</v>
      </c>
      <c r="K1962" s="14" t="s">
        <v>33</v>
      </c>
      <c r="L1962" s="14" t="s">
        <v>21573</v>
      </c>
      <c r="M1962" s="14" t="s">
        <v>10395</v>
      </c>
      <c r="N1962" s="14" t="s">
        <v>21574</v>
      </c>
      <c r="O1962" s="14" t="s">
        <v>21575</v>
      </c>
      <c r="P1962" s="58" t="s">
        <v>38</v>
      </c>
      <c r="Q1962" s="14" t="s">
        <v>21576</v>
      </c>
      <c r="R1962" s="14" t="s">
        <v>40</v>
      </c>
      <c r="S1962" s="14" t="s">
        <v>21577</v>
      </c>
      <c r="T1962" s="14" t="s">
        <v>230</v>
      </c>
      <c r="U1962" s="14" t="s">
        <v>338</v>
      </c>
      <c r="V1962" s="14" t="s">
        <v>44</v>
      </c>
    </row>
    <row r="1963" spans="1:22" ht="9.75" customHeight="1">
      <c r="A1963" s="14" t="s">
        <v>21209</v>
      </c>
      <c r="B1963" s="14" t="s">
        <v>507</v>
      </c>
      <c r="C1963" s="13" t="str">
        <f t="shared" si="7"/>
        <v>11992D7</v>
      </c>
      <c r="D1963" s="14" t="s">
        <v>27</v>
      </c>
      <c r="E1963" s="14" t="s">
        <v>21578</v>
      </c>
      <c r="F1963" s="14" t="s">
        <v>21579</v>
      </c>
      <c r="G1963" s="14" t="s">
        <v>21580</v>
      </c>
      <c r="H1963" s="14" t="s">
        <v>21581</v>
      </c>
      <c r="I1963" s="14" t="s">
        <v>6691</v>
      </c>
      <c r="J1963" s="14" t="s">
        <v>230</v>
      </c>
      <c r="K1963" s="14" t="s">
        <v>52</v>
      </c>
      <c r="L1963" s="14" t="s">
        <v>21582</v>
      </c>
      <c r="M1963" s="14" t="s">
        <v>6693</v>
      </c>
      <c r="N1963" s="14" t="s">
        <v>21583</v>
      </c>
      <c r="O1963" s="14" t="s">
        <v>21584</v>
      </c>
      <c r="P1963" s="58" t="s">
        <v>38</v>
      </c>
      <c r="Q1963" s="14" t="s">
        <v>21585</v>
      </c>
      <c r="R1963" s="14" t="s">
        <v>40</v>
      </c>
      <c r="S1963" s="14" t="s">
        <v>21586</v>
      </c>
      <c r="T1963" s="14" t="s">
        <v>230</v>
      </c>
      <c r="U1963" s="14" t="s">
        <v>60</v>
      </c>
      <c r="V1963" s="14" t="s">
        <v>44</v>
      </c>
    </row>
    <row r="1964" spans="1:22" ht="9.75" customHeight="1">
      <c r="A1964" s="14" t="s">
        <v>21209</v>
      </c>
      <c r="B1964" s="14" t="s">
        <v>521</v>
      </c>
      <c r="C1964" s="13" t="str">
        <f t="shared" si="7"/>
        <v>11992D8</v>
      </c>
      <c r="D1964" s="14" t="s">
        <v>27</v>
      </c>
      <c r="E1964" s="14" t="s">
        <v>21587</v>
      </c>
      <c r="F1964" s="14" t="s">
        <v>21588</v>
      </c>
      <c r="G1964" s="13"/>
      <c r="H1964" s="14" t="s">
        <v>21589</v>
      </c>
      <c r="I1964" s="14" t="s">
        <v>21590</v>
      </c>
      <c r="J1964" s="14" t="s">
        <v>230</v>
      </c>
      <c r="K1964" s="14" t="s">
        <v>33</v>
      </c>
      <c r="L1964" s="14" t="s">
        <v>21591</v>
      </c>
      <c r="M1964" s="14" t="s">
        <v>21592</v>
      </c>
      <c r="N1964" s="14" t="s">
        <v>21593</v>
      </c>
      <c r="O1964" s="14" t="s">
        <v>21594</v>
      </c>
      <c r="P1964" s="58" t="s">
        <v>38</v>
      </c>
      <c r="Q1964" s="14" t="s">
        <v>21595</v>
      </c>
      <c r="R1964" s="14" t="s">
        <v>40</v>
      </c>
      <c r="S1964" s="14" t="s">
        <v>21596</v>
      </c>
      <c r="T1964" s="14" t="s">
        <v>230</v>
      </c>
      <c r="U1964" s="14" t="s">
        <v>43</v>
      </c>
      <c r="V1964" s="14" t="s">
        <v>44</v>
      </c>
    </row>
    <row r="1965" spans="1:22" ht="9.75" customHeight="1">
      <c r="A1965" s="14" t="s">
        <v>21209</v>
      </c>
      <c r="B1965" s="14" t="s">
        <v>535</v>
      </c>
      <c r="C1965" s="13" t="str">
        <f t="shared" si="7"/>
        <v>11992D9</v>
      </c>
      <c r="D1965" s="14" t="s">
        <v>27</v>
      </c>
      <c r="E1965" s="14" t="s">
        <v>21597</v>
      </c>
      <c r="F1965" s="14" t="s">
        <v>21598</v>
      </c>
      <c r="G1965" s="14" t="s">
        <v>21599</v>
      </c>
      <c r="H1965" s="14" t="s">
        <v>21600</v>
      </c>
      <c r="I1965" s="14" t="s">
        <v>21601</v>
      </c>
      <c r="J1965" s="14" t="s">
        <v>588</v>
      </c>
      <c r="K1965" s="14" t="s">
        <v>83</v>
      </c>
      <c r="L1965" s="14" t="s">
        <v>21602</v>
      </c>
      <c r="M1965" s="14" t="s">
        <v>21603</v>
      </c>
      <c r="N1965" s="14" t="s">
        <v>21604</v>
      </c>
      <c r="O1965" s="14" t="s">
        <v>21605</v>
      </c>
      <c r="P1965" s="58" t="s">
        <v>38</v>
      </c>
      <c r="Q1965" s="14" t="s">
        <v>21606</v>
      </c>
      <c r="R1965" s="14" t="s">
        <v>40</v>
      </c>
      <c r="S1965" s="14" t="s">
        <v>21607</v>
      </c>
      <c r="T1965" s="14" t="s">
        <v>75</v>
      </c>
      <c r="U1965" s="14" t="s">
        <v>243</v>
      </c>
      <c r="V1965" s="14" t="s">
        <v>44</v>
      </c>
    </row>
    <row r="1966" spans="1:22" ht="9.75" customHeight="1">
      <c r="A1966" s="14" t="s">
        <v>21209</v>
      </c>
      <c r="B1966" s="14" t="s">
        <v>548</v>
      </c>
      <c r="C1966" s="13" t="str">
        <f t="shared" si="7"/>
        <v>11992D10</v>
      </c>
      <c r="D1966" s="14" t="s">
        <v>27</v>
      </c>
      <c r="E1966" s="14" t="s">
        <v>21608</v>
      </c>
      <c r="F1966" s="14" t="s">
        <v>21609</v>
      </c>
      <c r="G1966" s="14" t="s">
        <v>21610</v>
      </c>
      <c r="H1966" s="14" t="s">
        <v>21611</v>
      </c>
      <c r="I1966" s="14" t="s">
        <v>3497</v>
      </c>
      <c r="J1966" s="14" t="s">
        <v>3976</v>
      </c>
      <c r="K1966" s="14" t="s">
        <v>33</v>
      </c>
      <c r="L1966" s="14" t="s">
        <v>21612</v>
      </c>
      <c r="M1966" s="14" t="s">
        <v>21613</v>
      </c>
      <c r="N1966" s="14" t="s">
        <v>21614</v>
      </c>
      <c r="O1966" s="14" t="s">
        <v>3502</v>
      </c>
      <c r="P1966" s="58" t="s">
        <v>38</v>
      </c>
      <c r="Q1966" s="14" t="s">
        <v>21615</v>
      </c>
      <c r="R1966" s="14" t="s">
        <v>40</v>
      </c>
      <c r="S1966" s="14" t="s">
        <v>21616</v>
      </c>
      <c r="T1966" s="14" t="s">
        <v>229</v>
      </c>
      <c r="U1966" s="14" t="s">
        <v>283</v>
      </c>
      <c r="V1966" s="14" t="s">
        <v>44</v>
      </c>
    </row>
    <row r="1967" spans="1:22" ht="9.75" customHeight="1">
      <c r="A1967" s="14" t="s">
        <v>21209</v>
      </c>
      <c r="B1967" s="14" t="s">
        <v>560</v>
      </c>
      <c r="C1967" s="13" t="str">
        <f t="shared" si="7"/>
        <v>11992D11</v>
      </c>
      <c r="D1967" s="14" t="s">
        <v>27</v>
      </c>
      <c r="E1967" s="14" t="s">
        <v>21617</v>
      </c>
      <c r="F1967" s="14" t="s">
        <v>21618</v>
      </c>
      <c r="G1967" s="14" t="s">
        <v>21619</v>
      </c>
      <c r="H1967" s="14" t="s">
        <v>21620</v>
      </c>
      <c r="I1967" s="14" t="s">
        <v>11461</v>
      </c>
      <c r="J1967" s="14" t="s">
        <v>4223</v>
      </c>
      <c r="K1967" s="14" t="s">
        <v>33</v>
      </c>
      <c r="L1967" s="14" t="s">
        <v>21621</v>
      </c>
      <c r="M1967" s="14" t="s">
        <v>21622</v>
      </c>
      <c r="N1967" s="14" t="s">
        <v>21623</v>
      </c>
      <c r="O1967" s="14" t="s">
        <v>21624</v>
      </c>
      <c r="P1967" s="58" t="s">
        <v>38</v>
      </c>
      <c r="Q1967" s="14" t="s">
        <v>21625</v>
      </c>
      <c r="R1967" s="14" t="s">
        <v>40</v>
      </c>
      <c r="S1967" s="14" t="s">
        <v>21626</v>
      </c>
      <c r="T1967" s="14" t="s">
        <v>90</v>
      </c>
      <c r="U1967" s="14" t="s">
        <v>283</v>
      </c>
      <c r="V1967" s="14" t="s">
        <v>44</v>
      </c>
    </row>
    <row r="1968" spans="1:22" ht="9.75" customHeight="1">
      <c r="A1968" s="14" t="s">
        <v>21209</v>
      </c>
      <c r="B1968" s="14" t="s">
        <v>571</v>
      </c>
      <c r="C1968" s="13" t="str">
        <f t="shared" si="7"/>
        <v>11992E2</v>
      </c>
      <c r="D1968" s="14" t="s">
        <v>27</v>
      </c>
      <c r="E1968" s="14" t="s">
        <v>21627</v>
      </c>
      <c r="F1968" s="14" t="s">
        <v>21628</v>
      </c>
      <c r="G1968" s="13"/>
      <c r="H1968" s="14" t="s">
        <v>21629</v>
      </c>
      <c r="I1968" s="14" t="s">
        <v>21630</v>
      </c>
      <c r="J1968" s="14" t="s">
        <v>111</v>
      </c>
      <c r="K1968" s="14" t="s">
        <v>52</v>
      </c>
      <c r="L1968" s="14" t="s">
        <v>21631</v>
      </c>
      <c r="M1968" s="14" t="s">
        <v>21632</v>
      </c>
      <c r="N1968" s="14" t="s">
        <v>21633</v>
      </c>
      <c r="O1968" s="14" t="s">
        <v>21634</v>
      </c>
      <c r="P1968" s="58" t="s">
        <v>38</v>
      </c>
      <c r="Q1968" s="14" t="s">
        <v>21635</v>
      </c>
      <c r="R1968" s="14" t="s">
        <v>40</v>
      </c>
      <c r="S1968" s="14" t="s">
        <v>21636</v>
      </c>
      <c r="T1968" s="14" t="s">
        <v>118</v>
      </c>
      <c r="U1968" s="14" t="s">
        <v>429</v>
      </c>
      <c r="V1968" s="14" t="s">
        <v>44</v>
      </c>
    </row>
    <row r="1969" spans="1:22" ht="9.75" customHeight="1">
      <c r="A1969" s="14" t="s">
        <v>21209</v>
      </c>
      <c r="B1969" s="14" t="s">
        <v>583</v>
      </c>
      <c r="C1969" s="13" t="str">
        <f t="shared" si="7"/>
        <v>11992E3</v>
      </c>
      <c r="D1969" s="14" t="s">
        <v>27</v>
      </c>
      <c r="E1969" s="14" t="s">
        <v>21637</v>
      </c>
      <c r="F1969" s="14" t="s">
        <v>21638</v>
      </c>
      <c r="G1969" s="14" t="s">
        <v>21639</v>
      </c>
      <c r="H1969" s="14" t="s">
        <v>21640</v>
      </c>
      <c r="I1969" s="14" t="s">
        <v>21641</v>
      </c>
      <c r="J1969" s="14" t="s">
        <v>344</v>
      </c>
      <c r="K1969" s="14" t="s">
        <v>1326</v>
      </c>
      <c r="L1969" s="14" t="s">
        <v>21642</v>
      </c>
      <c r="M1969" s="14" t="s">
        <v>21643</v>
      </c>
      <c r="N1969" s="14" t="s">
        <v>21644</v>
      </c>
      <c r="O1969" s="14" t="s">
        <v>21645</v>
      </c>
      <c r="P1969" s="58" t="s">
        <v>38</v>
      </c>
      <c r="Q1969" s="14" t="s">
        <v>21646</v>
      </c>
      <c r="R1969" s="14" t="s">
        <v>40</v>
      </c>
      <c r="S1969" s="14" t="s">
        <v>21647</v>
      </c>
      <c r="T1969" s="14" t="s">
        <v>75</v>
      </c>
      <c r="U1969" s="14" t="s">
        <v>243</v>
      </c>
      <c r="V1969" s="14" t="s">
        <v>44</v>
      </c>
    </row>
    <row r="1970" spans="1:22" ht="9.75" customHeight="1">
      <c r="A1970" s="14" t="s">
        <v>21209</v>
      </c>
      <c r="B1970" s="14" t="s">
        <v>595</v>
      </c>
      <c r="C1970" s="13" t="str">
        <f t="shared" si="7"/>
        <v>11992E4</v>
      </c>
      <c r="D1970" s="14" t="s">
        <v>27</v>
      </c>
      <c r="E1970" s="14" t="s">
        <v>21648</v>
      </c>
      <c r="F1970" s="14" t="s">
        <v>21649</v>
      </c>
      <c r="G1970" s="14" t="s">
        <v>21650</v>
      </c>
      <c r="H1970" s="14" t="s">
        <v>21651</v>
      </c>
      <c r="I1970" s="14" t="s">
        <v>21652</v>
      </c>
      <c r="J1970" s="14" t="s">
        <v>8859</v>
      </c>
      <c r="K1970" s="14" t="s">
        <v>33</v>
      </c>
      <c r="L1970" s="14" t="s">
        <v>21653</v>
      </c>
      <c r="M1970" s="14" t="s">
        <v>21654</v>
      </c>
      <c r="N1970" s="14" t="s">
        <v>21655</v>
      </c>
      <c r="O1970" s="14" t="s">
        <v>21656</v>
      </c>
      <c r="P1970" s="58" t="s">
        <v>38</v>
      </c>
      <c r="Q1970" s="14" t="s">
        <v>21657</v>
      </c>
      <c r="R1970" s="14" t="s">
        <v>40</v>
      </c>
      <c r="S1970" s="14" t="s">
        <v>21658</v>
      </c>
      <c r="T1970" s="14" t="s">
        <v>103</v>
      </c>
      <c r="U1970" s="14" t="s">
        <v>338</v>
      </c>
      <c r="V1970" s="14" t="s">
        <v>44</v>
      </c>
    </row>
    <row r="1971" spans="1:22" ht="9.75" customHeight="1">
      <c r="A1971" s="14" t="s">
        <v>21209</v>
      </c>
      <c r="B1971" s="14" t="s">
        <v>606</v>
      </c>
      <c r="C1971" s="13" t="str">
        <f t="shared" si="7"/>
        <v>11992E5</v>
      </c>
      <c r="D1971" s="14" t="s">
        <v>27</v>
      </c>
      <c r="E1971" s="14" t="s">
        <v>21659</v>
      </c>
      <c r="F1971" s="14" t="s">
        <v>21660</v>
      </c>
      <c r="G1971" s="13"/>
      <c r="H1971" s="14" t="s">
        <v>21661</v>
      </c>
      <c r="I1971" s="14" t="s">
        <v>21662</v>
      </c>
      <c r="J1971" s="14" t="s">
        <v>344</v>
      </c>
      <c r="K1971" s="14" t="s">
        <v>21663</v>
      </c>
      <c r="L1971" s="14" t="s">
        <v>21664</v>
      </c>
      <c r="M1971" s="14" t="s">
        <v>21665</v>
      </c>
      <c r="N1971" s="14" t="s">
        <v>21666</v>
      </c>
      <c r="O1971" s="14" t="s">
        <v>21667</v>
      </c>
      <c r="P1971" s="58" t="s">
        <v>38</v>
      </c>
      <c r="Q1971" s="14" t="s">
        <v>21668</v>
      </c>
      <c r="R1971" s="14" t="s">
        <v>40</v>
      </c>
      <c r="S1971" s="14" t="s">
        <v>21669</v>
      </c>
      <c r="T1971" s="14" t="s">
        <v>75</v>
      </c>
      <c r="U1971" s="14" t="s">
        <v>243</v>
      </c>
      <c r="V1971" s="14" t="s">
        <v>44</v>
      </c>
    </row>
    <row r="1972" spans="1:22" ht="9.75" customHeight="1">
      <c r="A1972" s="14" t="s">
        <v>21209</v>
      </c>
      <c r="B1972" s="14" t="s">
        <v>617</v>
      </c>
      <c r="C1972" s="13" t="str">
        <f t="shared" si="7"/>
        <v>11992E6</v>
      </c>
      <c r="D1972" s="14" t="s">
        <v>27</v>
      </c>
      <c r="E1972" s="14" t="s">
        <v>21670</v>
      </c>
      <c r="F1972" s="14" t="s">
        <v>21671</v>
      </c>
      <c r="G1972" s="14" t="s">
        <v>21672</v>
      </c>
      <c r="H1972" s="14" t="s">
        <v>21673</v>
      </c>
      <c r="I1972" s="14" t="s">
        <v>21674</v>
      </c>
      <c r="J1972" s="14" t="s">
        <v>1698</v>
      </c>
      <c r="K1972" s="14" t="s">
        <v>83</v>
      </c>
      <c r="L1972" s="14" t="s">
        <v>21675</v>
      </c>
      <c r="M1972" s="14" t="s">
        <v>21676</v>
      </c>
      <c r="N1972" s="14" t="s">
        <v>21677</v>
      </c>
      <c r="O1972" s="14" t="s">
        <v>21678</v>
      </c>
      <c r="P1972" s="58" t="s">
        <v>38</v>
      </c>
      <c r="Q1972" s="14" t="s">
        <v>21679</v>
      </c>
      <c r="R1972" s="14" t="s">
        <v>40</v>
      </c>
      <c r="S1972" s="14" t="s">
        <v>21680</v>
      </c>
      <c r="T1972" s="14" t="s">
        <v>1705</v>
      </c>
      <c r="U1972" s="14" t="s">
        <v>134</v>
      </c>
      <c r="V1972" s="14" t="s">
        <v>44</v>
      </c>
    </row>
    <row r="1973" spans="1:22" ht="9.75" customHeight="1">
      <c r="A1973" s="14" t="s">
        <v>21209</v>
      </c>
      <c r="B1973" s="14" t="s">
        <v>631</v>
      </c>
      <c r="C1973" s="13" t="str">
        <f t="shared" si="7"/>
        <v>11992E7</v>
      </c>
      <c r="D1973" s="14" t="s">
        <v>27</v>
      </c>
      <c r="E1973" s="14" t="s">
        <v>21681</v>
      </c>
      <c r="F1973" s="14" t="s">
        <v>21682</v>
      </c>
      <c r="G1973" s="14" t="s">
        <v>21683</v>
      </c>
      <c r="H1973" s="14" t="s">
        <v>21684</v>
      </c>
      <c r="I1973" s="14" t="s">
        <v>21685</v>
      </c>
      <c r="J1973" s="14" t="s">
        <v>11783</v>
      </c>
      <c r="K1973" s="14" t="s">
        <v>963</v>
      </c>
      <c r="L1973" s="14" t="s">
        <v>21686</v>
      </c>
      <c r="M1973" s="14" t="s">
        <v>21687</v>
      </c>
      <c r="N1973" s="14" t="s">
        <v>21688</v>
      </c>
      <c r="O1973" s="14" t="s">
        <v>21689</v>
      </c>
      <c r="P1973" s="58" t="s">
        <v>38</v>
      </c>
      <c r="Q1973" s="14" t="s">
        <v>21690</v>
      </c>
      <c r="R1973" s="14" t="s">
        <v>40</v>
      </c>
      <c r="S1973" s="14" t="s">
        <v>21691</v>
      </c>
      <c r="T1973" s="14" t="s">
        <v>11790</v>
      </c>
      <c r="U1973" s="14" t="s">
        <v>119</v>
      </c>
      <c r="V1973" s="14" t="s">
        <v>1667</v>
      </c>
    </row>
    <row r="1974" spans="1:22" ht="9.75" customHeight="1">
      <c r="A1974" s="14" t="s">
        <v>21209</v>
      </c>
      <c r="B1974" s="14" t="s">
        <v>644</v>
      </c>
      <c r="C1974" s="13" t="str">
        <f t="shared" si="7"/>
        <v>11992E8</v>
      </c>
      <c r="D1974" s="14" t="s">
        <v>27</v>
      </c>
      <c r="E1974" s="14" t="s">
        <v>21692</v>
      </c>
      <c r="F1974" s="14" t="s">
        <v>21693</v>
      </c>
      <c r="G1974" s="13"/>
      <c r="H1974" s="14" t="s">
        <v>21694</v>
      </c>
      <c r="I1974" s="14" t="s">
        <v>21695</v>
      </c>
      <c r="J1974" s="14" t="s">
        <v>236</v>
      </c>
      <c r="K1974" s="14" t="s">
        <v>33</v>
      </c>
      <c r="L1974" s="14" t="s">
        <v>21696</v>
      </c>
      <c r="M1974" s="14" t="s">
        <v>21697</v>
      </c>
      <c r="N1974" s="14" t="s">
        <v>21698</v>
      </c>
      <c r="O1974" s="14" t="s">
        <v>21699</v>
      </c>
      <c r="P1974" s="58" t="s">
        <v>38</v>
      </c>
      <c r="Q1974" s="14" t="s">
        <v>21700</v>
      </c>
      <c r="R1974" s="14" t="s">
        <v>40</v>
      </c>
      <c r="S1974" s="14" t="s">
        <v>21701</v>
      </c>
      <c r="T1974" s="14" t="s">
        <v>75</v>
      </c>
      <c r="U1974" s="14" t="s">
        <v>243</v>
      </c>
      <c r="V1974" s="14" t="s">
        <v>44</v>
      </c>
    </row>
    <row r="1975" spans="1:22" ht="9.75" customHeight="1">
      <c r="A1975" s="14" t="s">
        <v>21209</v>
      </c>
      <c r="B1975" s="14" t="s">
        <v>656</v>
      </c>
      <c r="C1975" s="13" t="str">
        <f t="shared" si="7"/>
        <v>11992E9</v>
      </c>
      <c r="D1975" s="14" t="s">
        <v>27</v>
      </c>
      <c r="E1975" s="14" t="s">
        <v>21702</v>
      </c>
      <c r="F1975" s="14" t="s">
        <v>21703</v>
      </c>
      <c r="G1975" s="13"/>
      <c r="H1975" s="14" t="s">
        <v>21704</v>
      </c>
      <c r="I1975" s="14" t="s">
        <v>21705</v>
      </c>
      <c r="J1975" s="14" t="s">
        <v>9545</v>
      </c>
      <c r="K1975" s="14" t="s">
        <v>83</v>
      </c>
      <c r="L1975" s="14" t="s">
        <v>21706</v>
      </c>
      <c r="M1975" s="14" t="s">
        <v>21707</v>
      </c>
      <c r="N1975" s="14" t="s">
        <v>21708</v>
      </c>
      <c r="O1975" s="14" t="s">
        <v>21709</v>
      </c>
      <c r="P1975" s="58" t="s">
        <v>38</v>
      </c>
      <c r="Q1975" s="14" t="s">
        <v>21710</v>
      </c>
      <c r="R1975" s="14" t="s">
        <v>40</v>
      </c>
      <c r="S1975" s="14" t="s">
        <v>21711</v>
      </c>
      <c r="T1975" s="14" t="s">
        <v>456</v>
      </c>
      <c r="U1975" s="14" t="s">
        <v>6106</v>
      </c>
      <c r="V1975" s="14" t="s">
        <v>44</v>
      </c>
    </row>
    <row r="1976" spans="1:22" ht="9.75" customHeight="1">
      <c r="A1976" s="14" t="s">
        <v>21209</v>
      </c>
      <c r="B1976" s="14" t="s">
        <v>668</v>
      </c>
      <c r="C1976" s="13" t="str">
        <f t="shared" si="7"/>
        <v>11992E10</v>
      </c>
      <c r="D1976" s="14" t="s">
        <v>27</v>
      </c>
      <c r="E1976" s="14" t="s">
        <v>21712</v>
      </c>
      <c r="F1976" s="14" t="s">
        <v>21713</v>
      </c>
      <c r="G1976" s="14" t="s">
        <v>21714</v>
      </c>
      <c r="H1976" s="14" t="s">
        <v>21715</v>
      </c>
      <c r="I1976" s="14" t="s">
        <v>21716</v>
      </c>
      <c r="J1976" s="14" t="s">
        <v>21717</v>
      </c>
      <c r="K1976" s="14" t="s">
        <v>33</v>
      </c>
      <c r="L1976" s="14" t="s">
        <v>21718</v>
      </c>
      <c r="M1976" s="14" t="s">
        <v>21719</v>
      </c>
      <c r="N1976" s="14" t="s">
        <v>21720</v>
      </c>
      <c r="O1976" s="14" t="s">
        <v>21721</v>
      </c>
      <c r="P1976" s="58" t="s">
        <v>38</v>
      </c>
      <c r="Q1976" s="14" t="s">
        <v>21722</v>
      </c>
      <c r="R1976" s="14" t="s">
        <v>40</v>
      </c>
      <c r="S1976" s="14" t="s">
        <v>21723</v>
      </c>
      <c r="T1976" s="14" t="s">
        <v>4299</v>
      </c>
      <c r="U1976" s="14" t="s">
        <v>21724</v>
      </c>
      <c r="V1976" s="14" t="s">
        <v>148</v>
      </c>
    </row>
    <row r="1977" spans="1:22" ht="9.75" customHeight="1">
      <c r="A1977" s="14" t="s">
        <v>21209</v>
      </c>
      <c r="B1977" s="14" t="s">
        <v>679</v>
      </c>
      <c r="C1977" s="13" t="str">
        <f t="shared" si="7"/>
        <v>11992E11</v>
      </c>
      <c r="D1977" s="14" t="s">
        <v>27</v>
      </c>
      <c r="E1977" s="14" t="s">
        <v>21725</v>
      </c>
      <c r="F1977" s="14" t="s">
        <v>21726</v>
      </c>
      <c r="G1977" s="14" t="s">
        <v>21727</v>
      </c>
      <c r="H1977" s="14" t="s">
        <v>21728</v>
      </c>
      <c r="I1977" s="14" t="s">
        <v>21729</v>
      </c>
      <c r="J1977" s="14" t="s">
        <v>8201</v>
      </c>
      <c r="K1977" s="14" t="s">
        <v>52</v>
      </c>
      <c r="L1977" s="14" t="s">
        <v>21730</v>
      </c>
      <c r="M1977" s="14" t="s">
        <v>21731</v>
      </c>
      <c r="N1977" s="14" t="s">
        <v>21732</v>
      </c>
      <c r="O1977" s="14" t="s">
        <v>21733</v>
      </c>
      <c r="P1977" s="58" t="s">
        <v>38</v>
      </c>
      <c r="Q1977" s="14" t="s">
        <v>21734</v>
      </c>
      <c r="R1977" s="14" t="s">
        <v>40</v>
      </c>
      <c r="S1977" s="14" t="s">
        <v>21735</v>
      </c>
      <c r="T1977" s="14" t="s">
        <v>5074</v>
      </c>
      <c r="U1977" s="14" t="s">
        <v>134</v>
      </c>
      <c r="V1977" s="14" t="s">
        <v>44</v>
      </c>
    </row>
    <row r="1978" spans="1:22" ht="9.75" customHeight="1">
      <c r="A1978" s="14" t="s">
        <v>21209</v>
      </c>
      <c r="B1978" s="14" t="s">
        <v>694</v>
      </c>
      <c r="C1978" s="13" t="str">
        <f t="shared" si="7"/>
        <v>11992F2</v>
      </c>
      <c r="D1978" s="14" t="s">
        <v>27</v>
      </c>
      <c r="E1978" s="14" t="s">
        <v>21736</v>
      </c>
      <c r="F1978" s="14" t="s">
        <v>21737</v>
      </c>
      <c r="G1978" s="14" t="s">
        <v>21738</v>
      </c>
      <c r="H1978" s="14" t="s">
        <v>21739</v>
      </c>
      <c r="I1978" s="14" t="s">
        <v>21740</v>
      </c>
      <c r="J1978" s="14" t="s">
        <v>5798</v>
      </c>
      <c r="K1978" s="14" t="s">
        <v>33</v>
      </c>
      <c r="L1978" s="14" t="s">
        <v>21741</v>
      </c>
      <c r="M1978" s="14" t="s">
        <v>21742</v>
      </c>
      <c r="N1978" s="14" t="s">
        <v>21743</v>
      </c>
      <c r="O1978" s="14" t="s">
        <v>21744</v>
      </c>
      <c r="P1978" s="58" t="s">
        <v>38</v>
      </c>
      <c r="Q1978" s="14" t="s">
        <v>21745</v>
      </c>
      <c r="R1978" s="14" t="s">
        <v>40</v>
      </c>
      <c r="S1978" s="14" t="s">
        <v>21746</v>
      </c>
      <c r="T1978" s="14" t="s">
        <v>3105</v>
      </c>
      <c r="U1978" s="14" t="s">
        <v>134</v>
      </c>
      <c r="V1978" s="14" t="s">
        <v>44</v>
      </c>
    </row>
    <row r="1979" spans="1:22" ht="9.75" customHeight="1">
      <c r="A1979" s="14" t="s">
        <v>21209</v>
      </c>
      <c r="B1979" s="14" t="s">
        <v>707</v>
      </c>
      <c r="C1979" s="13" t="str">
        <f t="shared" si="7"/>
        <v>11992F3</v>
      </c>
      <c r="D1979" s="14" t="s">
        <v>27</v>
      </c>
      <c r="E1979" s="14" t="s">
        <v>21747</v>
      </c>
      <c r="F1979" s="14" t="s">
        <v>21748</v>
      </c>
      <c r="G1979" s="13"/>
      <c r="H1979" s="14" t="s">
        <v>21749</v>
      </c>
      <c r="I1979" s="14" t="s">
        <v>21750</v>
      </c>
      <c r="J1979" s="14" t="s">
        <v>344</v>
      </c>
      <c r="K1979" s="14" t="s">
        <v>33</v>
      </c>
      <c r="L1979" s="14" t="s">
        <v>21751</v>
      </c>
      <c r="M1979" s="14" t="s">
        <v>21752</v>
      </c>
      <c r="N1979" s="14" t="s">
        <v>21753</v>
      </c>
      <c r="O1979" s="14" t="s">
        <v>21754</v>
      </c>
      <c r="P1979" s="58" t="s">
        <v>38</v>
      </c>
      <c r="Q1979" s="14" t="s">
        <v>21755</v>
      </c>
      <c r="R1979" s="14" t="s">
        <v>40</v>
      </c>
      <c r="S1979" s="14" t="s">
        <v>21756</v>
      </c>
      <c r="T1979" s="14" t="s">
        <v>75</v>
      </c>
      <c r="U1979" s="14" t="s">
        <v>243</v>
      </c>
      <c r="V1979" s="14" t="s">
        <v>44</v>
      </c>
    </row>
    <row r="1980" spans="1:22" ht="9.75" customHeight="1">
      <c r="A1980" s="14" t="s">
        <v>21209</v>
      </c>
      <c r="B1980" s="14" t="s">
        <v>721</v>
      </c>
      <c r="C1980" s="13" t="str">
        <f t="shared" si="7"/>
        <v>11992F4</v>
      </c>
      <c r="D1980" s="14" t="s">
        <v>27</v>
      </c>
      <c r="E1980" s="14" t="s">
        <v>21757</v>
      </c>
      <c r="F1980" s="14" t="s">
        <v>21758</v>
      </c>
      <c r="G1980" s="14" t="s">
        <v>21759</v>
      </c>
      <c r="H1980" s="14" t="s">
        <v>21760</v>
      </c>
      <c r="I1980" s="14" t="s">
        <v>21761</v>
      </c>
      <c r="J1980" s="14" t="s">
        <v>1962</v>
      </c>
      <c r="K1980" s="14" t="s">
        <v>5569</v>
      </c>
      <c r="L1980" s="14" t="s">
        <v>21762</v>
      </c>
      <c r="M1980" s="14" t="s">
        <v>21763</v>
      </c>
      <c r="N1980" s="14" t="s">
        <v>21764</v>
      </c>
      <c r="O1980" s="14" t="s">
        <v>21765</v>
      </c>
      <c r="P1980" s="58" t="s">
        <v>38</v>
      </c>
      <c r="Q1980" s="14" t="s">
        <v>21766</v>
      </c>
      <c r="R1980" s="14" t="s">
        <v>40</v>
      </c>
      <c r="S1980" s="14" t="s">
        <v>21767</v>
      </c>
      <c r="T1980" s="14" t="s">
        <v>75</v>
      </c>
      <c r="U1980" s="14" t="s">
        <v>243</v>
      </c>
      <c r="V1980" s="14" t="s">
        <v>44</v>
      </c>
    </row>
    <row r="1981" spans="1:22" ht="9.75" customHeight="1">
      <c r="A1981" s="14" t="s">
        <v>21209</v>
      </c>
      <c r="B1981" s="14" t="s">
        <v>731</v>
      </c>
      <c r="C1981" s="13" t="str">
        <f t="shared" si="7"/>
        <v>11992F5</v>
      </c>
      <c r="D1981" s="14" t="s">
        <v>27</v>
      </c>
      <c r="E1981" s="14" t="s">
        <v>21768</v>
      </c>
      <c r="F1981" s="14" t="s">
        <v>21769</v>
      </c>
      <c r="G1981" s="13"/>
      <c r="H1981" s="14" t="s">
        <v>21770</v>
      </c>
      <c r="I1981" s="14" t="s">
        <v>9760</v>
      </c>
      <c r="J1981" s="14" t="s">
        <v>111</v>
      </c>
      <c r="K1981" s="14" t="s">
        <v>52</v>
      </c>
      <c r="L1981" s="14" t="s">
        <v>21771</v>
      </c>
      <c r="M1981" s="14" t="s">
        <v>9762</v>
      </c>
      <c r="N1981" s="14" t="s">
        <v>21772</v>
      </c>
      <c r="O1981" s="14" t="s">
        <v>21773</v>
      </c>
      <c r="P1981" s="58" t="s">
        <v>38</v>
      </c>
      <c r="Q1981" s="14" t="s">
        <v>21774</v>
      </c>
      <c r="R1981" s="14" t="s">
        <v>40</v>
      </c>
      <c r="S1981" s="14" t="s">
        <v>21775</v>
      </c>
      <c r="T1981" s="14" t="s">
        <v>118</v>
      </c>
      <c r="U1981" s="14" t="s">
        <v>230</v>
      </c>
      <c r="V1981" s="14" t="s">
        <v>148</v>
      </c>
    </row>
    <row r="1982" spans="1:22" ht="9.75" customHeight="1">
      <c r="A1982" s="14" t="s">
        <v>21209</v>
      </c>
      <c r="B1982" s="14" t="s">
        <v>744</v>
      </c>
      <c r="C1982" s="13" t="str">
        <f t="shared" si="7"/>
        <v>11992F6</v>
      </c>
      <c r="D1982" s="14" t="s">
        <v>27</v>
      </c>
      <c r="E1982" s="14" t="s">
        <v>21776</v>
      </c>
      <c r="F1982" s="14" t="s">
        <v>21777</v>
      </c>
      <c r="G1982" s="14" t="s">
        <v>21778</v>
      </c>
      <c r="H1982" s="14" t="s">
        <v>21779</v>
      </c>
      <c r="I1982" s="14" t="s">
        <v>21780</v>
      </c>
      <c r="J1982" s="14" t="s">
        <v>344</v>
      </c>
      <c r="K1982" s="14" t="s">
        <v>52</v>
      </c>
      <c r="L1982" s="14" t="s">
        <v>21781</v>
      </c>
      <c r="M1982" s="14" t="s">
        <v>21782</v>
      </c>
      <c r="N1982" s="14" t="s">
        <v>21783</v>
      </c>
      <c r="O1982" s="14" t="s">
        <v>21784</v>
      </c>
      <c r="P1982" s="58" t="s">
        <v>38</v>
      </c>
      <c r="Q1982" s="14" t="s">
        <v>21785</v>
      </c>
      <c r="R1982" s="14" t="s">
        <v>40</v>
      </c>
      <c r="S1982" s="14" t="s">
        <v>21786</v>
      </c>
      <c r="T1982" s="14" t="s">
        <v>75</v>
      </c>
      <c r="U1982" s="14" t="s">
        <v>243</v>
      </c>
      <c r="V1982" s="14" t="s">
        <v>44</v>
      </c>
    </row>
    <row r="1983" spans="1:22" ht="9.75" customHeight="1">
      <c r="A1983" s="14" t="s">
        <v>21209</v>
      </c>
      <c r="B1983" s="14" t="s">
        <v>757</v>
      </c>
      <c r="C1983" s="13" t="str">
        <f t="shared" si="7"/>
        <v>11992F7</v>
      </c>
      <c r="D1983" s="14" t="s">
        <v>27</v>
      </c>
      <c r="E1983" s="14" t="s">
        <v>21787</v>
      </c>
      <c r="F1983" s="14" t="s">
        <v>21788</v>
      </c>
      <c r="G1983" s="13"/>
      <c r="H1983" s="14" t="s">
        <v>21789</v>
      </c>
      <c r="I1983" s="14" t="s">
        <v>21790</v>
      </c>
      <c r="J1983" s="14" t="s">
        <v>230</v>
      </c>
      <c r="K1983" s="14" t="s">
        <v>33</v>
      </c>
      <c r="L1983" s="14" t="s">
        <v>21791</v>
      </c>
      <c r="M1983" s="14" t="s">
        <v>21792</v>
      </c>
      <c r="N1983" s="14" t="s">
        <v>21793</v>
      </c>
      <c r="O1983" s="14" t="s">
        <v>21794</v>
      </c>
      <c r="P1983" s="58" t="s">
        <v>38</v>
      </c>
      <c r="Q1983" s="14" t="s">
        <v>21795</v>
      </c>
      <c r="R1983" s="14" t="s">
        <v>40</v>
      </c>
      <c r="S1983" s="14" t="s">
        <v>21796</v>
      </c>
      <c r="T1983" s="14" t="s">
        <v>230</v>
      </c>
      <c r="U1983" s="14" t="s">
        <v>134</v>
      </c>
      <c r="V1983" s="14" t="s">
        <v>44</v>
      </c>
    </row>
    <row r="1984" spans="1:22" ht="9.75" customHeight="1">
      <c r="A1984" s="14" t="s">
        <v>21209</v>
      </c>
      <c r="B1984" s="14" t="s">
        <v>768</v>
      </c>
      <c r="C1984" s="13" t="str">
        <f t="shared" si="7"/>
        <v>11992F8</v>
      </c>
      <c r="D1984" s="14" t="s">
        <v>27</v>
      </c>
      <c r="E1984" s="14" t="s">
        <v>21797</v>
      </c>
      <c r="F1984" s="14" t="s">
        <v>21798</v>
      </c>
      <c r="G1984" s="14" t="s">
        <v>21799</v>
      </c>
      <c r="H1984" s="14" t="s">
        <v>21800</v>
      </c>
      <c r="I1984" s="14" t="s">
        <v>21801</v>
      </c>
      <c r="J1984" s="14" t="s">
        <v>344</v>
      </c>
      <c r="K1984" s="14" t="s">
        <v>33</v>
      </c>
      <c r="L1984" s="14" t="s">
        <v>21802</v>
      </c>
      <c r="M1984" s="14" t="s">
        <v>21803</v>
      </c>
      <c r="N1984" s="14" t="s">
        <v>21804</v>
      </c>
      <c r="O1984" s="14" t="s">
        <v>21805</v>
      </c>
      <c r="P1984" s="58" t="s">
        <v>38</v>
      </c>
      <c r="Q1984" s="14" t="s">
        <v>21806</v>
      </c>
      <c r="R1984" s="14" t="s">
        <v>40</v>
      </c>
      <c r="S1984" s="14" t="s">
        <v>21807</v>
      </c>
      <c r="T1984" s="14" t="s">
        <v>75</v>
      </c>
      <c r="U1984" s="14" t="s">
        <v>243</v>
      </c>
      <c r="V1984" s="14" t="s">
        <v>44</v>
      </c>
    </row>
    <row r="1985" spans="1:22" ht="9.75" customHeight="1">
      <c r="A1985" s="14" t="s">
        <v>21209</v>
      </c>
      <c r="B1985" s="14" t="s">
        <v>782</v>
      </c>
      <c r="C1985" s="13" t="str">
        <f t="shared" si="7"/>
        <v>11992F9</v>
      </c>
      <c r="D1985" s="14" t="s">
        <v>27</v>
      </c>
      <c r="E1985" s="14" t="s">
        <v>21808</v>
      </c>
      <c r="F1985" s="14" t="s">
        <v>21809</v>
      </c>
      <c r="G1985" s="14" t="s">
        <v>21810</v>
      </c>
      <c r="H1985" s="14" t="s">
        <v>21811</v>
      </c>
      <c r="I1985" s="14" t="s">
        <v>21812</v>
      </c>
      <c r="J1985" s="14" t="s">
        <v>230</v>
      </c>
      <c r="K1985" s="14" t="s">
        <v>68</v>
      </c>
      <c r="L1985" s="14" t="s">
        <v>21813</v>
      </c>
      <c r="M1985" s="14" t="s">
        <v>21814</v>
      </c>
      <c r="N1985" s="14" t="s">
        <v>21815</v>
      </c>
      <c r="O1985" s="14" t="s">
        <v>21816</v>
      </c>
      <c r="P1985" s="58" t="s">
        <v>38</v>
      </c>
      <c r="Q1985" s="14" t="s">
        <v>21817</v>
      </c>
      <c r="R1985" s="14" t="s">
        <v>40</v>
      </c>
      <c r="S1985" s="14" t="s">
        <v>21818</v>
      </c>
      <c r="T1985" s="14" t="s">
        <v>230</v>
      </c>
      <c r="U1985" s="14" t="s">
        <v>3925</v>
      </c>
      <c r="V1985" s="14" t="s">
        <v>44</v>
      </c>
    </row>
    <row r="1986" spans="1:22" ht="9.75" customHeight="1">
      <c r="A1986" s="14" t="s">
        <v>21209</v>
      </c>
      <c r="B1986" s="14" t="s">
        <v>796</v>
      </c>
      <c r="C1986" s="13" t="str">
        <f t="shared" si="7"/>
        <v>11992F10</v>
      </c>
      <c r="D1986" s="14" t="s">
        <v>27</v>
      </c>
      <c r="E1986" s="14" t="s">
        <v>21819</v>
      </c>
      <c r="F1986" s="14" t="s">
        <v>21820</v>
      </c>
      <c r="G1986" s="14" t="s">
        <v>21821</v>
      </c>
      <c r="H1986" s="14" t="s">
        <v>21822</v>
      </c>
      <c r="I1986" s="14" t="s">
        <v>21823</v>
      </c>
      <c r="J1986" s="14" t="s">
        <v>1549</v>
      </c>
      <c r="K1986" s="14" t="s">
        <v>33</v>
      </c>
      <c r="L1986" s="14" t="s">
        <v>21824</v>
      </c>
      <c r="M1986" s="14" t="s">
        <v>21825</v>
      </c>
      <c r="N1986" s="14" t="s">
        <v>21826</v>
      </c>
      <c r="O1986" s="14" t="s">
        <v>21827</v>
      </c>
      <c r="P1986" s="58" t="s">
        <v>38</v>
      </c>
      <c r="Q1986" s="14" t="s">
        <v>21828</v>
      </c>
      <c r="R1986" s="14" t="s">
        <v>40</v>
      </c>
      <c r="S1986" s="14" t="s">
        <v>21829</v>
      </c>
      <c r="T1986" s="14" t="s">
        <v>75</v>
      </c>
      <c r="U1986" s="14" t="s">
        <v>243</v>
      </c>
      <c r="V1986" s="14" t="s">
        <v>44</v>
      </c>
    </row>
    <row r="1987" spans="1:22" ht="9.75" customHeight="1">
      <c r="A1987" s="14" t="s">
        <v>21209</v>
      </c>
      <c r="B1987" s="14" t="s">
        <v>810</v>
      </c>
      <c r="C1987" s="13" t="str">
        <f t="shared" si="7"/>
        <v>11992F11</v>
      </c>
      <c r="D1987" s="14" t="s">
        <v>27</v>
      </c>
      <c r="E1987" s="14" t="s">
        <v>21830</v>
      </c>
      <c r="F1987" s="14" t="s">
        <v>21831</v>
      </c>
      <c r="G1987" s="14" t="s">
        <v>21832</v>
      </c>
      <c r="H1987" s="14" t="s">
        <v>21833</v>
      </c>
      <c r="I1987" s="14" t="s">
        <v>21834</v>
      </c>
      <c r="J1987" s="14" t="s">
        <v>12714</v>
      </c>
      <c r="K1987" s="14" t="s">
        <v>33</v>
      </c>
      <c r="L1987" s="14" t="s">
        <v>21835</v>
      </c>
      <c r="M1987" s="14" t="s">
        <v>21836</v>
      </c>
      <c r="N1987" s="14" t="s">
        <v>21837</v>
      </c>
      <c r="O1987" s="14" t="s">
        <v>21838</v>
      </c>
      <c r="P1987" s="58" t="s">
        <v>38</v>
      </c>
      <c r="Q1987" s="14" t="s">
        <v>21839</v>
      </c>
      <c r="R1987" s="14" t="s">
        <v>40</v>
      </c>
      <c r="S1987" s="14" t="s">
        <v>21840</v>
      </c>
      <c r="T1987" s="14" t="s">
        <v>2119</v>
      </c>
      <c r="U1987" s="14" t="s">
        <v>243</v>
      </c>
      <c r="V1987" s="14" t="s">
        <v>44</v>
      </c>
    </row>
    <row r="1988" spans="1:22" ht="9.75" customHeight="1">
      <c r="A1988" s="14" t="s">
        <v>21209</v>
      </c>
      <c r="B1988" s="14" t="s">
        <v>819</v>
      </c>
      <c r="C1988" s="13" t="str">
        <f t="shared" si="7"/>
        <v>11992G2</v>
      </c>
      <c r="D1988" s="14" t="s">
        <v>27</v>
      </c>
      <c r="E1988" s="14" t="s">
        <v>21841</v>
      </c>
      <c r="F1988" s="14" t="s">
        <v>21842</v>
      </c>
      <c r="G1988" s="14" t="s">
        <v>21843</v>
      </c>
      <c r="H1988" s="14" t="s">
        <v>21844</v>
      </c>
      <c r="I1988" s="14" t="s">
        <v>21845</v>
      </c>
      <c r="J1988" s="14" t="s">
        <v>344</v>
      </c>
      <c r="K1988" s="14" t="s">
        <v>68</v>
      </c>
      <c r="L1988" s="14" t="s">
        <v>21846</v>
      </c>
      <c r="M1988" s="14" t="s">
        <v>21847</v>
      </c>
      <c r="N1988" s="14" t="s">
        <v>21848</v>
      </c>
      <c r="O1988" s="14" t="s">
        <v>21849</v>
      </c>
      <c r="P1988" s="58" t="s">
        <v>38</v>
      </c>
      <c r="Q1988" s="14" t="s">
        <v>21850</v>
      </c>
      <c r="R1988" s="14" t="s">
        <v>40</v>
      </c>
      <c r="S1988" s="14" t="s">
        <v>21851</v>
      </c>
      <c r="T1988" s="14" t="s">
        <v>75</v>
      </c>
      <c r="U1988" s="14" t="s">
        <v>243</v>
      </c>
      <c r="V1988" s="14" t="s">
        <v>44</v>
      </c>
    </row>
    <row r="1989" spans="1:22" ht="9.75" customHeight="1">
      <c r="A1989" s="14" t="s">
        <v>21209</v>
      </c>
      <c r="B1989" s="14" t="s">
        <v>831</v>
      </c>
      <c r="C1989" s="13" t="str">
        <f t="shared" si="7"/>
        <v>11992G3</v>
      </c>
      <c r="D1989" s="14" t="s">
        <v>27</v>
      </c>
      <c r="E1989" s="14" t="s">
        <v>21852</v>
      </c>
      <c r="F1989" s="14" t="s">
        <v>21853</v>
      </c>
      <c r="G1989" s="13"/>
      <c r="H1989" s="14" t="s">
        <v>21854</v>
      </c>
      <c r="I1989" s="14" t="s">
        <v>21855</v>
      </c>
      <c r="J1989" s="14" t="s">
        <v>623</v>
      </c>
      <c r="K1989" s="14" t="s">
        <v>52</v>
      </c>
      <c r="L1989" s="14" t="s">
        <v>21856</v>
      </c>
      <c r="M1989" s="14" t="s">
        <v>21857</v>
      </c>
      <c r="N1989" s="14" t="s">
        <v>21858</v>
      </c>
      <c r="O1989" s="14" t="s">
        <v>21859</v>
      </c>
      <c r="P1989" s="58" t="s">
        <v>38</v>
      </c>
      <c r="Q1989" s="14" t="s">
        <v>21860</v>
      </c>
      <c r="R1989" s="14" t="s">
        <v>40</v>
      </c>
      <c r="S1989" s="14" t="s">
        <v>21861</v>
      </c>
      <c r="T1989" s="14" t="s">
        <v>75</v>
      </c>
      <c r="U1989" s="14" t="s">
        <v>243</v>
      </c>
      <c r="V1989" s="14" t="s">
        <v>44</v>
      </c>
    </row>
    <row r="1990" spans="1:22" ht="9.75" customHeight="1">
      <c r="A1990" s="14" t="s">
        <v>21209</v>
      </c>
      <c r="B1990" s="14" t="s">
        <v>844</v>
      </c>
      <c r="C1990" s="13" t="str">
        <f t="shared" si="7"/>
        <v>11992G4</v>
      </c>
      <c r="D1990" s="14" t="s">
        <v>27</v>
      </c>
      <c r="E1990" s="14" t="s">
        <v>21862</v>
      </c>
      <c r="F1990" s="14" t="s">
        <v>21863</v>
      </c>
      <c r="G1990" s="14" t="s">
        <v>21864</v>
      </c>
      <c r="H1990" s="14" t="s">
        <v>21865</v>
      </c>
      <c r="I1990" s="14" t="s">
        <v>21866</v>
      </c>
      <c r="J1990" s="14" t="s">
        <v>344</v>
      </c>
      <c r="K1990" s="13"/>
      <c r="L1990" s="14" t="s">
        <v>21867</v>
      </c>
      <c r="M1990" s="14" t="s">
        <v>21868</v>
      </c>
      <c r="N1990" s="14" t="s">
        <v>21869</v>
      </c>
      <c r="O1990" s="14" t="s">
        <v>21870</v>
      </c>
      <c r="P1990" s="58" t="s">
        <v>38</v>
      </c>
      <c r="Q1990" s="14" t="s">
        <v>21871</v>
      </c>
      <c r="R1990" s="14" t="s">
        <v>40</v>
      </c>
      <c r="S1990" s="14" t="s">
        <v>21872</v>
      </c>
      <c r="T1990" s="14" t="s">
        <v>75</v>
      </c>
      <c r="U1990" s="14" t="s">
        <v>243</v>
      </c>
      <c r="V1990" s="14" t="s">
        <v>44</v>
      </c>
    </row>
    <row r="1991" spans="1:22" ht="9.75" customHeight="1">
      <c r="A1991" s="14" t="s">
        <v>21209</v>
      </c>
      <c r="B1991" s="14" t="s">
        <v>856</v>
      </c>
      <c r="C1991" s="13" t="str">
        <f t="shared" si="7"/>
        <v>11992G5</v>
      </c>
      <c r="D1991" s="14" t="s">
        <v>27</v>
      </c>
      <c r="E1991" s="14" t="s">
        <v>21873</v>
      </c>
      <c r="F1991" s="14" t="s">
        <v>21874</v>
      </c>
      <c r="G1991" s="14" t="s">
        <v>21875</v>
      </c>
      <c r="H1991" s="14" t="s">
        <v>21876</v>
      </c>
      <c r="I1991" s="14" t="s">
        <v>4381</v>
      </c>
      <c r="J1991" s="14" t="s">
        <v>230</v>
      </c>
      <c r="K1991" s="13"/>
      <c r="L1991" s="14" t="s">
        <v>21877</v>
      </c>
      <c r="M1991" s="14" t="s">
        <v>4383</v>
      </c>
      <c r="N1991" s="14" t="s">
        <v>21878</v>
      </c>
      <c r="O1991" s="14" t="s">
        <v>21879</v>
      </c>
      <c r="P1991" s="58" t="s">
        <v>38</v>
      </c>
      <c r="Q1991" s="14" t="s">
        <v>21880</v>
      </c>
      <c r="R1991" s="14" t="s">
        <v>40</v>
      </c>
      <c r="S1991" s="14" t="s">
        <v>21881</v>
      </c>
      <c r="T1991" s="14" t="s">
        <v>230</v>
      </c>
      <c r="U1991" s="14" t="s">
        <v>230</v>
      </c>
      <c r="V1991" s="14" t="s">
        <v>44</v>
      </c>
    </row>
    <row r="1992" spans="1:22" ht="9.75" customHeight="1">
      <c r="A1992" s="14" t="s">
        <v>21209</v>
      </c>
      <c r="B1992" s="14" t="s">
        <v>868</v>
      </c>
      <c r="C1992" s="13" t="str">
        <f t="shared" si="7"/>
        <v>11992G6</v>
      </c>
      <c r="D1992" s="14" t="s">
        <v>27</v>
      </c>
      <c r="E1992" s="14" t="s">
        <v>21882</v>
      </c>
      <c r="F1992" s="14" t="s">
        <v>21883</v>
      </c>
      <c r="G1992" s="13"/>
      <c r="H1992" s="14" t="s">
        <v>21884</v>
      </c>
      <c r="I1992" s="14" t="s">
        <v>18264</v>
      </c>
      <c r="J1992" s="14" t="s">
        <v>111</v>
      </c>
      <c r="K1992" s="14" t="s">
        <v>33</v>
      </c>
      <c r="L1992" s="14" t="s">
        <v>21885</v>
      </c>
      <c r="M1992" s="14" t="s">
        <v>18266</v>
      </c>
      <c r="N1992" s="14" t="s">
        <v>21886</v>
      </c>
      <c r="O1992" s="14" t="s">
        <v>21887</v>
      </c>
      <c r="P1992" s="58" t="s">
        <v>38</v>
      </c>
      <c r="Q1992" s="14" t="s">
        <v>21888</v>
      </c>
      <c r="R1992" s="14" t="s">
        <v>40</v>
      </c>
      <c r="S1992" s="14" t="s">
        <v>21889</v>
      </c>
      <c r="T1992" s="14" t="s">
        <v>118</v>
      </c>
      <c r="U1992" s="14" t="s">
        <v>230</v>
      </c>
      <c r="V1992" s="14" t="s">
        <v>148</v>
      </c>
    </row>
    <row r="1993" spans="1:22" ht="9.75" customHeight="1">
      <c r="A1993" s="14" t="s">
        <v>21209</v>
      </c>
      <c r="B1993" s="14" t="s">
        <v>879</v>
      </c>
      <c r="C1993" s="13" t="str">
        <f t="shared" si="7"/>
        <v>11992G7</v>
      </c>
      <c r="D1993" s="14" t="s">
        <v>27</v>
      </c>
      <c r="E1993" s="14" t="s">
        <v>21890</v>
      </c>
      <c r="F1993" s="14" t="s">
        <v>21891</v>
      </c>
      <c r="G1993" s="14" t="s">
        <v>21892</v>
      </c>
      <c r="H1993" s="14" t="s">
        <v>21893</v>
      </c>
      <c r="I1993" s="14" t="s">
        <v>21894</v>
      </c>
      <c r="J1993" s="14" t="s">
        <v>21895</v>
      </c>
      <c r="K1993" s="14" t="s">
        <v>52</v>
      </c>
      <c r="L1993" s="14" t="s">
        <v>21896</v>
      </c>
      <c r="M1993" s="14" t="s">
        <v>21897</v>
      </c>
      <c r="N1993" s="14" t="s">
        <v>21898</v>
      </c>
      <c r="O1993" s="14" t="s">
        <v>21899</v>
      </c>
      <c r="P1993" s="58" t="s">
        <v>38</v>
      </c>
      <c r="Q1993" s="14" t="s">
        <v>21900</v>
      </c>
      <c r="R1993" s="14" t="s">
        <v>40</v>
      </c>
      <c r="S1993" s="14" t="s">
        <v>21901</v>
      </c>
      <c r="T1993" s="14" t="s">
        <v>118</v>
      </c>
      <c r="U1993" s="14" t="s">
        <v>4868</v>
      </c>
      <c r="V1993" s="14" t="s">
        <v>44</v>
      </c>
    </row>
    <row r="1994" spans="1:22" ht="9.75" customHeight="1">
      <c r="A1994" s="14" t="s">
        <v>21209</v>
      </c>
      <c r="B1994" s="14" t="s">
        <v>892</v>
      </c>
      <c r="C1994" s="13" t="str">
        <f t="shared" si="7"/>
        <v>11992G8</v>
      </c>
      <c r="D1994" s="14" t="s">
        <v>27</v>
      </c>
      <c r="E1994" s="14" t="s">
        <v>21902</v>
      </c>
      <c r="F1994" s="14" t="s">
        <v>21903</v>
      </c>
      <c r="G1994" s="14" t="s">
        <v>21904</v>
      </c>
      <c r="H1994" s="14" t="s">
        <v>21905</v>
      </c>
      <c r="I1994" s="14" t="s">
        <v>6895</v>
      </c>
      <c r="J1994" s="14" t="s">
        <v>21906</v>
      </c>
      <c r="K1994" s="14" t="s">
        <v>52</v>
      </c>
      <c r="L1994" s="14" t="s">
        <v>21907</v>
      </c>
      <c r="M1994" s="14" t="s">
        <v>6897</v>
      </c>
      <c r="N1994" s="14" t="s">
        <v>21908</v>
      </c>
      <c r="O1994" s="14" t="s">
        <v>21909</v>
      </c>
      <c r="P1994" s="58" t="s">
        <v>38</v>
      </c>
      <c r="Q1994" s="14" t="s">
        <v>21910</v>
      </c>
      <c r="R1994" s="14" t="s">
        <v>40</v>
      </c>
      <c r="S1994" s="14" t="s">
        <v>21911</v>
      </c>
      <c r="T1994" s="14" t="s">
        <v>20250</v>
      </c>
      <c r="U1994" s="14" t="s">
        <v>7224</v>
      </c>
      <c r="V1994" s="14" t="s">
        <v>44</v>
      </c>
    </row>
    <row r="1995" spans="1:22" ht="9.75" customHeight="1">
      <c r="A1995" s="14" t="s">
        <v>21209</v>
      </c>
      <c r="B1995" s="14" t="s">
        <v>905</v>
      </c>
      <c r="C1995" s="13" t="str">
        <f t="shared" si="7"/>
        <v>11992G9</v>
      </c>
      <c r="D1995" s="14" t="s">
        <v>27</v>
      </c>
      <c r="E1995" s="14" t="s">
        <v>21912</v>
      </c>
      <c r="F1995" s="14" t="s">
        <v>21913</v>
      </c>
      <c r="G1995" s="13"/>
      <c r="H1995" s="14" t="s">
        <v>21914</v>
      </c>
      <c r="I1995" s="14" t="s">
        <v>21915</v>
      </c>
      <c r="J1995" s="14" t="s">
        <v>344</v>
      </c>
      <c r="K1995" s="14" t="s">
        <v>83</v>
      </c>
      <c r="L1995" s="14" t="s">
        <v>21916</v>
      </c>
      <c r="M1995" s="14" t="s">
        <v>21917</v>
      </c>
      <c r="N1995" s="14" t="s">
        <v>21918</v>
      </c>
      <c r="O1995" s="14" t="s">
        <v>21919</v>
      </c>
      <c r="P1995" s="58" t="s">
        <v>38</v>
      </c>
      <c r="Q1995" s="14" t="s">
        <v>21920</v>
      </c>
      <c r="R1995" s="14" t="s">
        <v>40</v>
      </c>
      <c r="S1995" s="14" t="s">
        <v>21921</v>
      </c>
      <c r="T1995" s="14" t="s">
        <v>75</v>
      </c>
      <c r="U1995" s="14" t="s">
        <v>243</v>
      </c>
      <c r="V1995" s="14" t="s">
        <v>44</v>
      </c>
    </row>
    <row r="1996" spans="1:22" ht="9.75" customHeight="1">
      <c r="A1996" s="14" t="s">
        <v>21209</v>
      </c>
      <c r="B1996" s="14" t="s">
        <v>919</v>
      </c>
      <c r="C1996" s="13" t="str">
        <f t="shared" si="7"/>
        <v>11992G10</v>
      </c>
      <c r="D1996" s="14" t="s">
        <v>27</v>
      </c>
      <c r="E1996" s="14" t="s">
        <v>21922</v>
      </c>
      <c r="F1996" s="14" t="s">
        <v>21923</v>
      </c>
      <c r="G1996" s="14" t="s">
        <v>21924</v>
      </c>
      <c r="H1996" s="14" t="s">
        <v>21925</v>
      </c>
      <c r="I1996" s="14" t="s">
        <v>1161</v>
      </c>
      <c r="J1996" s="14" t="s">
        <v>384</v>
      </c>
      <c r="K1996" s="14" t="s">
        <v>33</v>
      </c>
      <c r="L1996" s="14" t="s">
        <v>21926</v>
      </c>
      <c r="M1996" s="14" t="s">
        <v>21927</v>
      </c>
      <c r="N1996" s="14" t="s">
        <v>21928</v>
      </c>
      <c r="O1996" s="14" t="s">
        <v>21929</v>
      </c>
      <c r="P1996" s="58" t="s">
        <v>38</v>
      </c>
      <c r="Q1996" s="14" t="s">
        <v>21930</v>
      </c>
      <c r="R1996" s="14" t="s">
        <v>40</v>
      </c>
      <c r="S1996" s="14" t="s">
        <v>21931</v>
      </c>
      <c r="T1996" s="14" t="s">
        <v>391</v>
      </c>
      <c r="U1996" s="14" t="s">
        <v>338</v>
      </c>
      <c r="V1996" s="14" t="s">
        <v>44</v>
      </c>
    </row>
    <row r="1997" spans="1:22" ht="9.75" customHeight="1">
      <c r="A1997" s="14" t="s">
        <v>21209</v>
      </c>
      <c r="B1997" s="14" t="s">
        <v>934</v>
      </c>
      <c r="C1997" s="13" t="str">
        <f t="shared" si="7"/>
        <v>11992G11</v>
      </c>
      <c r="D1997" s="14" t="s">
        <v>27</v>
      </c>
      <c r="E1997" s="14" t="s">
        <v>21932</v>
      </c>
      <c r="F1997" s="14" t="s">
        <v>21933</v>
      </c>
      <c r="G1997" s="14" t="s">
        <v>21934</v>
      </c>
      <c r="H1997" s="14" t="s">
        <v>21935</v>
      </c>
      <c r="I1997" s="14" t="s">
        <v>21936</v>
      </c>
      <c r="J1997" s="14" t="s">
        <v>21937</v>
      </c>
      <c r="K1997" s="14" t="s">
        <v>33</v>
      </c>
      <c r="L1997" s="14" t="s">
        <v>21938</v>
      </c>
      <c r="M1997" s="14" t="s">
        <v>21939</v>
      </c>
      <c r="N1997" s="14" t="s">
        <v>21940</v>
      </c>
      <c r="O1997" s="14" t="s">
        <v>21941</v>
      </c>
      <c r="P1997" s="58" t="s">
        <v>38</v>
      </c>
      <c r="Q1997" s="14" t="s">
        <v>21942</v>
      </c>
      <c r="R1997" s="14" t="s">
        <v>40</v>
      </c>
      <c r="S1997" s="14" t="s">
        <v>21943</v>
      </c>
      <c r="T1997" s="14" t="s">
        <v>21944</v>
      </c>
      <c r="U1997" s="14" t="s">
        <v>243</v>
      </c>
      <c r="V1997" s="14" t="s">
        <v>148</v>
      </c>
    </row>
    <row r="1998" spans="1:22" ht="9.75" customHeight="1">
      <c r="A1998" s="14" t="s">
        <v>21209</v>
      </c>
      <c r="B1998" s="14" t="s">
        <v>945</v>
      </c>
      <c r="C1998" s="13" t="str">
        <f t="shared" si="7"/>
        <v>11992H2</v>
      </c>
      <c r="D1998" s="14" t="s">
        <v>27</v>
      </c>
      <c r="E1998" s="14" t="s">
        <v>21945</v>
      </c>
      <c r="F1998" s="14" t="s">
        <v>21946</v>
      </c>
      <c r="G1998" s="14" t="s">
        <v>21947</v>
      </c>
      <c r="H1998" s="14" t="s">
        <v>21948</v>
      </c>
      <c r="I1998" s="14" t="s">
        <v>21949</v>
      </c>
      <c r="J1998" s="14" t="s">
        <v>5733</v>
      </c>
      <c r="K1998" s="14" t="s">
        <v>83</v>
      </c>
      <c r="L1998" s="14" t="s">
        <v>21950</v>
      </c>
      <c r="M1998" s="14" t="s">
        <v>21951</v>
      </c>
      <c r="N1998" s="14" t="s">
        <v>21952</v>
      </c>
      <c r="O1998" s="14" t="s">
        <v>21953</v>
      </c>
      <c r="P1998" s="58" t="s">
        <v>38</v>
      </c>
      <c r="Q1998" s="14" t="s">
        <v>21954</v>
      </c>
      <c r="R1998" s="14" t="s">
        <v>40</v>
      </c>
      <c r="S1998" s="14" t="s">
        <v>21955</v>
      </c>
      <c r="T1998" s="14" t="s">
        <v>103</v>
      </c>
      <c r="U1998" s="14" t="s">
        <v>43</v>
      </c>
      <c r="V1998" s="14" t="s">
        <v>44</v>
      </c>
    </row>
    <row r="1999" spans="1:22" ht="9.75" customHeight="1">
      <c r="A1999" s="14" t="s">
        <v>21209</v>
      </c>
      <c r="B1999" s="14" t="s">
        <v>956</v>
      </c>
      <c r="C1999" s="13" t="str">
        <f t="shared" si="7"/>
        <v>11992H3</v>
      </c>
      <c r="D1999" s="14" t="s">
        <v>27</v>
      </c>
      <c r="E1999" s="14" t="s">
        <v>21956</v>
      </c>
      <c r="F1999" s="14" t="s">
        <v>21957</v>
      </c>
      <c r="G1999" s="14" t="s">
        <v>21958</v>
      </c>
      <c r="H1999" s="14" t="s">
        <v>21959</v>
      </c>
      <c r="I1999" s="14" t="s">
        <v>2342</v>
      </c>
      <c r="J1999" s="14" t="s">
        <v>2391</v>
      </c>
      <c r="K1999" s="14" t="s">
        <v>83</v>
      </c>
      <c r="L1999" s="14" t="s">
        <v>21960</v>
      </c>
      <c r="M1999" s="14" t="s">
        <v>21961</v>
      </c>
      <c r="N1999" s="14" t="s">
        <v>21962</v>
      </c>
      <c r="O1999" s="14" t="s">
        <v>21963</v>
      </c>
      <c r="P1999" s="58" t="s">
        <v>38</v>
      </c>
      <c r="Q1999" s="14" t="s">
        <v>21964</v>
      </c>
      <c r="R1999" s="14" t="s">
        <v>40</v>
      </c>
      <c r="S1999" s="14" t="s">
        <v>21965</v>
      </c>
      <c r="T1999" s="14" t="s">
        <v>2399</v>
      </c>
      <c r="U1999" s="14" t="s">
        <v>202</v>
      </c>
      <c r="V1999" s="14" t="s">
        <v>44</v>
      </c>
    </row>
    <row r="2000" spans="1:22" ht="9.75" customHeight="1">
      <c r="A2000" s="14" t="s">
        <v>21209</v>
      </c>
      <c r="B2000" s="14" t="s">
        <v>971</v>
      </c>
      <c r="C2000" s="13" t="str">
        <f t="shared" si="7"/>
        <v>11992H4</v>
      </c>
      <c r="D2000" s="14" t="s">
        <v>27</v>
      </c>
      <c r="E2000" s="14" t="s">
        <v>21966</v>
      </c>
      <c r="F2000" s="14" t="s">
        <v>21967</v>
      </c>
      <c r="G2000" s="14" t="s">
        <v>21968</v>
      </c>
      <c r="H2000" s="14" t="s">
        <v>21969</v>
      </c>
      <c r="I2000" s="14" t="s">
        <v>21970</v>
      </c>
      <c r="J2000" s="14" t="s">
        <v>8859</v>
      </c>
      <c r="K2000" s="14" t="s">
        <v>33</v>
      </c>
      <c r="L2000" s="14" t="s">
        <v>21971</v>
      </c>
      <c r="M2000" s="14" t="s">
        <v>21972</v>
      </c>
      <c r="N2000" s="14" t="s">
        <v>21973</v>
      </c>
      <c r="O2000" s="14" t="s">
        <v>21974</v>
      </c>
      <c r="P2000" s="58" t="s">
        <v>38</v>
      </c>
      <c r="Q2000" s="14" t="s">
        <v>21975</v>
      </c>
      <c r="R2000" s="14" t="s">
        <v>40</v>
      </c>
      <c r="S2000" s="14" t="s">
        <v>21976</v>
      </c>
      <c r="T2000" s="14" t="s">
        <v>103</v>
      </c>
      <c r="U2000" s="14" t="s">
        <v>338</v>
      </c>
      <c r="V2000" s="14" t="s">
        <v>44</v>
      </c>
    </row>
    <row r="2001" spans="1:22" ht="9.75" customHeight="1">
      <c r="A2001" s="14" t="s">
        <v>21209</v>
      </c>
      <c r="B2001" s="14" t="s">
        <v>985</v>
      </c>
      <c r="C2001" s="13" t="str">
        <f t="shared" si="7"/>
        <v>11992H5</v>
      </c>
      <c r="D2001" s="14" t="s">
        <v>27</v>
      </c>
      <c r="E2001" s="14" t="s">
        <v>21977</v>
      </c>
      <c r="F2001" s="14" t="s">
        <v>21978</v>
      </c>
      <c r="G2001" s="14" t="s">
        <v>21979</v>
      </c>
      <c r="H2001" s="14" t="s">
        <v>21980</v>
      </c>
      <c r="I2001" s="14" t="s">
        <v>6447</v>
      </c>
      <c r="J2001" s="14" t="s">
        <v>111</v>
      </c>
      <c r="K2001" s="14" t="s">
        <v>52</v>
      </c>
      <c r="L2001" s="14" t="s">
        <v>21981</v>
      </c>
      <c r="M2001" s="14" t="s">
        <v>6449</v>
      </c>
      <c r="N2001" s="14" t="s">
        <v>21982</v>
      </c>
      <c r="O2001" s="14" t="s">
        <v>21983</v>
      </c>
      <c r="P2001" s="58" t="s">
        <v>38</v>
      </c>
      <c r="Q2001" s="14" t="s">
        <v>21984</v>
      </c>
      <c r="R2001" s="14" t="s">
        <v>40</v>
      </c>
      <c r="S2001" s="14" t="s">
        <v>21985</v>
      </c>
      <c r="T2001" s="14" t="s">
        <v>118</v>
      </c>
      <c r="U2001" s="14" t="s">
        <v>230</v>
      </c>
      <c r="V2001" s="14" t="s">
        <v>148</v>
      </c>
    </row>
    <row r="2002" spans="1:22" ht="9.75" customHeight="1">
      <c r="A2002" s="14" t="s">
        <v>21209</v>
      </c>
      <c r="B2002" s="14" t="s">
        <v>999</v>
      </c>
      <c r="C2002" s="13" t="str">
        <f t="shared" si="7"/>
        <v>11992H6</v>
      </c>
      <c r="D2002" s="14" t="s">
        <v>27</v>
      </c>
      <c r="E2002" s="14" t="s">
        <v>21986</v>
      </c>
      <c r="F2002" s="14" t="s">
        <v>21987</v>
      </c>
      <c r="G2002" s="13"/>
      <c r="H2002" s="14" t="s">
        <v>21988</v>
      </c>
      <c r="I2002" s="14" t="s">
        <v>13352</v>
      </c>
      <c r="J2002" s="14" t="s">
        <v>21989</v>
      </c>
      <c r="K2002" s="14" t="s">
        <v>33</v>
      </c>
      <c r="L2002" s="14" t="s">
        <v>21990</v>
      </c>
      <c r="M2002" s="14" t="s">
        <v>21991</v>
      </c>
      <c r="N2002" s="14" t="s">
        <v>21992</v>
      </c>
      <c r="O2002" s="14" t="s">
        <v>21993</v>
      </c>
      <c r="P2002" s="58" t="s">
        <v>38</v>
      </c>
      <c r="Q2002" s="14" t="s">
        <v>21994</v>
      </c>
      <c r="R2002" s="14" t="s">
        <v>40</v>
      </c>
      <c r="S2002" s="14" t="s">
        <v>21995</v>
      </c>
      <c r="T2002" s="14" t="s">
        <v>1692</v>
      </c>
      <c r="U2002" s="14" t="s">
        <v>134</v>
      </c>
      <c r="V2002" s="14" t="s">
        <v>44</v>
      </c>
    </row>
    <row r="2003" spans="1:22" ht="9.75" customHeight="1">
      <c r="A2003" s="14" t="s">
        <v>21209</v>
      </c>
      <c r="B2003" s="14" t="s">
        <v>1010</v>
      </c>
      <c r="C2003" s="13" t="str">
        <f t="shared" si="7"/>
        <v>11992H7</v>
      </c>
      <c r="D2003" s="14" t="s">
        <v>27</v>
      </c>
      <c r="E2003" s="14" t="s">
        <v>21996</v>
      </c>
      <c r="F2003" s="14" t="s">
        <v>21997</v>
      </c>
      <c r="G2003" s="13"/>
      <c r="H2003" s="14" t="s">
        <v>21998</v>
      </c>
      <c r="I2003" s="14" t="s">
        <v>17084</v>
      </c>
      <c r="J2003" s="14" t="s">
        <v>1962</v>
      </c>
      <c r="K2003" s="14" t="s">
        <v>33</v>
      </c>
      <c r="L2003" s="14" t="s">
        <v>21999</v>
      </c>
      <c r="M2003" s="14" t="s">
        <v>22000</v>
      </c>
      <c r="N2003" s="14" t="s">
        <v>22001</v>
      </c>
      <c r="O2003" s="14" t="s">
        <v>280</v>
      </c>
      <c r="P2003" s="58" t="s">
        <v>38</v>
      </c>
      <c r="Q2003" s="14" t="s">
        <v>22002</v>
      </c>
      <c r="R2003" s="14" t="s">
        <v>40</v>
      </c>
      <c r="S2003" s="14" t="s">
        <v>22003</v>
      </c>
      <c r="T2003" s="14" t="s">
        <v>75</v>
      </c>
      <c r="U2003" s="14" t="s">
        <v>243</v>
      </c>
      <c r="V2003" s="14" t="s">
        <v>148</v>
      </c>
    </row>
    <row r="2004" spans="1:22" ht="9.75" customHeight="1">
      <c r="A2004" s="14" t="s">
        <v>21209</v>
      </c>
      <c r="B2004" s="14" t="s">
        <v>1022</v>
      </c>
      <c r="C2004" s="13" t="str">
        <f t="shared" si="7"/>
        <v>11992H8</v>
      </c>
      <c r="D2004" s="14" t="s">
        <v>27</v>
      </c>
      <c r="E2004" s="14" t="s">
        <v>22004</v>
      </c>
      <c r="F2004" s="14" t="s">
        <v>22005</v>
      </c>
      <c r="G2004" s="14" t="s">
        <v>22006</v>
      </c>
      <c r="H2004" s="14" t="s">
        <v>22007</v>
      </c>
      <c r="I2004" s="14" t="s">
        <v>22008</v>
      </c>
      <c r="J2004" s="14" t="s">
        <v>22009</v>
      </c>
      <c r="K2004" s="14" t="s">
        <v>33</v>
      </c>
      <c r="L2004" s="14" t="s">
        <v>22010</v>
      </c>
      <c r="M2004" s="14" t="s">
        <v>22011</v>
      </c>
      <c r="N2004" s="14" t="s">
        <v>22012</v>
      </c>
      <c r="O2004" s="14" t="s">
        <v>22013</v>
      </c>
      <c r="P2004" s="58" t="s">
        <v>38</v>
      </c>
      <c r="Q2004" s="14" t="s">
        <v>22014</v>
      </c>
      <c r="R2004" s="14" t="s">
        <v>40</v>
      </c>
      <c r="S2004" s="14" t="s">
        <v>22015</v>
      </c>
      <c r="T2004" s="14" t="s">
        <v>1624</v>
      </c>
      <c r="U2004" s="14" t="s">
        <v>147</v>
      </c>
      <c r="V2004" s="14" t="s">
        <v>44</v>
      </c>
    </row>
    <row r="2005" spans="1:22" ht="9.75" customHeight="1">
      <c r="A2005" s="14" t="s">
        <v>21209</v>
      </c>
      <c r="B2005" s="14" t="s">
        <v>1035</v>
      </c>
      <c r="C2005" s="13" t="str">
        <f t="shared" si="7"/>
        <v>11992H9</v>
      </c>
      <c r="D2005" s="14" t="s">
        <v>27</v>
      </c>
      <c r="E2005" s="14" t="s">
        <v>22016</v>
      </c>
      <c r="F2005" s="14" t="s">
        <v>22017</v>
      </c>
      <c r="G2005" s="14" t="s">
        <v>22018</v>
      </c>
      <c r="H2005" s="14" t="s">
        <v>22019</v>
      </c>
      <c r="I2005" s="14" t="s">
        <v>22020</v>
      </c>
      <c r="J2005" s="14" t="s">
        <v>111</v>
      </c>
      <c r="K2005" s="14" t="s">
        <v>33</v>
      </c>
      <c r="L2005" s="14" t="s">
        <v>22021</v>
      </c>
      <c r="M2005" s="14" t="s">
        <v>22022</v>
      </c>
      <c r="N2005" s="14" t="s">
        <v>22023</v>
      </c>
      <c r="O2005" s="14" t="s">
        <v>22024</v>
      </c>
      <c r="P2005" s="58" t="s">
        <v>38</v>
      </c>
      <c r="Q2005" s="14" t="s">
        <v>22025</v>
      </c>
      <c r="R2005" s="14" t="s">
        <v>40</v>
      </c>
      <c r="S2005" s="14" t="s">
        <v>22026</v>
      </c>
      <c r="T2005" s="14" t="s">
        <v>118</v>
      </c>
      <c r="U2005" s="14" t="s">
        <v>60</v>
      </c>
      <c r="V2005" s="14" t="s">
        <v>44</v>
      </c>
    </row>
    <row r="2006" spans="1:22" ht="9.75" customHeight="1">
      <c r="A2006" s="14" t="s">
        <v>21209</v>
      </c>
      <c r="B2006" s="14" t="s">
        <v>1048</v>
      </c>
      <c r="C2006" s="13" t="str">
        <f t="shared" si="7"/>
        <v>11992H10</v>
      </c>
      <c r="D2006" s="14" t="s">
        <v>27</v>
      </c>
      <c r="E2006" s="14" t="s">
        <v>22027</v>
      </c>
      <c r="F2006" s="14" t="s">
        <v>22028</v>
      </c>
      <c r="G2006" s="14" t="s">
        <v>22029</v>
      </c>
      <c r="H2006" s="14" t="s">
        <v>22030</v>
      </c>
      <c r="I2006" s="14" t="s">
        <v>22031</v>
      </c>
      <c r="J2006" s="14" t="s">
        <v>1673</v>
      </c>
      <c r="K2006" s="14" t="s">
        <v>2975</v>
      </c>
      <c r="L2006" s="14" t="s">
        <v>22032</v>
      </c>
      <c r="M2006" s="14" t="s">
        <v>22033</v>
      </c>
      <c r="N2006" s="14" t="s">
        <v>22034</v>
      </c>
      <c r="O2006" s="14" t="s">
        <v>22035</v>
      </c>
      <c r="P2006" s="58" t="s">
        <v>38</v>
      </c>
      <c r="Q2006" s="14" t="s">
        <v>22036</v>
      </c>
      <c r="R2006" s="14" t="s">
        <v>40</v>
      </c>
      <c r="S2006" s="14" t="s">
        <v>22037</v>
      </c>
      <c r="T2006" s="14" t="s">
        <v>1680</v>
      </c>
      <c r="U2006" s="14" t="s">
        <v>134</v>
      </c>
      <c r="V2006" s="14" t="s">
        <v>44</v>
      </c>
    </row>
    <row r="2007" spans="1:22" ht="9.75" customHeight="1">
      <c r="A2007" s="14" t="s">
        <v>21209</v>
      </c>
      <c r="B2007" s="14" t="s">
        <v>1061</v>
      </c>
      <c r="C2007" s="13" t="str">
        <f t="shared" si="7"/>
        <v>11992H11</v>
      </c>
      <c r="D2007" s="14" t="s">
        <v>27</v>
      </c>
      <c r="E2007" s="14" t="s">
        <v>22038</v>
      </c>
      <c r="F2007" s="14" t="s">
        <v>22039</v>
      </c>
      <c r="G2007" s="14" t="s">
        <v>22040</v>
      </c>
      <c r="H2007" s="14" t="s">
        <v>22041</v>
      </c>
      <c r="I2007" s="14" t="s">
        <v>19945</v>
      </c>
      <c r="J2007" s="14" t="s">
        <v>316</v>
      </c>
      <c r="K2007" s="14" t="s">
        <v>52</v>
      </c>
      <c r="L2007" s="14" t="s">
        <v>22042</v>
      </c>
      <c r="M2007" s="14" t="s">
        <v>19947</v>
      </c>
      <c r="N2007" s="14" t="s">
        <v>22043</v>
      </c>
      <c r="O2007" s="14" t="s">
        <v>22044</v>
      </c>
      <c r="P2007" s="58" t="s">
        <v>38</v>
      </c>
      <c r="Q2007" s="14" t="s">
        <v>22045</v>
      </c>
      <c r="R2007" s="14" t="s">
        <v>40</v>
      </c>
      <c r="S2007" s="14" t="s">
        <v>22046</v>
      </c>
      <c r="T2007" s="14" t="s">
        <v>323</v>
      </c>
      <c r="U2007" s="14" t="s">
        <v>134</v>
      </c>
      <c r="V2007" s="14" t="s">
        <v>547</v>
      </c>
    </row>
    <row r="2008" spans="1:22" ht="9.75" customHeight="1">
      <c r="A2008" s="14" t="s">
        <v>22047</v>
      </c>
      <c r="B2008" s="14" t="s">
        <v>26</v>
      </c>
      <c r="C2008" s="13" t="str">
        <f t="shared" si="7"/>
        <v>11993A2</v>
      </c>
      <c r="D2008" s="14" t="s">
        <v>27</v>
      </c>
      <c r="E2008" s="14" t="s">
        <v>22048</v>
      </c>
      <c r="F2008" s="14" t="s">
        <v>22049</v>
      </c>
      <c r="G2008" s="14" t="s">
        <v>22050</v>
      </c>
      <c r="H2008" s="14" t="s">
        <v>22051</v>
      </c>
      <c r="I2008" s="14" t="s">
        <v>22052</v>
      </c>
      <c r="J2008" s="14" t="s">
        <v>22053</v>
      </c>
      <c r="K2008" s="14" t="s">
        <v>33</v>
      </c>
      <c r="L2008" s="14" t="s">
        <v>22054</v>
      </c>
      <c r="M2008" s="14" t="s">
        <v>22055</v>
      </c>
      <c r="N2008" s="14" t="s">
        <v>22056</v>
      </c>
      <c r="O2008" s="14" t="s">
        <v>22057</v>
      </c>
      <c r="P2008" s="58" t="s">
        <v>38</v>
      </c>
      <c r="Q2008" s="14" t="s">
        <v>22058</v>
      </c>
      <c r="R2008" s="14" t="s">
        <v>40</v>
      </c>
      <c r="S2008" s="14" t="s">
        <v>22059</v>
      </c>
      <c r="T2008" s="14" t="s">
        <v>17493</v>
      </c>
      <c r="U2008" s="14" t="s">
        <v>1471</v>
      </c>
      <c r="V2008" s="14" t="s">
        <v>44</v>
      </c>
    </row>
    <row r="2009" spans="1:22" ht="9.75" customHeight="1">
      <c r="A2009" s="14" t="s">
        <v>22047</v>
      </c>
      <c r="B2009" s="14" t="s">
        <v>45</v>
      </c>
      <c r="C2009" s="13" t="str">
        <f t="shared" si="7"/>
        <v>11993A3</v>
      </c>
      <c r="D2009" s="14" t="s">
        <v>27</v>
      </c>
      <c r="E2009" s="14" t="s">
        <v>22060</v>
      </c>
      <c r="F2009" s="14" t="s">
        <v>22061</v>
      </c>
      <c r="G2009" s="13"/>
      <c r="H2009" s="14" t="s">
        <v>22062</v>
      </c>
      <c r="I2009" s="14" t="s">
        <v>22063</v>
      </c>
      <c r="J2009" s="14" t="s">
        <v>1962</v>
      </c>
      <c r="K2009" s="14" t="s">
        <v>33</v>
      </c>
      <c r="L2009" s="14" t="s">
        <v>22064</v>
      </c>
      <c r="M2009" s="14" t="s">
        <v>22065</v>
      </c>
      <c r="N2009" s="14" t="s">
        <v>22066</v>
      </c>
      <c r="O2009" s="14" t="s">
        <v>22067</v>
      </c>
      <c r="P2009" s="58" t="s">
        <v>38</v>
      </c>
      <c r="Q2009" s="14" t="s">
        <v>22068</v>
      </c>
      <c r="R2009" s="14" t="s">
        <v>40</v>
      </c>
      <c r="S2009" s="14" t="s">
        <v>22069</v>
      </c>
      <c r="T2009" s="14" t="s">
        <v>75</v>
      </c>
      <c r="U2009" s="14" t="s">
        <v>243</v>
      </c>
      <c r="V2009" s="14" t="s">
        <v>148</v>
      </c>
    </row>
    <row r="2010" spans="1:22" ht="9.75" customHeight="1">
      <c r="A2010" s="14" t="s">
        <v>22047</v>
      </c>
      <c r="B2010" s="14" t="s">
        <v>61</v>
      </c>
      <c r="C2010" s="13" t="str">
        <f t="shared" si="7"/>
        <v>11993A4</v>
      </c>
      <c r="D2010" s="14" t="s">
        <v>27</v>
      </c>
      <c r="E2010" s="14" t="s">
        <v>22070</v>
      </c>
      <c r="F2010" s="14" t="s">
        <v>22071</v>
      </c>
      <c r="G2010" s="14" t="s">
        <v>22072</v>
      </c>
      <c r="H2010" s="14" t="s">
        <v>22073</v>
      </c>
      <c r="I2010" s="14" t="s">
        <v>22074</v>
      </c>
      <c r="J2010" s="14" t="s">
        <v>22075</v>
      </c>
      <c r="K2010" s="14" t="s">
        <v>33</v>
      </c>
      <c r="L2010" s="14" t="s">
        <v>22076</v>
      </c>
      <c r="M2010" s="14" t="s">
        <v>22077</v>
      </c>
      <c r="N2010" s="14" t="s">
        <v>22078</v>
      </c>
      <c r="O2010" s="14" t="s">
        <v>22079</v>
      </c>
      <c r="P2010" s="58" t="s">
        <v>38</v>
      </c>
      <c r="Q2010" s="14" t="s">
        <v>22080</v>
      </c>
      <c r="R2010" s="14" t="s">
        <v>40</v>
      </c>
      <c r="S2010" s="14" t="s">
        <v>22081</v>
      </c>
      <c r="T2010" s="14" t="s">
        <v>22082</v>
      </c>
      <c r="U2010" s="14" t="s">
        <v>134</v>
      </c>
      <c r="V2010" s="14" t="s">
        <v>44</v>
      </c>
    </row>
    <row r="2011" spans="1:22" ht="9.75" customHeight="1">
      <c r="A2011" s="14" t="s">
        <v>22047</v>
      </c>
      <c r="B2011" s="14" t="s">
        <v>77</v>
      </c>
      <c r="C2011" s="13" t="str">
        <f t="shared" si="7"/>
        <v>11993A5</v>
      </c>
      <c r="D2011" s="14" t="s">
        <v>27</v>
      </c>
      <c r="E2011" s="14" t="s">
        <v>22083</v>
      </c>
      <c r="F2011" s="14" t="s">
        <v>22084</v>
      </c>
      <c r="G2011" s="14" t="s">
        <v>22085</v>
      </c>
      <c r="H2011" s="14" t="s">
        <v>22086</v>
      </c>
      <c r="I2011" s="14" t="s">
        <v>14611</v>
      </c>
      <c r="J2011" s="14" t="s">
        <v>2558</v>
      </c>
      <c r="K2011" s="14" t="s">
        <v>33</v>
      </c>
      <c r="L2011" s="14" t="s">
        <v>22087</v>
      </c>
      <c r="M2011" s="14" t="s">
        <v>22088</v>
      </c>
      <c r="N2011" s="14" t="s">
        <v>22089</v>
      </c>
      <c r="O2011" s="14" t="s">
        <v>22090</v>
      </c>
      <c r="P2011" s="58" t="s">
        <v>38</v>
      </c>
      <c r="Q2011" s="14" t="s">
        <v>22091</v>
      </c>
      <c r="R2011" s="14" t="s">
        <v>40</v>
      </c>
      <c r="S2011" s="14" t="s">
        <v>22092</v>
      </c>
      <c r="T2011" s="14" t="s">
        <v>1060</v>
      </c>
      <c r="U2011" s="14" t="s">
        <v>283</v>
      </c>
      <c r="V2011" s="14" t="s">
        <v>44</v>
      </c>
    </row>
    <row r="2012" spans="1:22" ht="9.75" customHeight="1">
      <c r="A2012" s="14" t="s">
        <v>22047</v>
      </c>
      <c r="B2012" s="14" t="s">
        <v>91</v>
      </c>
      <c r="C2012" s="13" t="str">
        <f t="shared" si="7"/>
        <v>11993A6</v>
      </c>
      <c r="D2012" s="14" t="s">
        <v>27</v>
      </c>
      <c r="E2012" s="14" t="s">
        <v>22093</v>
      </c>
      <c r="F2012" s="14" t="s">
        <v>22094</v>
      </c>
      <c r="G2012" s="13"/>
      <c r="H2012" s="14" t="s">
        <v>22095</v>
      </c>
      <c r="I2012" s="14" t="s">
        <v>19983</v>
      </c>
      <c r="J2012" s="14" t="s">
        <v>384</v>
      </c>
      <c r="K2012" s="14" t="s">
        <v>33</v>
      </c>
      <c r="L2012" s="14" t="s">
        <v>22096</v>
      </c>
      <c r="M2012" s="14" t="s">
        <v>22097</v>
      </c>
      <c r="N2012" s="14" t="s">
        <v>22098</v>
      </c>
      <c r="O2012" s="14" t="s">
        <v>22099</v>
      </c>
      <c r="P2012" s="58" t="s">
        <v>38</v>
      </c>
      <c r="Q2012" s="14" t="s">
        <v>22100</v>
      </c>
      <c r="R2012" s="14" t="s">
        <v>40</v>
      </c>
      <c r="S2012" s="14" t="s">
        <v>22101</v>
      </c>
      <c r="T2012" s="14" t="s">
        <v>391</v>
      </c>
      <c r="U2012" s="14" t="s">
        <v>338</v>
      </c>
      <c r="V2012" s="14" t="s">
        <v>44</v>
      </c>
    </row>
    <row r="2013" spans="1:22" ht="9.75" customHeight="1">
      <c r="A2013" s="14" t="s">
        <v>22047</v>
      </c>
      <c r="B2013" s="14" t="s">
        <v>105</v>
      </c>
      <c r="C2013" s="13" t="str">
        <f t="shared" si="7"/>
        <v>11993A7</v>
      </c>
      <c r="D2013" s="14" t="s">
        <v>27</v>
      </c>
      <c r="E2013" s="14" t="s">
        <v>22102</v>
      </c>
      <c r="F2013" s="14" t="s">
        <v>22103</v>
      </c>
      <c r="G2013" s="14" t="s">
        <v>22104</v>
      </c>
      <c r="H2013" s="14" t="s">
        <v>22105</v>
      </c>
      <c r="I2013" s="14" t="s">
        <v>9258</v>
      </c>
      <c r="J2013" s="14" t="s">
        <v>22106</v>
      </c>
      <c r="K2013" s="14" t="s">
        <v>33</v>
      </c>
      <c r="L2013" s="14" t="s">
        <v>22107</v>
      </c>
      <c r="M2013" s="14" t="s">
        <v>9261</v>
      </c>
      <c r="N2013" s="14" t="s">
        <v>22108</v>
      </c>
      <c r="O2013" s="14" t="s">
        <v>22109</v>
      </c>
      <c r="P2013" s="58" t="s">
        <v>38</v>
      </c>
      <c r="Q2013" s="14" t="s">
        <v>22110</v>
      </c>
      <c r="R2013" s="14" t="s">
        <v>40</v>
      </c>
      <c r="S2013" s="14" t="s">
        <v>22111</v>
      </c>
      <c r="T2013" s="14" t="s">
        <v>17116</v>
      </c>
      <c r="U2013" s="14" t="s">
        <v>119</v>
      </c>
      <c r="V2013" s="14" t="s">
        <v>547</v>
      </c>
    </row>
    <row r="2014" spans="1:22" ht="9.75" customHeight="1">
      <c r="A2014" s="14" t="s">
        <v>22047</v>
      </c>
      <c r="B2014" s="14" t="s">
        <v>120</v>
      </c>
      <c r="C2014" s="13" t="str">
        <f t="shared" si="7"/>
        <v>11993A8</v>
      </c>
      <c r="D2014" s="14" t="s">
        <v>27</v>
      </c>
      <c r="E2014" s="14" t="s">
        <v>22112</v>
      </c>
      <c r="F2014" s="14" t="s">
        <v>22113</v>
      </c>
      <c r="G2014" s="14" t="s">
        <v>22114</v>
      </c>
      <c r="H2014" s="14" t="s">
        <v>22115</v>
      </c>
      <c r="I2014" s="14" t="s">
        <v>22116</v>
      </c>
      <c r="J2014" s="14" t="s">
        <v>82</v>
      </c>
      <c r="K2014" s="14" t="s">
        <v>33</v>
      </c>
      <c r="L2014" s="14" t="s">
        <v>22117</v>
      </c>
      <c r="M2014" s="14" t="s">
        <v>22118</v>
      </c>
      <c r="N2014" s="14" t="s">
        <v>22119</v>
      </c>
      <c r="O2014" s="14" t="s">
        <v>22120</v>
      </c>
      <c r="P2014" s="58" t="s">
        <v>38</v>
      </c>
      <c r="Q2014" s="14" t="s">
        <v>22121</v>
      </c>
      <c r="R2014" s="14" t="s">
        <v>40</v>
      </c>
      <c r="S2014" s="14" t="s">
        <v>22122</v>
      </c>
      <c r="T2014" s="14" t="s">
        <v>90</v>
      </c>
      <c r="U2014" s="14" t="s">
        <v>283</v>
      </c>
      <c r="V2014" s="14" t="s">
        <v>44</v>
      </c>
    </row>
    <row r="2015" spans="1:22" ht="9.75" customHeight="1">
      <c r="A2015" s="14" t="s">
        <v>22047</v>
      </c>
      <c r="B2015" s="14" t="s">
        <v>136</v>
      </c>
      <c r="C2015" s="13" t="str">
        <f t="shared" si="7"/>
        <v>11993A9</v>
      </c>
      <c r="D2015" s="14" t="s">
        <v>27</v>
      </c>
      <c r="E2015" s="14" t="s">
        <v>22123</v>
      </c>
      <c r="F2015" s="14" t="s">
        <v>22124</v>
      </c>
      <c r="G2015" s="14" t="s">
        <v>22125</v>
      </c>
      <c r="H2015" s="14" t="s">
        <v>22126</v>
      </c>
      <c r="I2015" s="14" t="s">
        <v>22127</v>
      </c>
      <c r="J2015" s="14" t="s">
        <v>276</v>
      </c>
      <c r="K2015" s="14" t="s">
        <v>4258</v>
      </c>
      <c r="L2015" s="14" t="s">
        <v>22128</v>
      </c>
      <c r="M2015" s="14" t="s">
        <v>22129</v>
      </c>
      <c r="N2015" s="14" t="s">
        <v>22130</v>
      </c>
      <c r="O2015" s="14" t="s">
        <v>22131</v>
      </c>
      <c r="P2015" s="58" t="s">
        <v>38</v>
      </c>
      <c r="Q2015" s="14" t="s">
        <v>22132</v>
      </c>
      <c r="R2015" s="14" t="s">
        <v>40</v>
      </c>
      <c r="S2015" s="14" t="s">
        <v>22133</v>
      </c>
      <c r="T2015" s="14" t="s">
        <v>90</v>
      </c>
      <c r="U2015" s="14" t="s">
        <v>283</v>
      </c>
      <c r="V2015" s="14" t="s">
        <v>44</v>
      </c>
    </row>
    <row r="2016" spans="1:22" ht="9.75" customHeight="1">
      <c r="A2016" s="14" t="s">
        <v>22047</v>
      </c>
      <c r="B2016" s="14" t="s">
        <v>149</v>
      </c>
      <c r="C2016" s="13" t="str">
        <f t="shared" si="7"/>
        <v>11993A10</v>
      </c>
      <c r="D2016" s="14" t="s">
        <v>27</v>
      </c>
      <c r="E2016" s="14" t="s">
        <v>22134</v>
      </c>
      <c r="F2016" s="14" t="s">
        <v>22135</v>
      </c>
      <c r="G2016" s="13"/>
      <c r="H2016" s="14" t="s">
        <v>22136</v>
      </c>
      <c r="I2016" s="14" t="s">
        <v>22137</v>
      </c>
      <c r="J2016" s="14" t="s">
        <v>18034</v>
      </c>
      <c r="K2016" s="14" t="s">
        <v>33</v>
      </c>
      <c r="L2016" s="14" t="s">
        <v>22138</v>
      </c>
      <c r="M2016" s="14" t="s">
        <v>22139</v>
      </c>
      <c r="N2016" s="14" t="s">
        <v>22140</v>
      </c>
      <c r="O2016" s="14" t="s">
        <v>22141</v>
      </c>
      <c r="P2016" s="58" t="s">
        <v>38</v>
      </c>
      <c r="Q2016" s="14" t="s">
        <v>22142</v>
      </c>
      <c r="R2016" s="14" t="s">
        <v>40</v>
      </c>
      <c r="S2016" s="14" t="s">
        <v>22143</v>
      </c>
      <c r="T2016" s="14" t="s">
        <v>1599</v>
      </c>
      <c r="U2016" s="14" t="s">
        <v>338</v>
      </c>
      <c r="V2016" s="14" t="s">
        <v>44</v>
      </c>
    </row>
    <row r="2017" spans="1:22" ht="9.75" customHeight="1">
      <c r="A2017" s="14" t="s">
        <v>22047</v>
      </c>
      <c r="B2017" s="14" t="s">
        <v>162</v>
      </c>
      <c r="C2017" s="13" t="str">
        <f t="shared" si="7"/>
        <v>11993A11</v>
      </c>
      <c r="D2017" s="14" t="s">
        <v>27</v>
      </c>
      <c r="E2017" s="14" t="s">
        <v>22144</v>
      </c>
      <c r="F2017" s="14" t="s">
        <v>22145</v>
      </c>
      <c r="G2017" s="13"/>
      <c r="H2017" s="14" t="s">
        <v>22146</v>
      </c>
      <c r="I2017" s="14" t="s">
        <v>15979</v>
      </c>
      <c r="J2017" s="14" t="s">
        <v>22147</v>
      </c>
      <c r="K2017" s="14" t="s">
        <v>33</v>
      </c>
      <c r="L2017" s="14" t="s">
        <v>22148</v>
      </c>
      <c r="M2017" s="14" t="s">
        <v>15981</v>
      </c>
      <c r="N2017" s="14" t="s">
        <v>22149</v>
      </c>
      <c r="O2017" s="14" t="s">
        <v>22150</v>
      </c>
      <c r="P2017" s="58" t="s">
        <v>38</v>
      </c>
      <c r="Q2017" s="14" t="s">
        <v>22151</v>
      </c>
      <c r="R2017" s="14" t="s">
        <v>40</v>
      </c>
      <c r="S2017" s="14" t="s">
        <v>22152</v>
      </c>
      <c r="T2017" s="14" t="s">
        <v>22153</v>
      </c>
      <c r="U2017" s="14" t="s">
        <v>134</v>
      </c>
      <c r="V2017" s="14" t="s">
        <v>256</v>
      </c>
    </row>
    <row r="2018" spans="1:22" ht="9.75" customHeight="1">
      <c r="A2018" s="14" t="s">
        <v>22047</v>
      </c>
      <c r="B2018" s="14" t="s">
        <v>176</v>
      </c>
      <c r="C2018" s="13" t="str">
        <f t="shared" si="7"/>
        <v>11993B2</v>
      </c>
      <c r="D2018" s="14" t="s">
        <v>27</v>
      </c>
      <c r="E2018" s="14" t="s">
        <v>22154</v>
      </c>
      <c r="F2018" s="14" t="s">
        <v>22155</v>
      </c>
      <c r="G2018" s="14" t="s">
        <v>22156</v>
      </c>
      <c r="H2018" s="14" t="s">
        <v>22157</v>
      </c>
      <c r="I2018" s="14" t="s">
        <v>22158</v>
      </c>
      <c r="J2018" s="14" t="s">
        <v>22159</v>
      </c>
      <c r="K2018" s="14" t="s">
        <v>83</v>
      </c>
      <c r="L2018" s="14" t="s">
        <v>22160</v>
      </c>
      <c r="M2018" s="14" t="s">
        <v>22161</v>
      </c>
      <c r="N2018" s="14" t="s">
        <v>22162</v>
      </c>
      <c r="O2018" s="14" t="s">
        <v>22163</v>
      </c>
      <c r="P2018" s="58" t="s">
        <v>38</v>
      </c>
      <c r="Q2018" s="14" t="s">
        <v>22164</v>
      </c>
      <c r="R2018" s="14" t="s">
        <v>40</v>
      </c>
      <c r="S2018" s="14" t="s">
        <v>22165</v>
      </c>
      <c r="T2018" s="14" t="s">
        <v>4299</v>
      </c>
      <c r="U2018" s="14" t="s">
        <v>5728</v>
      </c>
      <c r="V2018" s="14" t="s">
        <v>44</v>
      </c>
    </row>
    <row r="2019" spans="1:22" ht="9.75" customHeight="1">
      <c r="A2019" s="14" t="s">
        <v>22047</v>
      </c>
      <c r="B2019" s="14" t="s">
        <v>190</v>
      </c>
      <c r="C2019" s="13" t="str">
        <f t="shared" si="7"/>
        <v>11993B3</v>
      </c>
      <c r="D2019" s="14" t="s">
        <v>27</v>
      </c>
      <c r="E2019" s="14" t="s">
        <v>22166</v>
      </c>
      <c r="F2019" s="14" t="s">
        <v>22167</v>
      </c>
      <c r="G2019" s="14" t="s">
        <v>22168</v>
      </c>
      <c r="H2019" s="14" t="s">
        <v>22169</v>
      </c>
      <c r="I2019" s="14" t="s">
        <v>7320</v>
      </c>
      <c r="J2019" s="14" t="s">
        <v>208</v>
      </c>
      <c r="K2019" s="14" t="s">
        <v>83</v>
      </c>
      <c r="L2019" s="14" t="s">
        <v>22170</v>
      </c>
      <c r="M2019" s="14" t="s">
        <v>7322</v>
      </c>
      <c r="N2019" s="14" t="s">
        <v>22171</v>
      </c>
      <c r="O2019" s="14" t="s">
        <v>22172</v>
      </c>
      <c r="P2019" s="58" t="s">
        <v>38</v>
      </c>
      <c r="Q2019" s="14" t="s">
        <v>22173</v>
      </c>
      <c r="R2019" s="14" t="s">
        <v>40</v>
      </c>
      <c r="S2019" s="14" t="s">
        <v>22174</v>
      </c>
      <c r="T2019" s="14" t="s">
        <v>90</v>
      </c>
      <c r="U2019" s="14" t="s">
        <v>202</v>
      </c>
      <c r="V2019" s="14" t="s">
        <v>44</v>
      </c>
    </row>
    <row r="2020" spans="1:22" ht="9.75" customHeight="1">
      <c r="A2020" s="14" t="s">
        <v>22047</v>
      </c>
      <c r="B2020" s="14" t="s">
        <v>203</v>
      </c>
      <c r="C2020" s="13" t="str">
        <f t="shared" si="7"/>
        <v>11993B4</v>
      </c>
      <c r="D2020" s="14" t="s">
        <v>27</v>
      </c>
      <c r="E2020" s="14" t="s">
        <v>22175</v>
      </c>
      <c r="F2020" s="14" t="s">
        <v>22176</v>
      </c>
      <c r="G2020" s="14" t="s">
        <v>22177</v>
      </c>
      <c r="H2020" s="14" t="s">
        <v>22178</v>
      </c>
      <c r="I2020" s="14" t="s">
        <v>22179</v>
      </c>
      <c r="J2020" s="14" t="s">
        <v>8077</v>
      </c>
      <c r="K2020" s="14" t="s">
        <v>33</v>
      </c>
      <c r="L2020" s="14" t="s">
        <v>22180</v>
      </c>
      <c r="M2020" s="14" t="s">
        <v>22181</v>
      </c>
      <c r="N2020" s="14" t="s">
        <v>22182</v>
      </c>
      <c r="O2020" s="14" t="s">
        <v>22183</v>
      </c>
      <c r="P2020" s="58" t="s">
        <v>38</v>
      </c>
      <c r="Q2020" s="14" t="s">
        <v>22184</v>
      </c>
      <c r="R2020" s="14" t="s">
        <v>40</v>
      </c>
      <c r="S2020" s="14" t="s">
        <v>22185</v>
      </c>
      <c r="T2020" s="14" t="s">
        <v>1134</v>
      </c>
      <c r="U2020" s="14" t="s">
        <v>1471</v>
      </c>
      <c r="V2020" s="14" t="s">
        <v>44</v>
      </c>
    </row>
    <row r="2021" spans="1:22" ht="9.75" customHeight="1">
      <c r="A2021" s="14" t="s">
        <v>22047</v>
      </c>
      <c r="B2021" s="14" t="s">
        <v>216</v>
      </c>
      <c r="C2021" s="13" t="str">
        <f t="shared" si="7"/>
        <v>11993B5</v>
      </c>
      <c r="D2021" s="14" t="s">
        <v>27</v>
      </c>
      <c r="E2021" s="14" t="s">
        <v>22186</v>
      </c>
      <c r="F2021" s="14" t="s">
        <v>22187</v>
      </c>
      <c r="G2021" s="14" t="s">
        <v>22188</v>
      </c>
      <c r="H2021" s="14" t="s">
        <v>22189</v>
      </c>
      <c r="I2021" s="14" t="s">
        <v>6014</v>
      </c>
      <c r="J2021" s="14" t="s">
        <v>344</v>
      </c>
      <c r="K2021" s="14" t="s">
        <v>52</v>
      </c>
      <c r="L2021" s="14" t="s">
        <v>22190</v>
      </c>
      <c r="M2021" s="14" t="s">
        <v>22191</v>
      </c>
      <c r="N2021" s="14" t="s">
        <v>22192</v>
      </c>
      <c r="O2021" s="14" t="s">
        <v>22193</v>
      </c>
      <c r="P2021" s="58" t="s">
        <v>38</v>
      </c>
      <c r="Q2021" s="14" t="s">
        <v>22194</v>
      </c>
      <c r="R2021" s="14" t="s">
        <v>40</v>
      </c>
      <c r="S2021" s="14" t="s">
        <v>22195</v>
      </c>
      <c r="T2021" s="14" t="s">
        <v>75</v>
      </c>
      <c r="U2021" s="14" t="s">
        <v>243</v>
      </c>
      <c r="V2021" s="14" t="s">
        <v>44</v>
      </c>
    </row>
    <row r="2022" spans="1:22" ht="9.75" customHeight="1">
      <c r="A2022" s="14" t="s">
        <v>22047</v>
      </c>
      <c r="B2022" s="14" t="s">
        <v>231</v>
      </c>
      <c r="C2022" s="13" t="str">
        <f t="shared" si="7"/>
        <v>11993B6</v>
      </c>
      <c r="D2022" s="14" t="s">
        <v>27</v>
      </c>
      <c r="E2022" s="14" t="s">
        <v>22196</v>
      </c>
      <c r="F2022" s="14" t="s">
        <v>22197</v>
      </c>
      <c r="G2022" s="14" t="s">
        <v>22198</v>
      </c>
      <c r="H2022" s="14" t="s">
        <v>22199</v>
      </c>
      <c r="I2022" s="14" t="s">
        <v>22200</v>
      </c>
      <c r="J2022" s="14" t="s">
        <v>22201</v>
      </c>
      <c r="K2022" s="13"/>
      <c r="L2022" s="14" t="s">
        <v>22202</v>
      </c>
      <c r="M2022" s="14" t="s">
        <v>22203</v>
      </c>
      <c r="N2022" s="14" t="s">
        <v>22204</v>
      </c>
      <c r="O2022" s="14" t="s">
        <v>22205</v>
      </c>
      <c r="P2022" s="58" t="s">
        <v>38</v>
      </c>
      <c r="Q2022" s="14" t="s">
        <v>22206</v>
      </c>
      <c r="R2022" s="14" t="s">
        <v>40</v>
      </c>
      <c r="S2022" s="14" t="s">
        <v>22207</v>
      </c>
      <c r="T2022" s="14" t="s">
        <v>22208</v>
      </c>
      <c r="U2022" s="14" t="s">
        <v>17988</v>
      </c>
      <c r="V2022" s="14" t="s">
        <v>148</v>
      </c>
    </row>
    <row r="2023" spans="1:22" ht="9.75" customHeight="1">
      <c r="A2023" s="14" t="s">
        <v>22047</v>
      </c>
      <c r="B2023" s="14" t="s">
        <v>244</v>
      </c>
      <c r="C2023" s="13" t="str">
        <f t="shared" si="7"/>
        <v>11993B7</v>
      </c>
      <c r="D2023" s="14" t="s">
        <v>27</v>
      </c>
      <c r="E2023" s="14" t="s">
        <v>22209</v>
      </c>
      <c r="F2023" s="14" t="s">
        <v>22210</v>
      </c>
      <c r="G2023" s="13"/>
      <c r="H2023" s="14" t="s">
        <v>22211</v>
      </c>
      <c r="I2023" s="14" t="s">
        <v>22212</v>
      </c>
      <c r="J2023" s="14" t="s">
        <v>111</v>
      </c>
      <c r="K2023" s="14" t="s">
        <v>52</v>
      </c>
      <c r="L2023" s="14" t="s">
        <v>22213</v>
      </c>
      <c r="M2023" s="14" t="s">
        <v>22214</v>
      </c>
      <c r="N2023" s="14" t="s">
        <v>22215</v>
      </c>
      <c r="O2023" s="14" t="s">
        <v>22216</v>
      </c>
      <c r="P2023" s="58" t="s">
        <v>38</v>
      </c>
      <c r="Q2023" s="14" t="s">
        <v>22217</v>
      </c>
      <c r="R2023" s="14" t="s">
        <v>40</v>
      </c>
      <c r="S2023" s="14" t="s">
        <v>22218</v>
      </c>
      <c r="T2023" s="14" t="s">
        <v>118</v>
      </c>
      <c r="U2023" s="14" t="s">
        <v>60</v>
      </c>
      <c r="V2023" s="14" t="s">
        <v>44</v>
      </c>
    </row>
    <row r="2024" spans="1:22" ht="9.75" customHeight="1">
      <c r="A2024" s="14" t="s">
        <v>22047</v>
      </c>
      <c r="B2024" s="14" t="s">
        <v>257</v>
      </c>
      <c r="C2024" s="13" t="str">
        <f t="shared" si="7"/>
        <v>11993B8</v>
      </c>
      <c r="D2024" s="14" t="s">
        <v>27</v>
      </c>
      <c r="E2024" s="14" t="s">
        <v>22219</v>
      </c>
      <c r="F2024" s="14" t="s">
        <v>22220</v>
      </c>
      <c r="G2024" s="14" t="s">
        <v>22221</v>
      </c>
      <c r="H2024" s="14" t="s">
        <v>22222</v>
      </c>
      <c r="I2024" s="14" t="s">
        <v>22223</v>
      </c>
      <c r="J2024" s="14" t="s">
        <v>22224</v>
      </c>
      <c r="K2024" s="14" t="s">
        <v>1326</v>
      </c>
      <c r="L2024" s="14" t="s">
        <v>22225</v>
      </c>
      <c r="M2024" s="14" t="s">
        <v>22226</v>
      </c>
      <c r="N2024" s="14" t="s">
        <v>22227</v>
      </c>
      <c r="O2024" s="14" t="s">
        <v>22228</v>
      </c>
      <c r="P2024" s="58" t="s">
        <v>38</v>
      </c>
      <c r="Q2024" s="14" t="s">
        <v>22229</v>
      </c>
      <c r="R2024" s="14" t="s">
        <v>40</v>
      </c>
      <c r="S2024" s="14" t="s">
        <v>22230</v>
      </c>
      <c r="T2024" s="14" t="s">
        <v>4299</v>
      </c>
      <c r="U2024" s="14" t="s">
        <v>10204</v>
      </c>
      <c r="V2024" s="14" t="s">
        <v>44</v>
      </c>
    </row>
    <row r="2025" spans="1:22" ht="9.75" customHeight="1">
      <c r="A2025" s="14" t="s">
        <v>22047</v>
      </c>
      <c r="B2025" s="14" t="s">
        <v>270</v>
      </c>
      <c r="C2025" s="13" t="str">
        <f t="shared" si="7"/>
        <v>11993B9</v>
      </c>
      <c r="D2025" s="14" t="s">
        <v>27</v>
      </c>
      <c r="E2025" s="14" t="s">
        <v>22231</v>
      </c>
      <c r="F2025" s="14" t="s">
        <v>22232</v>
      </c>
      <c r="G2025" s="14" t="s">
        <v>22233</v>
      </c>
      <c r="H2025" s="14" t="s">
        <v>22234</v>
      </c>
      <c r="I2025" s="14" t="s">
        <v>22235</v>
      </c>
      <c r="J2025" s="14" t="s">
        <v>22236</v>
      </c>
      <c r="K2025" s="14" t="s">
        <v>52</v>
      </c>
      <c r="L2025" s="14" t="s">
        <v>22237</v>
      </c>
      <c r="M2025" s="14" t="s">
        <v>22238</v>
      </c>
      <c r="N2025" s="14" t="s">
        <v>22239</v>
      </c>
      <c r="O2025" s="14" t="s">
        <v>22240</v>
      </c>
      <c r="P2025" s="58" t="s">
        <v>38</v>
      </c>
      <c r="Q2025" s="14" t="s">
        <v>22241</v>
      </c>
      <c r="R2025" s="14" t="s">
        <v>40</v>
      </c>
      <c r="S2025" s="14" t="s">
        <v>22242</v>
      </c>
      <c r="T2025" s="14" t="s">
        <v>14841</v>
      </c>
      <c r="U2025" s="14" t="s">
        <v>520</v>
      </c>
      <c r="V2025" s="14" t="s">
        <v>547</v>
      </c>
    </row>
    <row r="2026" spans="1:22" ht="9.75" customHeight="1">
      <c r="A2026" s="14" t="s">
        <v>22047</v>
      </c>
      <c r="B2026" s="14" t="s">
        <v>284</v>
      </c>
      <c r="C2026" s="13" t="str">
        <f t="shared" si="7"/>
        <v>11993B10</v>
      </c>
      <c r="D2026" s="14" t="s">
        <v>27</v>
      </c>
      <c r="E2026" s="14" t="s">
        <v>22243</v>
      </c>
      <c r="F2026" s="14" t="s">
        <v>22244</v>
      </c>
      <c r="G2026" s="14" t="s">
        <v>22245</v>
      </c>
      <c r="H2026" s="14" t="s">
        <v>22246</v>
      </c>
      <c r="I2026" s="14" t="s">
        <v>22247</v>
      </c>
      <c r="J2026" s="14" t="s">
        <v>230</v>
      </c>
      <c r="K2026" s="14" t="s">
        <v>33</v>
      </c>
      <c r="L2026" s="14" t="s">
        <v>22248</v>
      </c>
      <c r="M2026" s="14" t="s">
        <v>22249</v>
      </c>
      <c r="N2026" s="14" t="s">
        <v>22250</v>
      </c>
      <c r="O2026" s="14" t="s">
        <v>22251</v>
      </c>
      <c r="P2026" s="58" t="s">
        <v>38</v>
      </c>
      <c r="Q2026" s="14" t="s">
        <v>22252</v>
      </c>
      <c r="R2026" s="14" t="s">
        <v>40</v>
      </c>
      <c r="S2026" s="14" t="s">
        <v>22253</v>
      </c>
      <c r="T2026" s="14" t="s">
        <v>230</v>
      </c>
      <c r="U2026" s="14" t="s">
        <v>338</v>
      </c>
      <c r="V2026" s="14" t="s">
        <v>44</v>
      </c>
    </row>
    <row r="2027" spans="1:22" ht="9.75" customHeight="1">
      <c r="A2027" s="14" t="s">
        <v>22047</v>
      </c>
      <c r="B2027" s="14" t="s">
        <v>298</v>
      </c>
      <c r="C2027" s="13" t="str">
        <f t="shared" si="7"/>
        <v>11993B11</v>
      </c>
      <c r="D2027" s="14" t="s">
        <v>27</v>
      </c>
      <c r="E2027" s="14" t="s">
        <v>22254</v>
      </c>
      <c r="F2027" s="14" t="s">
        <v>22255</v>
      </c>
      <c r="G2027" s="13"/>
      <c r="H2027" s="14" t="s">
        <v>22256</v>
      </c>
      <c r="I2027" s="14" t="s">
        <v>22257</v>
      </c>
      <c r="J2027" s="14" t="s">
        <v>1501</v>
      </c>
      <c r="K2027" s="14" t="s">
        <v>33</v>
      </c>
      <c r="L2027" s="14" t="s">
        <v>22258</v>
      </c>
      <c r="M2027" s="14" t="s">
        <v>22259</v>
      </c>
      <c r="N2027" s="14" t="s">
        <v>22260</v>
      </c>
      <c r="O2027" s="14" t="s">
        <v>22261</v>
      </c>
      <c r="P2027" s="58" t="s">
        <v>38</v>
      </c>
      <c r="Q2027" s="14" t="s">
        <v>22262</v>
      </c>
      <c r="R2027" s="14" t="s">
        <v>40</v>
      </c>
      <c r="S2027" s="14" t="s">
        <v>22263</v>
      </c>
      <c r="T2027" s="14" t="s">
        <v>230</v>
      </c>
      <c r="U2027" s="14" t="s">
        <v>215</v>
      </c>
      <c r="V2027" s="14" t="s">
        <v>44</v>
      </c>
    </row>
    <row r="2028" spans="1:22" ht="9.75" customHeight="1">
      <c r="A2028" s="14" t="s">
        <v>22047</v>
      </c>
      <c r="B2028" s="14" t="s">
        <v>311</v>
      </c>
      <c r="C2028" s="13" t="str">
        <f t="shared" si="7"/>
        <v>11993C2</v>
      </c>
      <c r="D2028" s="14" t="s">
        <v>27</v>
      </c>
      <c r="E2028" s="14" t="s">
        <v>22264</v>
      </c>
      <c r="F2028" s="14" t="s">
        <v>22265</v>
      </c>
      <c r="G2028" s="14" t="s">
        <v>22266</v>
      </c>
      <c r="H2028" s="14" t="s">
        <v>22267</v>
      </c>
      <c r="I2028" s="14" t="s">
        <v>22268</v>
      </c>
      <c r="J2028" s="14" t="s">
        <v>20708</v>
      </c>
      <c r="K2028" s="14" t="s">
        <v>52</v>
      </c>
      <c r="L2028" s="14" t="s">
        <v>22269</v>
      </c>
      <c r="M2028" s="14" t="s">
        <v>22270</v>
      </c>
      <c r="N2028" s="14" t="s">
        <v>22271</v>
      </c>
      <c r="O2028" s="14" t="s">
        <v>22272</v>
      </c>
      <c r="P2028" s="58" t="s">
        <v>38</v>
      </c>
      <c r="Q2028" s="14" t="s">
        <v>22273</v>
      </c>
      <c r="R2028" s="14" t="s">
        <v>40</v>
      </c>
      <c r="S2028" s="14" t="s">
        <v>22274</v>
      </c>
      <c r="T2028" s="14" t="s">
        <v>1134</v>
      </c>
      <c r="U2028" s="14" t="s">
        <v>2829</v>
      </c>
      <c r="V2028" s="14" t="s">
        <v>44</v>
      </c>
    </row>
    <row r="2029" spans="1:22" ht="9.75" customHeight="1">
      <c r="A2029" s="14" t="s">
        <v>22047</v>
      </c>
      <c r="B2029" s="14" t="s">
        <v>325</v>
      </c>
      <c r="C2029" s="13" t="str">
        <f t="shared" si="7"/>
        <v>11993C3</v>
      </c>
      <c r="D2029" s="14" t="s">
        <v>27</v>
      </c>
      <c r="E2029" s="14" t="s">
        <v>22275</v>
      </c>
      <c r="F2029" s="14" t="s">
        <v>22276</v>
      </c>
      <c r="G2029" s="14" t="s">
        <v>22277</v>
      </c>
      <c r="H2029" s="14" t="s">
        <v>22278</v>
      </c>
      <c r="I2029" s="14" t="s">
        <v>1300</v>
      </c>
      <c r="J2029" s="14" t="s">
        <v>22279</v>
      </c>
      <c r="K2029" s="14" t="s">
        <v>1302</v>
      </c>
      <c r="L2029" s="14" t="s">
        <v>22280</v>
      </c>
      <c r="M2029" s="14" t="s">
        <v>1304</v>
      </c>
      <c r="N2029" s="14" t="s">
        <v>22281</v>
      </c>
      <c r="O2029" s="14" t="s">
        <v>22282</v>
      </c>
      <c r="P2029" s="58" t="s">
        <v>38</v>
      </c>
      <c r="Q2029" s="14" t="s">
        <v>22283</v>
      </c>
      <c r="R2029" s="14" t="s">
        <v>40</v>
      </c>
      <c r="S2029" s="14" t="s">
        <v>22284</v>
      </c>
      <c r="T2029" s="14" t="s">
        <v>22285</v>
      </c>
      <c r="U2029" s="14" t="s">
        <v>1334</v>
      </c>
      <c r="V2029" s="14" t="s">
        <v>44</v>
      </c>
    </row>
    <row r="2030" spans="1:22" ht="9.75" customHeight="1">
      <c r="A2030" s="14" t="s">
        <v>22047</v>
      </c>
      <c r="B2030" s="14" t="s">
        <v>339</v>
      </c>
      <c r="C2030" s="13" t="str">
        <f t="shared" si="7"/>
        <v>11993C4</v>
      </c>
      <c r="D2030" s="14" t="s">
        <v>27</v>
      </c>
      <c r="E2030" s="14" t="s">
        <v>22286</v>
      </c>
      <c r="F2030" s="14" t="s">
        <v>22287</v>
      </c>
      <c r="G2030" s="14" t="s">
        <v>22288</v>
      </c>
      <c r="H2030" s="14" t="s">
        <v>22289</v>
      </c>
      <c r="I2030" s="14" t="s">
        <v>22290</v>
      </c>
      <c r="J2030" s="14" t="s">
        <v>22291</v>
      </c>
      <c r="K2030" s="14" t="s">
        <v>83</v>
      </c>
      <c r="L2030" s="14" t="s">
        <v>22292</v>
      </c>
      <c r="M2030" s="14" t="s">
        <v>22293</v>
      </c>
      <c r="N2030" s="14" t="s">
        <v>22294</v>
      </c>
      <c r="O2030" s="14" t="s">
        <v>22295</v>
      </c>
      <c r="P2030" s="58" t="s">
        <v>38</v>
      </c>
      <c r="Q2030" s="14" t="s">
        <v>22296</v>
      </c>
      <c r="R2030" s="14" t="s">
        <v>40</v>
      </c>
      <c r="S2030" s="14" t="s">
        <v>22297</v>
      </c>
      <c r="T2030" s="14" t="s">
        <v>443</v>
      </c>
      <c r="U2030" s="14" t="s">
        <v>134</v>
      </c>
      <c r="V2030" s="14" t="s">
        <v>44</v>
      </c>
    </row>
    <row r="2031" spans="1:22" ht="9.75" customHeight="1">
      <c r="A2031" s="14" t="s">
        <v>22047</v>
      </c>
      <c r="B2031" s="14" t="s">
        <v>351</v>
      </c>
      <c r="C2031" s="13" t="str">
        <f t="shared" si="7"/>
        <v>11993C5</v>
      </c>
      <c r="D2031" s="14" t="s">
        <v>27</v>
      </c>
      <c r="E2031" s="14" t="s">
        <v>22298</v>
      </c>
      <c r="F2031" s="14" t="s">
        <v>22299</v>
      </c>
      <c r="G2031" s="14" t="s">
        <v>22300</v>
      </c>
      <c r="H2031" s="14" t="s">
        <v>22301</v>
      </c>
      <c r="I2031" s="14" t="s">
        <v>18762</v>
      </c>
      <c r="J2031" s="14" t="s">
        <v>384</v>
      </c>
      <c r="K2031" s="14" t="s">
        <v>52</v>
      </c>
      <c r="L2031" s="14" t="s">
        <v>22302</v>
      </c>
      <c r="M2031" s="14" t="s">
        <v>18764</v>
      </c>
      <c r="N2031" s="14" t="s">
        <v>22303</v>
      </c>
      <c r="O2031" s="14" t="s">
        <v>22304</v>
      </c>
      <c r="P2031" s="58" t="s">
        <v>38</v>
      </c>
      <c r="Q2031" s="14" t="s">
        <v>22305</v>
      </c>
      <c r="R2031" s="14" t="s">
        <v>40</v>
      </c>
      <c r="S2031" s="14" t="s">
        <v>22306</v>
      </c>
      <c r="T2031" s="14" t="s">
        <v>391</v>
      </c>
      <c r="U2031" s="14" t="s">
        <v>119</v>
      </c>
      <c r="V2031" s="14" t="s">
        <v>44</v>
      </c>
    </row>
    <row r="2032" spans="1:22" ht="9.75" customHeight="1">
      <c r="A2032" s="14" t="s">
        <v>22047</v>
      </c>
      <c r="B2032" s="14" t="s">
        <v>365</v>
      </c>
      <c r="C2032" s="13" t="str">
        <f t="shared" si="7"/>
        <v>11993C6</v>
      </c>
      <c r="D2032" s="14" t="s">
        <v>27</v>
      </c>
      <c r="E2032" s="14" t="s">
        <v>22307</v>
      </c>
      <c r="F2032" s="14" t="s">
        <v>22308</v>
      </c>
      <c r="G2032" s="14" t="s">
        <v>22309</v>
      </c>
      <c r="H2032" s="14" t="s">
        <v>22310</v>
      </c>
      <c r="I2032" s="14" t="s">
        <v>22311</v>
      </c>
      <c r="J2032" s="14" t="s">
        <v>344</v>
      </c>
      <c r="K2032" s="14" t="s">
        <v>33</v>
      </c>
      <c r="L2032" s="14" t="s">
        <v>22312</v>
      </c>
      <c r="M2032" s="14" t="s">
        <v>22313</v>
      </c>
      <c r="N2032" s="14" t="s">
        <v>22314</v>
      </c>
      <c r="O2032" s="14" t="s">
        <v>280</v>
      </c>
      <c r="P2032" s="58" t="s">
        <v>38</v>
      </c>
      <c r="Q2032" s="14" t="s">
        <v>22315</v>
      </c>
      <c r="R2032" s="14" t="s">
        <v>40</v>
      </c>
      <c r="S2032" s="14" t="s">
        <v>22316</v>
      </c>
      <c r="T2032" s="14" t="s">
        <v>75</v>
      </c>
      <c r="U2032" s="14" t="s">
        <v>243</v>
      </c>
      <c r="V2032" s="14" t="s">
        <v>44</v>
      </c>
    </row>
    <row r="2033" spans="1:22" ht="9.75" customHeight="1">
      <c r="A2033" s="14" t="s">
        <v>22047</v>
      </c>
      <c r="B2033" s="14" t="s">
        <v>378</v>
      </c>
      <c r="C2033" s="13" t="str">
        <f t="shared" si="7"/>
        <v>11993C7</v>
      </c>
      <c r="D2033" s="14" t="s">
        <v>27</v>
      </c>
      <c r="E2033" s="14" t="s">
        <v>22317</v>
      </c>
      <c r="F2033" s="14" t="s">
        <v>22318</v>
      </c>
      <c r="G2033" s="14" t="s">
        <v>22319</v>
      </c>
      <c r="H2033" s="14" t="s">
        <v>22320</v>
      </c>
      <c r="I2033" s="14" t="s">
        <v>22321</v>
      </c>
      <c r="J2033" s="14" t="s">
        <v>2595</v>
      </c>
      <c r="K2033" s="14" t="s">
        <v>33</v>
      </c>
      <c r="L2033" s="14" t="s">
        <v>22322</v>
      </c>
      <c r="M2033" s="14" t="s">
        <v>22323</v>
      </c>
      <c r="N2033" s="14" t="s">
        <v>22324</v>
      </c>
      <c r="O2033" s="14" t="s">
        <v>22325</v>
      </c>
      <c r="P2033" s="58" t="s">
        <v>38</v>
      </c>
      <c r="Q2033" s="14" t="s">
        <v>22326</v>
      </c>
      <c r="R2033" s="14" t="s">
        <v>40</v>
      </c>
      <c r="S2033" s="14" t="s">
        <v>22327</v>
      </c>
      <c r="T2033" s="14" t="s">
        <v>1060</v>
      </c>
      <c r="U2033" s="14" t="s">
        <v>283</v>
      </c>
      <c r="V2033" s="14" t="s">
        <v>44</v>
      </c>
    </row>
    <row r="2034" spans="1:22" ht="9.75" customHeight="1">
      <c r="A2034" s="14" t="s">
        <v>22047</v>
      </c>
      <c r="B2034" s="14" t="s">
        <v>392</v>
      </c>
      <c r="C2034" s="13" t="str">
        <f t="shared" si="7"/>
        <v>11993C8</v>
      </c>
      <c r="D2034" s="14" t="s">
        <v>27</v>
      </c>
      <c r="E2034" s="14" t="s">
        <v>22328</v>
      </c>
      <c r="F2034" s="14" t="s">
        <v>22329</v>
      </c>
      <c r="G2034" s="14" t="s">
        <v>22330</v>
      </c>
      <c r="H2034" s="14" t="s">
        <v>22331</v>
      </c>
      <c r="I2034" s="14" t="s">
        <v>22332</v>
      </c>
      <c r="J2034" s="14" t="s">
        <v>222</v>
      </c>
      <c r="K2034" s="14" t="s">
        <v>33</v>
      </c>
      <c r="L2034" s="14" t="s">
        <v>22333</v>
      </c>
      <c r="M2034" s="14" t="s">
        <v>22334</v>
      </c>
      <c r="N2034" s="14" t="s">
        <v>22335</v>
      </c>
      <c r="O2034" s="14" t="s">
        <v>22336</v>
      </c>
      <c r="P2034" s="58" t="s">
        <v>38</v>
      </c>
      <c r="Q2034" s="14" t="s">
        <v>22337</v>
      </c>
      <c r="R2034" s="14" t="s">
        <v>40</v>
      </c>
      <c r="S2034" s="14" t="s">
        <v>22338</v>
      </c>
      <c r="T2034" s="14" t="s">
        <v>229</v>
      </c>
      <c r="U2034" s="14" t="s">
        <v>283</v>
      </c>
      <c r="V2034" s="14" t="s">
        <v>44</v>
      </c>
    </row>
    <row r="2035" spans="1:22" ht="9.75" customHeight="1">
      <c r="A2035" s="14" t="s">
        <v>22047</v>
      </c>
      <c r="B2035" s="14" t="s">
        <v>404</v>
      </c>
      <c r="C2035" s="13" t="str">
        <f t="shared" si="7"/>
        <v>11993C9</v>
      </c>
      <c r="D2035" s="14" t="s">
        <v>27</v>
      </c>
      <c r="E2035" s="14" t="s">
        <v>22339</v>
      </c>
      <c r="F2035" s="14" t="s">
        <v>22340</v>
      </c>
      <c r="G2035" s="13"/>
      <c r="H2035" s="14" t="s">
        <v>22341</v>
      </c>
      <c r="I2035" s="14" t="s">
        <v>22342</v>
      </c>
      <c r="J2035" s="14" t="s">
        <v>230</v>
      </c>
      <c r="K2035" s="13"/>
      <c r="L2035" s="14" t="s">
        <v>22343</v>
      </c>
      <c r="M2035" s="14" t="s">
        <v>22344</v>
      </c>
      <c r="N2035" s="14" t="s">
        <v>22345</v>
      </c>
      <c r="O2035" s="14" t="s">
        <v>280</v>
      </c>
      <c r="P2035" s="58" t="s">
        <v>38</v>
      </c>
      <c r="Q2035" s="14" t="s">
        <v>22346</v>
      </c>
      <c r="R2035" s="14" t="s">
        <v>40</v>
      </c>
      <c r="S2035" s="14" t="s">
        <v>22347</v>
      </c>
      <c r="T2035" s="14" t="s">
        <v>230</v>
      </c>
      <c r="U2035" s="14" t="s">
        <v>230</v>
      </c>
      <c r="V2035" s="14" t="s">
        <v>148</v>
      </c>
    </row>
    <row r="2036" spans="1:22" ht="9.75" customHeight="1">
      <c r="A2036" s="14" t="s">
        <v>22047</v>
      </c>
      <c r="B2036" s="14" t="s">
        <v>417</v>
      </c>
      <c r="C2036" s="13" t="str">
        <f t="shared" si="7"/>
        <v>11993C10</v>
      </c>
      <c r="D2036" s="14" t="s">
        <v>27</v>
      </c>
      <c r="E2036" s="14" t="s">
        <v>22348</v>
      </c>
      <c r="F2036" s="14" t="s">
        <v>22349</v>
      </c>
      <c r="G2036" s="14" t="s">
        <v>22350</v>
      </c>
      <c r="H2036" s="14" t="s">
        <v>22351</v>
      </c>
      <c r="I2036" s="14" t="s">
        <v>22352</v>
      </c>
      <c r="J2036" s="14" t="s">
        <v>230</v>
      </c>
      <c r="K2036" s="14" t="s">
        <v>2856</v>
      </c>
      <c r="L2036" s="14" t="s">
        <v>22353</v>
      </c>
      <c r="M2036" s="14" t="s">
        <v>22354</v>
      </c>
      <c r="N2036" s="14" t="s">
        <v>22355</v>
      </c>
      <c r="O2036" s="14" t="s">
        <v>280</v>
      </c>
      <c r="P2036" s="58" t="s">
        <v>38</v>
      </c>
      <c r="Q2036" s="14" t="s">
        <v>22356</v>
      </c>
      <c r="R2036" s="14" t="s">
        <v>40</v>
      </c>
      <c r="S2036" s="14" t="s">
        <v>22357</v>
      </c>
      <c r="T2036" s="14" t="s">
        <v>230</v>
      </c>
      <c r="U2036" s="14" t="s">
        <v>4868</v>
      </c>
      <c r="V2036" s="14" t="s">
        <v>44</v>
      </c>
    </row>
    <row r="2037" spans="1:22" ht="9.75" customHeight="1">
      <c r="A2037" s="14" t="s">
        <v>22047</v>
      </c>
      <c r="B2037" s="14" t="s">
        <v>430</v>
      </c>
      <c r="C2037" s="13" t="str">
        <f t="shared" si="7"/>
        <v>11993C11</v>
      </c>
      <c r="D2037" s="14" t="s">
        <v>27</v>
      </c>
      <c r="E2037" s="14" t="s">
        <v>22358</v>
      </c>
      <c r="F2037" s="14" t="s">
        <v>22359</v>
      </c>
      <c r="G2037" s="14" t="s">
        <v>22360</v>
      </c>
      <c r="H2037" s="14" t="s">
        <v>22361</v>
      </c>
      <c r="I2037" s="14" t="s">
        <v>22362</v>
      </c>
      <c r="J2037" s="14" t="s">
        <v>17575</v>
      </c>
      <c r="K2037" s="14" t="s">
        <v>52</v>
      </c>
      <c r="L2037" s="14" t="s">
        <v>22363</v>
      </c>
      <c r="M2037" s="14" t="s">
        <v>22364</v>
      </c>
      <c r="N2037" s="14" t="s">
        <v>22365</v>
      </c>
      <c r="O2037" s="14" t="s">
        <v>22366</v>
      </c>
      <c r="P2037" s="58" t="s">
        <v>38</v>
      </c>
      <c r="Q2037" s="14" t="s">
        <v>22367</v>
      </c>
      <c r="R2037" s="14" t="s">
        <v>40</v>
      </c>
      <c r="S2037" s="14" t="s">
        <v>22368</v>
      </c>
      <c r="T2037" s="14" t="s">
        <v>17582</v>
      </c>
      <c r="U2037" s="14" t="s">
        <v>119</v>
      </c>
      <c r="V2037" s="14" t="s">
        <v>44</v>
      </c>
    </row>
    <row r="2038" spans="1:22" ht="9.75" customHeight="1">
      <c r="A2038" s="14" t="s">
        <v>22047</v>
      </c>
      <c r="B2038" s="14" t="s">
        <v>444</v>
      </c>
      <c r="C2038" s="13" t="str">
        <f t="shared" si="7"/>
        <v>11993D2</v>
      </c>
      <c r="D2038" s="14" t="s">
        <v>27</v>
      </c>
      <c r="E2038" s="14" t="s">
        <v>22369</v>
      </c>
      <c r="F2038" s="14" t="s">
        <v>22370</v>
      </c>
      <c r="G2038" s="14" t="s">
        <v>22371</v>
      </c>
      <c r="H2038" s="14" t="s">
        <v>22372</v>
      </c>
      <c r="I2038" s="14" t="s">
        <v>22373</v>
      </c>
      <c r="J2038" s="14" t="s">
        <v>6401</v>
      </c>
      <c r="K2038" s="14" t="s">
        <v>33</v>
      </c>
      <c r="L2038" s="14" t="s">
        <v>22374</v>
      </c>
      <c r="M2038" s="14" t="s">
        <v>22375</v>
      </c>
      <c r="N2038" s="14" t="s">
        <v>22376</v>
      </c>
      <c r="O2038" s="14" t="s">
        <v>22377</v>
      </c>
      <c r="P2038" s="58" t="s">
        <v>38</v>
      </c>
      <c r="Q2038" s="14" t="s">
        <v>22378</v>
      </c>
      <c r="R2038" s="14" t="s">
        <v>40</v>
      </c>
      <c r="S2038" s="14" t="s">
        <v>22379</v>
      </c>
      <c r="T2038" s="14" t="s">
        <v>230</v>
      </c>
      <c r="U2038" s="14" t="s">
        <v>134</v>
      </c>
      <c r="V2038" s="14" t="s">
        <v>44</v>
      </c>
    </row>
    <row r="2039" spans="1:22" ht="9.75" customHeight="1">
      <c r="A2039" s="14" t="s">
        <v>22047</v>
      </c>
      <c r="B2039" s="14" t="s">
        <v>457</v>
      </c>
      <c r="C2039" s="13" t="str">
        <f t="shared" si="7"/>
        <v>11993D3</v>
      </c>
      <c r="D2039" s="14" t="s">
        <v>27</v>
      </c>
      <c r="E2039" s="14" t="s">
        <v>22380</v>
      </c>
      <c r="F2039" s="14" t="s">
        <v>22381</v>
      </c>
      <c r="G2039" s="14" t="s">
        <v>22382</v>
      </c>
      <c r="H2039" s="14" t="s">
        <v>22383</v>
      </c>
      <c r="I2039" s="14" t="s">
        <v>22384</v>
      </c>
      <c r="J2039" s="14" t="s">
        <v>6380</v>
      </c>
      <c r="K2039" s="14" t="s">
        <v>52</v>
      </c>
      <c r="L2039" s="14" t="s">
        <v>22385</v>
      </c>
      <c r="M2039" s="14" t="s">
        <v>22386</v>
      </c>
      <c r="N2039" s="14" t="s">
        <v>22387</v>
      </c>
      <c r="O2039" s="14" t="s">
        <v>22388</v>
      </c>
      <c r="P2039" s="58" t="s">
        <v>38</v>
      </c>
      <c r="Q2039" s="14" t="s">
        <v>22389</v>
      </c>
      <c r="R2039" s="14" t="s">
        <v>40</v>
      </c>
      <c r="S2039" s="14" t="s">
        <v>22390</v>
      </c>
      <c r="T2039" s="14" t="s">
        <v>103</v>
      </c>
      <c r="U2039" s="14" t="s">
        <v>2829</v>
      </c>
      <c r="V2039" s="14" t="s">
        <v>44</v>
      </c>
    </row>
    <row r="2040" spans="1:22" ht="9.75" customHeight="1">
      <c r="A2040" s="14" t="s">
        <v>22047</v>
      </c>
      <c r="B2040" s="14" t="s">
        <v>470</v>
      </c>
      <c r="C2040" s="13" t="str">
        <f t="shared" si="7"/>
        <v>11993D4</v>
      </c>
      <c r="D2040" s="14" t="s">
        <v>27</v>
      </c>
      <c r="E2040" s="14" t="s">
        <v>22391</v>
      </c>
      <c r="F2040" s="14" t="s">
        <v>22392</v>
      </c>
      <c r="G2040" s="14" t="s">
        <v>22393</v>
      </c>
      <c r="H2040" s="14" t="s">
        <v>22394</v>
      </c>
      <c r="I2040" s="14" t="s">
        <v>22395</v>
      </c>
      <c r="J2040" s="14" t="s">
        <v>20278</v>
      </c>
      <c r="K2040" s="14" t="s">
        <v>33</v>
      </c>
      <c r="L2040" s="14" t="s">
        <v>22396</v>
      </c>
      <c r="M2040" s="14" t="s">
        <v>22397</v>
      </c>
      <c r="N2040" s="14" t="s">
        <v>22398</v>
      </c>
      <c r="O2040" s="14" t="s">
        <v>22399</v>
      </c>
      <c r="P2040" s="58" t="s">
        <v>38</v>
      </c>
      <c r="Q2040" s="14" t="s">
        <v>22400</v>
      </c>
      <c r="R2040" s="14" t="s">
        <v>40</v>
      </c>
      <c r="S2040" s="14" t="s">
        <v>22401</v>
      </c>
      <c r="T2040" s="14" t="s">
        <v>118</v>
      </c>
      <c r="U2040" s="14" t="s">
        <v>2614</v>
      </c>
      <c r="V2040" s="14" t="s">
        <v>44</v>
      </c>
    </row>
    <row r="2041" spans="1:22" ht="9.75" customHeight="1">
      <c r="A2041" s="14" t="s">
        <v>22047</v>
      </c>
      <c r="B2041" s="14" t="s">
        <v>485</v>
      </c>
      <c r="C2041" s="13" t="str">
        <f t="shared" si="7"/>
        <v>11993D5</v>
      </c>
      <c r="D2041" s="14" t="s">
        <v>27</v>
      </c>
      <c r="E2041" s="14" t="s">
        <v>22402</v>
      </c>
      <c r="F2041" s="14" t="s">
        <v>22403</v>
      </c>
      <c r="G2041" s="13"/>
      <c r="H2041" s="14" t="s">
        <v>22404</v>
      </c>
      <c r="I2041" s="14" t="s">
        <v>22405</v>
      </c>
      <c r="J2041" s="14" t="s">
        <v>1859</v>
      </c>
      <c r="K2041" s="13"/>
      <c r="L2041" s="14" t="s">
        <v>22406</v>
      </c>
      <c r="M2041" s="14" t="s">
        <v>22407</v>
      </c>
      <c r="N2041" s="14" t="s">
        <v>22408</v>
      </c>
      <c r="O2041" s="14" t="s">
        <v>22409</v>
      </c>
      <c r="P2041" s="58" t="s">
        <v>38</v>
      </c>
      <c r="Q2041" s="14" t="s">
        <v>22410</v>
      </c>
      <c r="R2041" s="14" t="s">
        <v>40</v>
      </c>
      <c r="S2041" s="14" t="s">
        <v>22411</v>
      </c>
      <c r="T2041" s="14" t="s">
        <v>103</v>
      </c>
      <c r="U2041" s="14" t="s">
        <v>338</v>
      </c>
      <c r="V2041" s="14" t="s">
        <v>44</v>
      </c>
    </row>
    <row r="2042" spans="1:22" ht="9.75" customHeight="1">
      <c r="A2042" s="14" t="s">
        <v>22047</v>
      </c>
      <c r="B2042" s="14" t="s">
        <v>497</v>
      </c>
      <c r="C2042" s="13" t="str">
        <f t="shared" si="7"/>
        <v>11993D6</v>
      </c>
      <c r="D2042" s="14" t="s">
        <v>27</v>
      </c>
      <c r="E2042" s="14" t="s">
        <v>22412</v>
      </c>
      <c r="F2042" s="14" t="s">
        <v>22413</v>
      </c>
      <c r="G2042" s="13"/>
      <c r="H2042" s="14" t="s">
        <v>22414</v>
      </c>
      <c r="I2042" s="14" t="s">
        <v>22415</v>
      </c>
      <c r="J2042" s="14" t="s">
        <v>67</v>
      </c>
      <c r="K2042" s="14" t="s">
        <v>10062</v>
      </c>
      <c r="L2042" s="14" t="s">
        <v>22416</v>
      </c>
      <c r="M2042" s="14" t="s">
        <v>22417</v>
      </c>
      <c r="N2042" s="14" t="s">
        <v>22418</v>
      </c>
      <c r="O2042" s="14" t="s">
        <v>22419</v>
      </c>
      <c r="P2042" s="58" t="s">
        <v>38</v>
      </c>
      <c r="Q2042" s="14" t="s">
        <v>22420</v>
      </c>
      <c r="R2042" s="14" t="s">
        <v>40</v>
      </c>
      <c r="S2042" s="14" t="s">
        <v>22421</v>
      </c>
      <c r="T2042" s="14" t="s">
        <v>75</v>
      </c>
      <c r="U2042" s="14" t="s">
        <v>243</v>
      </c>
      <c r="V2042" s="14" t="s">
        <v>44</v>
      </c>
    </row>
    <row r="2043" spans="1:22" ht="9.75" customHeight="1">
      <c r="A2043" s="14" t="s">
        <v>22047</v>
      </c>
      <c r="B2043" s="14" t="s">
        <v>507</v>
      </c>
      <c r="C2043" s="13" t="str">
        <f t="shared" si="7"/>
        <v>11993D7</v>
      </c>
      <c r="D2043" s="14" t="s">
        <v>27</v>
      </c>
      <c r="E2043" s="14" t="s">
        <v>22422</v>
      </c>
      <c r="F2043" s="14" t="s">
        <v>22423</v>
      </c>
      <c r="G2043" s="14" t="s">
        <v>22424</v>
      </c>
      <c r="H2043" s="14" t="s">
        <v>22425</v>
      </c>
      <c r="I2043" s="14" t="s">
        <v>22426</v>
      </c>
      <c r="J2043" s="14" t="s">
        <v>925</v>
      </c>
      <c r="K2043" s="14" t="s">
        <v>33</v>
      </c>
      <c r="L2043" s="14" t="s">
        <v>22427</v>
      </c>
      <c r="M2043" s="14" t="s">
        <v>22428</v>
      </c>
      <c r="N2043" s="14" t="s">
        <v>22429</v>
      </c>
      <c r="O2043" s="14" t="s">
        <v>22430</v>
      </c>
      <c r="P2043" s="58" t="s">
        <v>38</v>
      </c>
      <c r="Q2043" s="14" t="s">
        <v>22431</v>
      </c>
      <c r="R2043" s="14" t="s">
        <v>40</v>
      </c>
      <c r="S2043" s="14" t="s">
        <v>22432</v>
      </c>
      <c r="T2043" s="14" t="s">
        <v>230</v>
      </c>
      <c r="U2043" s="14" t="s">
        <v>202</v>
      </c>
      <c r="V2043" s="14" t="s">
        <v>44</v>
      </c>
    </row>
    <row r="2044" spans="1:22" ht="9.75" customHeight="1">
      <c r="A2044" s="14" t="s">
        <v>22047</v>
      </c>
      <c r="B2044" s="14" t="s">
        <v>521</v>
      </c>
      <c r="C2044" s="13" t="str">
        <f t="shared" si="7"/>
        <v>11993D8</v>
      </c>
      <c r="D2044" s="14" t="s">
        <v>27</v>
      </c>
      <c r="E2044" s="14" t="s">
        <v>22433</v>
      </c>
      <c r="F2044" s="14" t="s">
        <v>22434</v>
      </c>
      <c r="G2044" s="13"/>
      <c r="H2044" s="14" t="s">
        <v>22435</v>
      </c>
      <c r="I2044" s="14" t="s">
        <v>22436</v>
      </c>
      <c r="J2044" s="14" t="s">
        <v>22437</v>
      </c>
      <c r="K2044" s="14" t="s">
        <v>33</v>
      </c>
      <c r="L2044" s="14" t="s">
        <v>22438</v>
      </c>
      <c r="M2044" s="14" t="s">
        <v>22439</v>
      </c>
      <c r="N2044" s="14" t="s">
        <v>22440</v>
      </c>
      <c r="O2044" s="14" t="s">
        <v>22441</v>
      </c>
      <c r="P2044" s="58" t="s">
        <v>38</v>
      </c>
      <c r="Q2044" s="14" t="s">
        <v>22442</v>
      </c>
      <c r="R2044" s="14" t="s">
        <v>40</v>
      </c>
      <c r="S2044" s="14" t="s">
        <v>22443</v>
      </c>
      <c r="T2044" s="14" t="s">
        <v>1692</v>
      </c>
      <c r="U2044" s="14" t="s">
        <v>134</v>
      </c>
      <c r="V2044" s="14" t="s">
        <v>44</v>
      </c>
    </row>
    <row r="2045" spans="1:22" ht="9.75" customHeight="1">
      <c r="A2045" s="14" t="s">
        <v>22047</v>
      </c>
      <c r="B2045" s="14" t="s">
        <v>535</v>
      </c>
      <c r="C2045" s="13" t="str">
        <f t="shared" si="7"/>
        <v>11993D9</v>
      </c>
      <c r="D2045" s="14" t="s">
        <v>27</v>
      </c>
      <c r="E2045" s="14" t="s">
        <v>22444</v>
      </c>
      <c r="F2045" s="14" t="s">
        <v>22445</v>
      </c>
      <c r="G2045" s="14" t="s">
        <v>22446</v>
      </c>
      <c r="H2045" s="14" t="s">
        <v>22447</v>
      </c>
      <c r="I2045" s="14" t="s">
        <v>20189</v>
      </c>
      <c r="J2045" s="14" t="s">
        <v>22448</v>
      </c>
      <c r="K2045" s="14" t="s">
        <v>52</v>
      </c>
      <c r="L2045" s="14" t="s">
        <v>22449</v>
      </c>
      <c r="M2045" s="14" t="s">
        <v>22450</v>
      </c>
      <c r="N2045" s="14" t="s">
        <v>22451</v>
      </c>
      <c r="O2045" s="14" t="s">
        <v>22452</v>
      </c>
      <c r="P2045" s="58" t="s">
        <v>38</v>
      </c>
      <c r="Q2045" s="14" t="s">
        <v>22453</v>
      </c>
      <c r="R2045" s="14" t="s">
        <v>40</v>
      </c>
      <c r="S2045" s="14" t="s">
        <v>22454</v>
      </c>
      <c r="T2045" s="14" t="s">
        <v>781</v>
      </c>
      <c r="U2045" s="14" t="s">
        <v>43</v>
      </c>
      <c r="V2045" s="14" t="s">
        <v>44</v>
      </c>
    </row>
    <row r="2046" spans="1:22" ht="9.75" customHeight="1">
      <c r="A2046" s="14" t="s">
        <v>22047</v>
      </c>
      <c r="B2046" s="14" t="s">
        <v>548</v>
      </c>
      <c r="C2046" s="13" t="str">
        <f t="shared" si="7"/>
        <v>11993D10</v>
      </c>
      <c r="D2046" s="14" t="s">
        <v>27</v>
      </c>
      <c r="E2046" s="14" t="s">
        <v>22455</v>
      </c>
      <c r="F2046" s="14" t="s">
        <v>22456</v>
      </c>
      <c r="G2046" s="14" t="s">
        <v>22457</v>
      </c>
      <c r="H2046" s="14" t="s">
        <v>22458</v>
      </c>
      <c r="I2046" s="14" t="s">
        <v>22459</v>
      </c>
      <c r="J2046" s="14" t="s">
        <v>263</v>
      </c>
      <c r="K2046" s="14" t="s">
        <v>33</v>
      </c>
      <c r="L2046" s="14" t="s">
        <v>22460</v>
      </c>
      <c r="M2046" s="14" t="s">
        <v>22461</v>
      </c>
      <c r="N2046" s="14" t="s">
        <v>22462</v>
      </c>
      <c r="O2046" s="14" t="s">
        <v>22463</v>
      </c>
      <c r="P2046" s="58" t="s">
        <v>38</v>
      </c>
      <c r="Q2046" s="14" t="s">
        <v>22464</v>
      </c>
      <c r="R2046" s="14" t="s">
        <v>40</v>
      </c>
      <c r="S2046" s="14" t="s">
        <v>22465</v>
      </c>
      <c r="T2046" s="14" t="s">
        <v>75</v>
      </c>
      <c r="U2046" s="14" t="s">
        <v>243</v>
      </c>
      <c r="V2046" s="14" t="s">
        <v>44</v>
      </c>
    </row>
    <row r="2047" spans="1:22" ht="9.75" customHeight="1">
      <c r="A2047" s="14" t="s">
        <v>22047</v>
      </c>
      <c r="B2047" s="14" t="s">
        <v>560</v>
      </c>
      <c r="C2047" s="13" t="str">
        <f t="shared" si="7"/>
        <v>11993D11</v>
      </c>
      <c r="D2047" s="14" t="s">
        <v>27</v>
      </c>
      <c r="E2047" s="14" t="s">
        <v>22466</v>
      </c>
      <c r="F2047" s="14" t="s">
        <v>22467</v>
      </c>
      <c r="G2047" s="14" t="s">
        <v>22468</v>
      </c>
      <c r="H2047" s="14" t="s">
        <v>22469</v>
      </c>
      <c r="I2047" s="14" t="s">
        <v>19656</v>
      </c>
      <c r="J2047" s="14" t="s">
        <v>22470</v>
      </c>
      <c r="K2047" s="14" t="s">
        <v>68</v>
      </c>
      <c r="L2047" s="14" t="s">
        <v>22471</v>
      </c>
      <c r="M2047" s="14" t="s">
        <v>22472</v>
      </c>
      <c r="N2047" s="14" t="s">
        <v>22473</v>
      </c>
      <c r="O2047" s="14" t="s">
        <v>22474</v>
      </c>
      <c r="P2047" s="58" t="s">
        <v>38</v>
      </c>
      <c r="Q2047" s="14" t="s">
        <v>22475</v>
      </c>
      <c r="R2047" s="14" t="s">
        <v>40</v>
      </c>
      <c r="S2047" s="14" t="s">
        <v>22476</v>
      </c>
      <c r="T2047" s="14" t="s">
        <v>22477</v>
      </c>
      <c r="U2047" s="14" t="s">
        <v>1084</v>
      </c>
      <c r="V2047" s="14" t="s">
        <v>44</v>
      </c>
    </row>
    <row r="2048" spans="1:22" ht="9.75" customHeight="1">
      <c r="A2048" s="14" t="s">
        <v>22047</v>
      </c>
      <c r="B2048" s="14" t="s">
        <v>571</v>
      </c>
      <c r="C2048" s="13" t="str">
        <f t="shared" ref="C2048:C2302" si="8">A2048&amp;B2048</f>
        <v>11993E2</v>
      </c>
      <c r="D2048" s="14" t="s">
        <v>27</v>
      </c>
      <c r="E2048" s="14" t="s">
        <v>22478</v>
      </c>
      <c r="F2048" s="14" t="s">
        <v>22479</v>
      </c>
      <c r="G2048" s="14" t="s">
        <v>22480</v>
      </c>
      <c r="H2048" s="14" t="s">
        <v>22481</v>
      </c>
      <c r="I2048" s="14" t="s">
        <v>22482</v>
      </c>
      <c r="J2048" s="14" t="s">
        <v>22483</v>
      </c>
      <c r="K2048" s="14" t="s">
        <v>33</v>
      </c>
      <c r="L2048" s="14" t="s">
        <v>22484</v>
      </c>
      <c r="M2048" s="14" t="s">
        <v>22485</v>
      </c>
      <c r="N2048" s="14" t="s">
        <v>22486</v>
      </c>
      <c r="O2048" s="14" t="s">
        <v>22487</v>
      </c>
      <c r="P2048" s="58" t="s">
        <v>38</v>
      </c>
      <c r="Q2048" s="14" t="s">
        <v>22488</v>
      </c>
      <c r="R2048" s="14" t="s">
        <v>40</v>
      </c>
      <c r="S2048" s="14" t="s">
        <v>22489</v>
      </c>
      <c r="T2048" s="14" t="s">
        <v>22490</v>
      </c>
      <c r="U2048" s="14" t="s">
        <v>134</v>
      </c>
      <c r="V2048" s="14" t="s">
        <v>44</v>
      </c>
    </row>
    <row r="2049" spans="1:22" ht="9.75" customHeight="1">
      <c r="A2049" s="14" t="s">
        <v>22047</v>
      </c>
      <c r="B2049" s="14" t="s">
        <v>583</v>
      </c>
      <c r="C2049" s="13" t="str">
        <f t="shared" si="8"/>
        <v>11993E3</v>
      </c>
      <c r="D2049" s="14" t="s">
        <v>27</v>
      </c>
      <c r="E2049" s="14" t="s">
        <v>22491</v>
      </c>
      <c r="F2049" s="14" t="s">
        <v>22492</v>
      </c>
      <c r="G2049" s="14" t="s">
        <v>22493</v>
      </c>
      <c r="H2049" s="14" t="s">
        <v>22494</v>
      </c>
      <c r="I2049" s="14" t="s">
        <v>22495</v>
      </c>
      <c r="J2049" s="14" t="s">
        <v>22496</v>
      </c>
      <c r="K2049" s="14" t="s">
        <v>33</v>
      </c>
      <c r="L2049" s="14" t="s">
        <v>22497</v>
      </c>
      <c r="M2049" s="14" t="s">
        <v>22498</v>
      </c>
      <c r="N2049" s="14" t="s">
        <v>22499</v>
      </c>
      <c r="O2049" s="14" t="s">
        <v>22500</v>
      </c>
      <c r="P2049" s="58" t="s">
        <v>38</v>
      </c>
      <c r="Q2049" s="14" t="s">
        <v>22501</v>
      </c>
      <c r="R2049" s="14" t="s">
        <v>40</v>
      </c>
      <c r="S2049" s="14" t="s">
        <v>22502</v>
      </c>
      <c r="T2049" s="14" t="s">
        <v>5074</v>
      </c>
      <c r="U2049" s="14" t="s">
        <v>2614</v>
      </c>
      <c r="V2049" s="14" t="s">
        <v>1667</v>
      </c>
    </row>
    <row r="2050" spans="1:22" ht="9.75" customHeight="1">
      <c r="A2050" s="14" t="s">
        <v>22047</v>
      </c>
      <c r="B2050" s="14" t="s">
        <v>595</v>
      </c>
      <c r="C2050" s="13" t="str">
        <f t="shared" si="8"/>
        <v>11993E4</v>
      </c>
      <c r="D2050" s="14" t="s">
        <v>27</v>
      </c>
      <c r="E2050" s="14" t="s">
        <v>22503</v>
      </c>
      <c r="F2050" s="14" t="s">
        <v>22504</v>
      </c>
      <c r="G2050" s="14" t="s">
        <v>22505</v>
      </c>
      <c r="H2050" s="14" t="s">
        <v>22506</v>
      </c>
      <c r="I2050" s="14" t="s">
        <v>4381</v>
      </c>
      <c r="J2050" s="14" t="s">
        <v>111</v>
      </c>
      <c r="K2050" s="14" t="s">
        <v>33</v>
      </c>
      <c r="L2050" s="14" t="s">
        <v>22507</v>
      </c>
      <c r="M2050" s="14" t="s">
        <v>4383</v>
      </c>
      <c r="N2050" s="14" t="s">
        <v>22508</v>
      </c>
      <c r="O2050" s="14" t="s">
        <v>22509</v>
      </c>
      <c r="P2050" s="58" t="s">
        <v>38</v>
      </c>
      <c r="Q2050" s="14" t="s">
        <v>22510</v>
      </c>
      <c r="R2050" s="14" t="s">
        <v>40</v>
      </c>
      <c r="S2050" s="14" t="s">
        <v>22511</v>
      </c>
      <c r="T2050" s="14" t="s">
        <v>118</v>
      </c>
      <c r="U2050" s="14" t="s">
        <v>283</v>
      </c>
      <c r="V2050" s="14" t="s">
        <v>1667</v>
      </c>
    </row>
    <row r="2051" spans="1:22" ht="9.75" customHeight="1">
      <c r="A2051" s="14" t="s">
        <v>22047</v>
      </c>
      <c r="B2051" s="14" t="s">
        <v>606</v>
      </c>
      <c r="C2051" s="13" t="str">
        <f t="shared" si="8"/>
        <v>11993E5</v>
      </c>
      <c r="D2051" s="14" t="s">
        <v>27</v>
      </c>
      <c r="E2051" s="14" t="s">
        <v>22512</v>
      </c>
      <c r="F2051" s="14" t="s">
        <v>22513</v>
      </c>
      <c r="G2051" s="14" t="s">
        <v>22514</v>
      </c>
      <c r="H2051" s="14" t="s">
        <v>22515</v>
      </c>
      <c r="I2051" s="14" t="s">
        <v>20839</v>
      </c>
      <c r="J2051" s="14" t="s">
        <v>10645</v>
      </c>
      <c r="K2051" s="14" t="s">
        <v>33</v>
      </c>
      <c r="L2051" s="14" t="s">
        <v>22516</v>
      </c>
      <c r="M2051" s="14" t="s">
        <v>20842</v>
      </c>
      <c r="N2051" s="14" t="s">
        <v>22517</v>
      </c>
      <c r="O2051" s="14" t="s">
        <v>22518</v>
      </c>
      <c r="P2051" s="58" t="s">
        <v>38</v>
      </c>
      <c r="Q2051" s="14" t="s">
        <v>22519</v>
      </c>
      <c r="R2051" s="14" t="s">
        <v>40</v>
      </c>
      <c r="S2051" s="14" t="s">
        <v>22520</v>
      </c>
      <c r="T2051" s="14" t="s">
        <v>4984</v>
      </c>
      <c r="U2051" s="14" t="s">
        <v>134</v>
      </c>
      <c r="V2051" s="14" t="s">
        <v>44</v>
      </c>
    </row>
    <row r="2052" spans="1:22" ht="9.75" customHeight="1">
      <c r="A2052" s="14" t="s">
        <v>22047</v>
      </c>
      <c r="B2052" s="14" t="s">
        <v>617</v>
      </c>
      <c r="C2052" s="13" t="str">
        <f t="shared" si="8"/>
        <v>11993E6</v>
      </c>
      <c r="D2052" s="14" t="s">
        <v>27</v>
      </c>
      <c r="E2052" s="14" t="s">
        <v>22521</v>
      </c>
      <c r="F2052" s="14" t="s">
        <v>22522</v>
      </c>
      <c r="G2052" s="14" t="s">
        <v>22523</v>
      </c>
      <c r="H2052" s="14" t="s">
        <v>22524</v>
      </c>
      <c r="I2052" s="14" t="s">
        <v>13524</v>
      </c>
      <c r="J2052" s="14" t="s">
        <v>22525</v>
      </c>
      <c r="K2052" s="14" t="s">
        <v>52</v>
      </c>
      <c r="L2052" s="14" t="s">
        <v>22526</v>
      </c>
      <c r="M2052" s="14" t="s">
        <v>22527</v>
      </c>
      <c r="N2052" s="14" t="s">
        <v>22528</v>
      </c>
      <c r="O2052" s="14" t="s">
        <v>22529</v>
      </c>
      <c r="P2052" s="58" t="s">
        <v>38</v>
      </c>
      <c r="Q2052" s="14" t="s">
        <v>22530</v>
      </c>
      <c r="R2052" s="14" t="s">
        <v>40</v>
      </c>
      <c r="S2052" s="14" t="s">
        <v>22531</v>
      </c>
      <c r="T2052" s="14" t="s">
        <v>1370</v>
      </c>
      <c r="U2052" s="14" t="s">
        <v>243</v>
      </c>
      <c r="V2052" s="14" t="s">
        <v>44</v>
      </c>
    </row>
    <row r="2053" spans="1:22" ht="9.75" customHeight="1">
      <c r="A2053" s="14" t="s">
        <v>22047</v>
      </c>
      <c r="B2053" s="14" t="s">
        <v>631</v>
      </c>
      <c r="C2053" s="13" t="str">
        <f t="shared" si="8"/>
        <v>11993E7</v>
      </c>
      <c r="D2053" s="14" t="s">
        <v>27</v>
      </c>
      <c r="E2053" s="14" t="s">
        <v>22532</v>
      </c>
      <c r="F2053" s="14" t="s">
        <v>22533</v>
      </c>
      <c r="G2053" s="14" t="s">
        <v>22534</v>
      </c>
      <c r="H2053" s="14" t="s">
        <v>22535</v>
      </c>
      <c r="I2053" s="14" t="s">
        <v>17637</v>
      </c>
      <c r="J2053" s="14" t="s">
        <v>22536</v>
      </c>
      <c r="K2053" s="14" t="s">
        <v>33</v>
      </c>
      <c r="L2053" s="14" t="s">
        <v>22537</v>
      </c>
      <c r="M2053" s="14" t="s">
        <v>22538</v>
      </c>
      <c r="N2053" s="14" t="s">
        <v>22539</v>
      </c>
      <c r="O2053" s="14" t="s">
        <v>22540</v>
      </c>
      <c r="P2053" s="58" t="s">
        <v>38</v>
      </c>
      <c r="Q2053" s="14" t="s">
        <v>22541</v>
      </c>
      <c r="R2053" s="14" t="s">
        <v>40</v>
      </c>
      <c r="S2053" s="14" t="s">
        <v>22542</v>
      </c>
      <c r="T2053" s="14" t="s">
        <v>2306</v>
      </c>
      <c r="U2053" s="14" t="s">
        <v>1034</v>
      </c>
      <c r="V2053" s="14" t="s">
        <v>44</v>
      </c>
    </row>
    <row r="2054" spans="1:22" ht="9.75" customHeight="1">
      <c r="A2054" s="14" t="s">
        <v>22047</v>
      </c>
      <c r="B2054" s="14" t="s">
        <v>644</v>
      </c>
      <c r="C2054" s="13" t="str">
        <f t="shared" si="8"/>
        <v>11993E8</v>
      </c>
      <c r="D2054" s="14" t="s">
        <v>27</v>
      </c>
      <c r="E2054" s="14" t="s">
        <v>22543</v>
      </c>
      <c r="F2054" s="14" t="s">
        <v>22544</v>
      </c>
      <c r="G2054" s="14" t="s">
        <v>22545</v>
      </c>
      <c r="H2054" s="14" t="s">
        <v>22546</v>
      </c>
      <c r="I2054" s="14" t="s">
        <v>22547</v>
      </c>
      <c r="J2054" s="14" t="s">
        <v>925</v>
      </c>
      <c r="K2054" s="14" t="s">
        <v>68</v>
      </c>
      <c r="L2054" s="14" t="s">
        <v>22548</v>
      </c>
      <c r="M2054" s="14" t="s">
        <v>22549</v>
      </c>
      <c r="N2054" s="14" t="s">
        <v>22550</v>
      </c>
      <c r="O2054" s="14" t="s">
        <v>22551</v>
      </c>
      <c r="P2054" s="58" t="s">
        <v>38</v>
      </c>
      <c r="Q2054" s="14" t="s">
        <v>22552</v>
      </c>
      <c r="R2054" s="14" t="s">
        <v>40</v>
      </c>
      <c r="S2054" s="14" t="s">
        <v>22553</v>
      </c>
      <c r="T2054" s="14" t="s">
        <v>230</v>
      </c>
      <c r="U2054" s="14" t="s">
        <v>2829</v>
      </c>
      <c r="V2054" s="14" t="s">
        <v>44</v>
      </c>
    </row>
    <row r="2055" spans="1:22" ht="9.75" customHeight="1">
      <c r="A2055" s="14" t="s">
        <v>22047</v>
      </c>
      <c r="B2055" s="14" t="s">
        <v>656</v>
      </c>
      <c r="C2055" s="13" t="str">
        <f t="shared" si="8"/>
        <v>11993E9</v>
      </c>
      <c r="D2055" s="14" t="s">
        <v>27</v>
      </c>
      <c r="E2055" s="14" t="s">
        <v>22554</v>
      </c>
      <c r="F2055" s="14" t="s">
        <v>22555</v>
      </c>
      <c r="G2055" s="14" t="s">
        <v>22556</v>
      </c>
      <c r="H2055" s="14" t="s">
        <v>22557</v>
      </c>
      <c r="I2055" s="14" t="s">
        <v>22558</v>
      </c>
      <c r="J2055" s="14" t="s">
        <v>4850</v>
      </c>
      <c r="K2055" s="14" t="s">
        <v>33</v>
      </c>
      <c r="L2055" s="14" t="s">
        <v>22559</v>
      </c>
      <c r="M2055" s="14" t="s">
        <v>22560</v>
      </c>
      <c r="N2055" s="14" t="s">
        <v>22561</v>
      </c>
      <c r="O2055" s="14" t="s">
        <v>22562</v>
      </c>
      <c r="P2055" s="58" t="s">
        <v>38</v>
      </c>
      <c r="Q2055" s="14" t="s">
        <v>22563</v>
      </c>
      <c r="R2055" s="14" t="s">
        <v>40</v>
      </c>
      <c r="S2055" s="14" t="s">
        <v>22564</v>
      </c>
      <c r="T2055" s="14" t="s">
        <v>4857</v>
      </c>
      <c r="U2055" s="14" t="s">
        <v>134</v>
      </c>
      <c r="V2055" s="14" t="s">
        <v>44</v>
      </c>
    </row>
    <row r="2056" spans="1:22" ht="9.75" customHeight="1">
      <c r="A2056" s="14" t="s">
        <v>22047</v>
      </c>
      <c r="B2056" s="14" t="s">
        <v>668</v>
      </c>
      <c r="C2056" s="13" t="str">
        <f t="shared" si="8"/>
        <v>11993E10</v>
      </c>
      <c r="D2056" s="14" t="s">
        <v>27</v>
      </c>
      <c r="E2056" s="14" t="s">
        <v>22565</v>
      </c>
      <c r="F2056" s="14" t="s">
        <v>22566</v>
      </c>
      <c r="G2056" s="14" t="s">
        <v>22567</v>
      </c>
      <c r="H2056" s="14" t="s">
        <v>22568</v>
      </c>
      <c r="I2056" s="14" t="s">
        <v>22569</v>
      </c>
      <c r="J2056" s="14" t="s">
        <v>22570</v>
      </c>
      <c r="K2056" s="14" t="s">
        <v>83</v>
      </c>
      <c r="L2056" s="14" t="s">
        <v>22571</v>
      </c>
      <c r="M2056" s="14" t="s">
        <v>22572</v>
      </c>
      <c r="N2056" s="14" t="s">
        <v>22573</v>
      </c>
      <c r="O2056" s="14" t="s">
        <v>22574</v>
      </c>
      <c r="P2056" s="58" t="s">
        <v>38</v>
      </c>
      <c r="Q2056" s="14" t="s">
        <v>22575</v>
      </c>
      <c r="R2056" s="14" t="s">
        <v>40</v>
      </c>
      <c r="S2056" s="14" t="s">
        <v>22576</v>
      </c>
      <c r="T2056" s="14" t="s">
        <v>4699</v>
      </c>
      <c r="U2056" s="14" t="s">
        <v>283</v>
      </c>
      <c r="V2056" s="14" t="s">
        <v>44</v>
      </c>
    </row>
    <row r="2057" spans="1:22" ht="9.75" customHeight="1">
      <c r="A2057" s="14" t="s">
        <v>22047</v>
      </c>
      <c r="B2057" s="14" t="s">
        <v>679</v>
      </c>
      <c r="C2057" s="13" t="str">
        <f t="shared" si="8"/>
        <v>11993E11</v>
      </c>
      <c r="D2057" s="14" t="s">
        <v>27</v>
      </c>
      <c r="E2057" s="14" t="s">
        <v>22577</v>
      </c>
      <c r="F2057" s="14" t="s">
        <v>22578</v>
      </c>
      <c r="G2057" s="14" t="s">
        <v>22579</v>
      </c>
      <c r="H2057" s="14" t="s">
        <v>22580</v>
      </c>
      <c r="I2057" s="14" t="s">
        <v>22581</v>
      </c>
      <c r="J2057" s="14" t="s">
        <v>623</v>
      </c>
      <c r="K2057" s="14" t="s">
        <v>33</v>
      </c>
      <c r="L2057" s="14" t="s">
        <v>22582</v>
      </c>
      <c r="M2057" s="14" t="s">
        <v>22583</v>
      </c>
      <c r="N2057" s="14" t="s">
        <v>22584</v>
      </c>
      <c r="O2057" s="14" t="s">
        <v>22585</v>
      </c>
      <c r="P2057" s="58" t="s">
        <v>38</v>
      </c>
      <c r="Q2057" s="14" t="s">
        <v>22586</v>
      </c>
      <c r="R2057" s="14" t="s">
        <v>40</v>
      </c>
      <c r="S2057" s="14" t="s">
        <v>22587</v>
      </c>
      <c r="T2057" s="14" t="s">
        <v>75</v>
      </c>
      <c r="U2057" s="14" t="s">
        <v>243</v>
      </c>
      <c r="V2057" s="14" t="s">
        <v>44</v>
      </c>
    </row>
    <row r="2058" spans="1:22" ht="9.75" customHeight="1">
      <c r="A2058" s="14" t="s">
        <v>22047</v>
      </c>
      <c r="B2058" s="14" t="s">
        <v>694</v>
      </c>
      <c r="C2058" s="13" t="str">
        <f t="shared" si="8"/>
        <v>11993F2</v>
      </c>
      <c r="D2058" s="14" t="s">
        <v>27</v>
      </c>
      <c r="E2058" s="14" t="s">
        <v>22588</v>
      </c>
      <c r="F2058" s="14" t="s">
        <v>22589</v>
      </c>
      <c r="G2058" s="14" t="s">
        <v>22590</v>
      </c>
      <c r="H2058" s="14" t="s">
        <v>22591</v>
      </c>
      <c r="I2058" s="14" t="s">
        <v>22592</v>
      </c>
      <c r="J2058" s="14" t="s">
        <v>1698</v>
      </c>
      <c r="K2058" s="14" t="s">
        <v>33</v>
      </c>
      <c r="L2058" s="14" t="s">
        <v>22593</v>
      </c>
      <c r="M2058" s="14" t="s">
        <v>22594</v>
      </c>
      <c r="N2058" s="14" t="s">
        <v>22595</v>
      </c>
      <c r="O2058" s="14" t="s">
        <v>22596</v>
      </c>
      <c r="P2058" s="58" t="s">
        <v>38</v>
      </c>
      <c r="Q2058" s="14" t="s">
        <v>22597</v>
      </c>
      <c r="R2058" s="14" t="s">
        <v>40</v>
      </c>
      <c r="S2058" s="14" t="s">
        <v>22598</v>
      </c>
      <c r="T2058" s="14" t="s">
        <v>1705</v>
      </c>
      <c r="U2058" s="14" t="s">
        <v>134</v>
      </c>
      <c r="V2058" s="14" t="s">
        <v>44</v>
      </c>
    </row>
    <row r="2059" spans="1:22" ht="9.75" customHeight="1">
      <c r="A2059" s="14" t="s">
        <v>22047</v>
      </c>
      <c r="B2059" s="14" t="s">
        <v>707</v>
      </c>
      <c r="C2059" s="13" t="str">
        <f t="shared" si="8"/>
        <v>11993F3</v>
      </c>
      <c r="D2059" s="14" t="s">
        <v>27</v>
      </c>
      <c r="E2059" s="14" t="s">
        <v>22599</v>
      </c>
      <c r="F2059" s="14" t="s">
        <v>22600</v>
      </c>
      <c r="G2059" s="14" t="s">
        <v>22601</v>
      </c>
      <c r="H2059" s="14" t="s">
        <v>22602</v>
      </c>
      <c r="I2059" s="14" t="s">
        <v>22603</v>
      </c>
      <c r="J2059" s="14" t="s">
        <v>1301</v>
      </c>
      <c r="K2059" s="14" t="s">
        <v>33</v>
      </c>
      <c r="L2059" s="14" t="s">
        <v>22604</v>
      </c>
      <c r="M2059" s="14" t="s">
        <v>22605</v>
      </c>
      <c r="N2059" s="14" t="s">
        <v>22606</v>
      </c>
      <c r="O2059" s="14" t="s">
        <v>22607</v>
      </c>
      <c r="P2059" s="58" t="s">
        <v>38</v>
      </c>
      <c r="Q2059" s="14" t="s">
        <v>22608</v>
      </c>
      <c r="R2059" s="14" t="s">
        <v>40</v>
      </c>
      <c r="S2059" s="14" t="s">
        <v>22609</v>
      </c>
      <c r="T2059" s="14" t="s">
        <v>230</v>
      </c>
      <c r="U2059" s="14" t="s">
        <v>1471</v>
      </c>
      <c r="V2059" s="14" t="s">
        <v>44</v>
      </c>
    </row>
    <row r="2060" spans="1:22" ht="9.75" customHeight="1">
      <c r="A2060" s="14" t="s">
        <v>22047</v>
      </c>
      <c r="B2060" s="14" t="s">
        <v>721</v>
      </c>
      <c r="C2060" s="13" t="str">
        <f t="shared" si="8"/>
        <v>11993F4</v>
      </c>
      <c r="D2060" s="14" t="s">
        <v>27</v>
      </c>
      <c r="E2060" s="14" t="s">
        <v>22610</v>
      </c>
      <c r="F2060" s="14" t="s">
        <v>22611</v>
      </c>
      <c r="G2060" s="13"/>
      <c r="H2060" s="14" t="s">
        <v>22612</v>
      </c>
      <c r="I2060" s="14" t="s">
        <v>22613</v>
      </c>
      <c r="J2060" s="14" t="s">
        <v>82</v>
      </c>
      <c r="K2060" s="14" t="s">
        <v>83</v>
      </c>
      <c r="L2060" s="14" t="s">
        <v>22614</v>
      </c>
      <c r="M2060" s="14" t="s">
        <v>22615</v>
      </c>
      <c r="N2060" s="14" t="s">
        <v>22616</v>
      </c>
      <c r="O2060" s="14" t="s">
        <v>22617</v>
      </c>
      <c r="P2060" s="58" t="s">
        <v>38</v>
      </c>
      <c r="Q2060" s="14" t="s">
        <v>22618</v>
      </c>
      <c r="R2060" s="14" t="s">
        <v>40</v>
      </c>
      <c r="S2060" s="14" t="s">
        <v>22619</v>
      </c>
      <c r="T2060" s="14" t="s">
        <v>90</v>
      </c>
      <c r="U2060" s="14" t="s">
        <v>283</v>
      </c>
      <c r="V2060" s="14" t="s">
        <v>44</v>
      </c>
    </row>
    <row r="2061" spans="1:22" ht="9.75" customHeight="1">
      <c r="A2061" s="14" t="s">
        <v>22047</v>
      </c>
      <c r="B2061" s="14" t="s">
        <v>731</v>
      </c>
      <c r="C2061" s="13" t="str">
        <f t="shared" si="8"/>
        <v>11993F5</v>
      </c>
      <c r="D2061" s="14" t="s">
        <v>27</v>
      </c>
      <c r="E2061" s="14" t="s">
        <v>22620</v>
      </c>
      <c r="F2061" s="14" t="s">
        <v>22621</v>
      </c>
      <c r="G2061" s="14" t="s">
        <v>22622</v>
      </c>
      <c r="H2061" s="14" t="s">
        <v>22623</v>
      </c>
      <c r="I2061" s="14" t="s">
        <v>6930</v>
      </c>
      <c r="J2061" s="14" t="s">
        <v>22624</v>
      </c>
      <c r="K2061" s="14" t="s">
        <v>33</v>
      </c>
      <c r="L2061" s="14" t="s">
        <v>22625</v>
      </c>
      <c r="M2061" s="14" t="s">
        <v>6933</v>
      </c>
      <c r="N2061" s="14" t="s">
        <v>22626</v>
      </c>
      <c r="O2061" s="14" t="s">
        <v>22627</v>
      </c>
      <c r="P2061" s="58" t="s">
        <v>38</v>
      </c>
      <c r="Q2061" s="14" t="s">
        <v>22628</v>
      </c>
      <c r="R2061" s="14" t="s">
        <v>40</v>
      </c>
      <c r="S2061" s="14" t="s">
        <v>22629</v>
      </c>
      <c r="T2061" s="14" t="s">
        <v>5988</v>
      </c>
      <c r="U2061" s="14" t="s">
        <v>134</v>
      </c>
      <c r="V2061" s="14" t="s">
        <v>135</v>
      </c>
    </row>
    <row r="2062" spans="1:22" ht="9.75" customHeight="1">
      <c r="A2062" s="14" t="s">
        <v>22047</v>
      </c>
      <c r="B2062" s="14" t="s">
        <v>744</v>
      </c>
      <c r="C2062" s="13" t="str">
        <f t="shared" si="8"/>
        <v>11993F6</v>
      </c>
      <c r="D2062" s="14" t="s">
        <v>27</v>
      </c>
      <c r="E2062" s="14" t="s">
        <v>22630</v>
      </c>
      <c r="F2062" s="14" t="s">
        <v>22631</v>
      </c>
      <c r="G2062" s="14" t="s">
        <v>22632</v>
      </c>
      <c r="H2062" s="14" t="s">
        <v>22633</v>
      </c>
      <c r="I2062" s="14" t="s">
        <v>22634</v>
      </c>
      <c r="J2062" s="14" t="s">
        <v>22635</v>
      </c>
      <c r="K2062" s="14" t="s">
        <v>6335</v>
      </c>
      <c r="L2062" s="14" t="s">
        <v>22636</v>
      </c>
      <c r="M2062" s="14" t="s">
        <v>22637</v>
      </c>
      <c r="N2062" s="14" t="s">
        <v>22638</v>
      </c>
      <c r="O2062" s="14" t="s">
        <v>22639</v>
      </c>
      <c r="P2062" s="58" t="s">
        <v>38</v>
      </c>
      <c r="Q2062" s="14" t="s">
        <v>22640</v>
      </c>
      <c r="R2062" s="14" t="s">
        <v>40</v>
      </c>
      <c r="S2062" s="14" t="s">
        <v>22641</v>
      </c>
      <c r="T2062" s="14" t="s">
        <v>22642</v>
      </c>
      <c r="U2062" s="14" t="s">
        <v>134</v>
      </c>
      <c r="V2062" s="14" t="s">
        <v>44</v>
      </c>
    </row>
    <row r="2063" spans="1:22" ht="9.75" customHeight="1">
      <c r="A2063" s="14" t="s">
        <v>22047</v>
      </c>
      <c r="B2063" s="14" t="s">
        <v>757</v>
      </c>
      <c r="C2063" s="13" t="str">
        <f t="shared" si="8"/>
        <v>11993F7</v>
      </c>
      <c r="D2063" s="14" t="s">
        <v>27</v>
      </c>
      <c r="E2063" s="14" t="s">
        <v>22643</v>
      </c>
      <c r="F2063" s="14" t="s">
        <v>22644</v>
      </c>
      <c r="G2063" s="13"/>
      <c r="H2063" s="14" t="s">
        <v>22645</v>
      </c>
      <c r="I2063" s="14" t="s">
        <v>1813</v>
      </c>
      <c r="J2063" s="14" t="s">
        <v>111</v>
      </c>
      <c r="K2063" s="14" t="s">
        <v>52</v>
      </c>
      <c r="L2063" s="14" t="s">
        <v>22646</v>
      </c>
      <c r="M2063" s="14" t="s">
        <v>7504</v>
      </c>
      <c r="N2063" s="14" t="s">
        <v>22647</v>
      </c>
      <c r="O2063" s="14" t="s">
        <v>280</v>
      </c>
      <c r="P2063" s="58" t="s">
        <v>38</v>
      </c>
      <c r="Q2063" s="14" t="s">
        <v>22648</v>
      </c>
      <c r="R2063" s="14" t="s">
        <v>40</v>
      </c>
      <c r="S2063" s="14" t="s">
        <v>22649</v>
      </c>
      <c r="T2063" s="14" t="s">
        <v>118</v>
      </c>
      <c r="U2063" s="14" t="s">
        <v>60</v>
      </c>
      <c r="V2063" s="14" t="s">
        <v>148</v>
      </c>
    </row>
    <row r="2064" spans="1:22" ht="9.75" customHeight="1">
      <c r="A2064" s="14" t="s">
        <v>22047</v>
      </c>
      <c r="B2064" s="14" t="s">
        <v>768</v>
      </c>
      <c r="C2064" s="13" t="str">
        <f t="shared" si="8"/>
        <v>11993F8</v>
      </c>
      <c r="D2064" s="14" t="s">
        <v>27</v>
      </c>
      <c r="E2064" s="14" t="s">
        <v>22650</v>
      </c>
      <c r="F2064" s="14" t="s">
        <v>22651</v>
      </c>
      <c r="G2064" s="13"/>
      <c r="H2064" s="14" t="s">
        <v>22652</v>
      </c>
      <c r="I2064" s="14" t="s">
        <v>22653</v>
      </c>
      <c r="J2064" s="14" t="s">
        <v>4031</v>
      </c>
      <c r="K2064" s="14" t="s">
        <v>83</v>
      </c>
      <c r="L2064" s="14" t="s">
        <v>22654</v>
      </c>
      <c r="M2064" s="14" t="s">
        <v>22655</v>
      </c>
      <c r="N2064" s="14" t="s">
        <v>22656</v>
      </c>
      <c r="O2064" s="14" t="s">
        <v>22657</v>
      </c>
      <c r="P2064" s="58" t="s">
        <v>38</v>
      </c>
      <c r="Q2064" s="14" t="s">
        <v>22658</v>
      </c>
      <c r="R2064" s="14" t="s">
        <v>40</v>
      </c>
      <c r="S2064" s="14" t="s">
        <v>22659</v>
      </c>
      <c r="T2064" s="14" t="s">
        <v>4031</v>
      </c>
      <c r="U2064" s="14" t="s">
        <v>134</v>
      </c>
      <c r="V2064" s="14" t="s">
        <v>44</v>
      </c>
    </row>
    <row r="2065" spans="1:22" ht="9.75" customHeight="1">
      <c r="A2065" s="14" t="s">
        <v>22047</v>
      </c>
      <c r="B2065" s="14" t="s">
        <v>782</v>
      </c>
      <c r="C2065" s="13" t="str">
        <f t="shared" si="8"/>
        <v>11993F9</v>
      </c>
      <c r="D2065" s="14" t="s">
        <v>27</v>
      </c>
      <c r="E2065" s="14" t="s">
        <v>22660</v>
      </c>
      <c r="F2065" s="14" t="s">
        <v>22661</v>
      </c>
      <c r="G2065" s="14" t="s">
        <v>22662</v>
      </c>
      <c r="H2065" s="14" t="s">
        <v>22663</v>
      </c>
      <c r="I2065" s="14" t="s">
        <v>22664</v>
      </c>
      <c r="J2065" s="14" t="s">
        <v>3573</v>
      </c>
      <c r="K2065" s="14" t="s">
        <v>33</v>
      </c>
      <c r="L2065" s="14" t="s">
        <v>22665</v>
      </c>
      <c r="M2065" s="14" t="s">
        <v>22666</v>
      </c>
      <c r="N2065" s="14" t="s">
        <v>22667</v>
      </c>
      <c r="O2065" s="14" t="s">
        <v>22668</v>
      </c>
      <c r="P2065" s="58" t="s">
        <v>38</v>
      </c>
      <c r="Q2065" s="14" t="s">
        <v>22669</v>
      </c>
      <c r="R2065" s="14" t="s">
        <v>40</v>
      </c>
      <c r="S2065" s="14" t="s">
        <v>22670</v>
      </c>
      <c r="T2065" s="14" t="s">
        <v>3105</v>
      </c>
      <c r="U2065" s="14" t="s">
        <v>134</v>
      </c>
      <c r="V2065" s="14" t="s">
        <v>44</v>
      </c>
    </row>
    <row r="2066" spans="1:22" ht="9.75" customHeight="1">
      <c r="A2066" s="14" t="s">
        <v>22047</v>
      </c>
      <c r="B2066" s="14" t="s">
        <v>796</v>
      </c>
      <c r="C2066" s="13" t="str">
        <f t="shared" si="8"/>
        <v>11993F10</v>
      </c>
      <c r="D2066" s="14" t="s">
        <v>27</v>
      </c>
      <c r="E2066" s="14" t="s">
        <v>22671</v>
      </c>
      <c r="F2066" s="14" t="s">
        <v>22672</v>
      </c>
      <c r="G2066" s="14" t="s">
        <v>22673</v>
      </c>
      <c r="H2066" s="14" t="s">
        <v>22674</v>
      </c>
      <c r="I2066" s="14" t="s">
        <v>22675</v>
      </c>
      <c r="J2066" s="14" t="s">
        <v>67</v>
      </c>
      <c r="K2066" s="14" t="s">
        <v>169</v>
      </c>
      <c r="L2066" s="14" t="s">
        <v>22676</v>
      </c>
      <c r="M2066" s="14" t="s">
        <v>22677</v>
      </c>
      <c r="N2066" s="14" t="s">
        <v>22678</v>
      </c>
      <c r="O2066" s="14" t="s">
        <v>22679</v>
      </c>
      <c r="P2066" s="58" t="s">
        <v>38</v>
      </c>
      <c r="Q2066" s="14" t="s">
        <v>22680</v>
      </c>
      <c r="R2066" s="14" t="s">
        <v>40</v>
      </c>
      <c r="S2066" s="14" t="s">
        <v>22681</v>
      </c>
      <c r="T2066" s="14" t="s">
        <v>75</v>
      </c>
      <c r="U2066" s="14" t="s">
        <v>243</v>
      </c>
      <c r="V2066" s="14" t="s">
        <v>44</v>
      </c>
    </row>
    <row r="2067" spans="1:22" ht="9.75" customHeight="1">
      <c r="A2067" s="14" t="s">
        <v>22047</v>
      </c>
      <c r="B2067" s="14" t="s">
        <v>810</v>
      </c>
      <c r="C2067" s="13" t="str">
        <f t="shared" si="8"/>
        <v>11993F11</v>
      </c>
      <c r="D2067" s="14" t="s">
        <v>27</v>
      </c>
      <c r="E2067" s="14" t="s">
        <v>22682</v>
      </c>
      <c r="F2067" s="14" t="s">
        <v>22683</v>
      </c>
      <c r="G2067" s="14" t="s">
        <v>22684</v>
      </c>
      <c r="H2067" s="14" t="s">
        <v>22685</v>
      </c>
      <c r="I2067" s="14" t="s">
        <v>22686</v>
      </c>
      <c r="J2067" s="14" t="s">
        <v>7158</v>
      </c>
      <c r="K2067" s="14" t="s">
        <v>83</v>
      </c>
      <c r="L2067" s="14" t="s">
        <v>22687</v>
      </c>
      <c r="M2067" s="14" t="s">
        <v>22688</v>
      </c>
      <c r="N2067" s="14" t="s">
        <v>22689</v>
      </c>
      <c r="O2067" s="14" t="s">
        <v>22690</v>
      </c>
      <c r="P2067" s="58" t="s">
        <v>38</v>
      </c>
      <c r="Q2067" s="14" t="s">
        <v>22691</v>
      </c>
      <c r="R2067" s="14" t="s">
        <v>40</v>
      </c>
      <c r="S2067" s="14" t="s">
        <v>22692</v>
      </c>
      <c r="T2067" s="14" t="s">
        <v>3901</v>
      </c>
      <c r="U2067" s="14" t="s">
        <v>1034</v>
      </c>
      <c r="V2067" s="14" t="s">
        <v>44</v>
      </c>
    </row>
    <row r="2068" spans="1:22" ht="9.75" customHeight="1">
      <c r="A2068" s="14" t="s">
        <v>22047</v>
      </c>
      <c r="B2068" s="14" t="s">
        <v>819</v>
      </c>
      <c r="C2068" s="13" t="str">
        <f t="shared" si="8"/>
        <v>11993G2</v>
      </c>
      <c r="D2068" s="14" t="s">
        <v>27</v>
      </c>
      <c r="E2068" s="14" t="s">
        <v>22693</v>
      </c>
      <c r="F2068" s="14" t="s">
        <v>22694</v>
      </c>
      <c r="G2068" s="14" t="s">
        <v>22695</v>
      </c>
      <c r="H2068" s="14" t="s">
        <v>22696</v>
      </c>
      <c r="I2068" s="14" t="s">
        <v>22697</v>
      </c>
      <c r="J2068" s="14" t="s">
        <v>22698</v>
      </c>
      <c r="K2068" s="14" t="s">
        <v>83</v>
      </c>
      <c r="L2068" s="14" t="s">
        <v>22699</v>
      </c>
      <c r="M2068" s="14" t="s">
        <v>22700</v>
      </c>
      <c r="N2068" s="14" t="s">
        <v>22701</v>
      </c>
      <c r="O2068" s="14" t="s">
        <v>22702</v>
      </c>
      <c r="P2068" s="58" t="s">
        <v>38</v>
      </c>
      <c r="Q2068" s="14" t="s">
        <v>22703</v>
      </c>
      <c r="R2068" s="14" t="s">
        <v>40</v>
      </c>
      <c r="S2068" s="14" t="s">
        <v>22704</v>
      </c>
      <c r="T2068" s="14" t="s">
        <v>5074</v>
      </c>
      <c r="U2068" s="14" t="s">
        <v>147</v>
      </c>
      <c r="V2068" s="14" t="s">
        <v>44</v>
      </c>
    </row>
    <row r="2069" spans="1:22" ht="9.75" customHeight="1">
      <c r="A2069" s="14" t="s">
        <v>22047</v>
      </c>
      <c r="B2069" s="14" t="s">
        <v>831</v>
      </c>
      <c r="C2069" s="13" t="str">
        <f t="shared" si="8"/>
        <v>11993G3</v>
      </c>
      <c r="D2069" s="14" t="s">
        <v>27</v>
      </c>
      <c r="E2069" s="14" t="s">
        <v>22705</v>
      </c>
      <c r="F2069" s="14" t="s">
        <v>22706</v>
      </c>
      <c r="G2069" s="14" t="s">
        <v>22707</v>
      </c>
      <c r="H2069" s="14" t="s">
        <v>22708</v>
      </c>
      <c r="I2069" s="14" t="s">
        <v>22709</v>
      </c>
      <c r="J2069" s="14" t="s">
        <v>344</v>
      </c>
      <c r="K2069" s="14" t="s">
        <v>68</v>
      </c>
      <c r="L2069" s="14" t="s">
        <v>22710</v>
      </c>
      <c r="M2069" s="14" t="s">
        <v>22711</v>
      </c>
      <c r="N2069" s="14" t="s">
        <v>22712</v>
      </c>
      <c r="O2069" s="14" t="s">
        <v>22713</v>
      </c>
      <c r="P2069" s="58" t="s">
        <v>38</v>
      </c>
      <c r="Q2069" s="14" t="s">
        <v>22714</v>
      </c>
      <c r="R2069" s="14" t="s">
        <v>40</v>
      </c>
      <c r="S2069" s="14" t="s">
        <v>22715</v>
      </c>
      <c r="T2069" s="14" t="s">
        <v>75</v>
      </c>
      <c r="U2069" s="14" t="s">
        <v>243</v>
      </c>
      <c r="V2069" s="14" t="s">
        <v>44</v>
      </c>
    </row>
    <row r="2070" spans="1:22" ht="9.75" customHeight="1">
      <c r="A2070" s="14" t="s">
        <v>22047</v>
      </c>
      <c r="B2070" s="14" t="s">
        <v>844</v>
      </c>
      <c r="C2070" s="13" t="str">
        <f t="shared" si="8"/>
        <v>11993G4</v>
      </c>
      <c r="D2070" s="14" t="s">
        <v>27</v>
      </c>
      <c r="E2070" s="14" t="s">
        <v>22716</v>
      </c>
      <c r="F2070" s="14" t="s">
        <v>22717</v>
      </c>
      <c r="G2070" s="14" t="s">
        <v>22718</v>
      </c>
      <c r="H2070" s="14" t="s">
        <v>22719</v>
      </c>
      <c r="I2070" s="14" t="s">
        <v>8076</v>
      </c>
      <c r="J2070" s="14" t="s">
        <v>22720</v>
      </c>
      <c r="K2070" s="14" t="s">
        <v>33</v>
      </c>
      <c r="L2070" s="14" t="s">
        <v>22721</v>
      </c>
      <c r="M2070" s="14" t="s">
        <v>22722</v>
      </c>
      <c r="N2070" s="14" t="s">
        <v>22723</v>
      </c>
      <c r="O2070" s="14" t="s">
        <v>22724</v>
      </c>
      <c r="P2070" s="58" t="s">
        <v>38</v>
      </c>
      <c r="Q2070" s="14" t="s">
        <v>22725</v>
      </c>
      <c r="R2070" s="14" t="s">
        <v>40</v>
      </c>
      <c r="S2070" s="14" t="s">
        <v>22726</v>
      </c>
      <c r="T2070" s="14" t="s">
        <v>118</v>
      </c>
      <c r="U2070" s="14" t="s">
        <v>134</v>
      </c>
      <c r="V2070" s="14" t="s">
        <v>44</v>
      </c>
    </row>
    <row r="2071" spans="1:22" ht="9.75" customHeight="1">
      <c r="A2071" s="14" t="s">
        <v>22047</v>
      </c>
      <c r="B2071" s="14" t="s">
        <v>856</v>
      </c>
      <c r="C2071" s="13" t="str">
        <f t="shared" si="8"/>
        <v>11993G5</v>
      </c>
      <c r="D2071" s="14" t="s">
        <v>27</v>
      </c>
      <c r="E2071" s="14" t="s">
        <v>22727</v>
      </c>
      <c r="F2071" s="14" t="s">
        <v>22728</v>
      </c>
      <c r="G2071" s="13"/>
      <c r="H2071" s="14" t="s">
        <v>22729</v>
      </c>
      <c r="I2071" s="14" t="s">
        <v>22730</v>
      </c>
      <c r="J2071" s="14" t="s">
        <v>1859</v>
      </c>
      <c r="K2071" s="14" t="s">
        <v>33</v>
      </c>
      <c r="L2071" s="14" t="s">
        <v>22731</v>
      </c>
      <c r="M2071" s="14" t="s">
        <v>22732</v>
      </c>
      <c r="N2071" s="14" t="s">
        <v>22733</v>
      </c>
      <c r="O2071" s="14" t="s">
        <v>22734</v>
      </c>
      <c r="P2071" s="58" t="s">
        <v>38</v>
      </c>
      <c r="Q2071" s="14" t="s">
        <v>22735</v>
      </c>
      <c r="R2071" s="14" t="s">
        <v>40</v>
      </c>
      <c r="S2071" s="14" t="s">
        <v>22736</v>
      </c>
      <c r="T2071" s="14" t="s">
        <v>103</v>
      </c>
      <c r="U2071" s="14" t="s">
        <v>1414</v>
      </c>
      <c r="V2071" s="14" t="s">
        <v>44</v>
      </c>
    </row>
    <row r="2072" spans="1:22" ht="9.75" customHeight="1">
      <c r="A2072" s="14" t="s">
        <v>22047</v>
      </c>
      <c r="B2072" s="14" t="s">
        <v>868</v>
      </c>
      <c r="C2072" s="13" t="str">
        <f t="shared" si="8"/>
        <v>11993G6</v>
      </c>
      <c r="D2072" s="14" t="s">
        <v>27</v>
      </c>
      <c r="E2072" s="14" t="s">
        <v>22737</v>
      </c>
      <c r="F2072" s="14" t="s">
        <v>22738</v>
      </c>
      <c r="G2072" s="13"/>
      <c r="H2072" s="14" t="s">
        <v>22739</v>
      </c>
      <c r="I2072" s="14" t="s">
        <v>22740</v>
      </c>
      <c r="J2072" s="14" t="s">
        <v>371</v>
      </c>
      <c r="K2072" s="14" t="s">
        <v>33</v>
      </c>
      <c r="L2072" s="14" t="s">
        <v>22741</v>
      </c>
      <c r="M2072" s="14" t="s">
        <v>22742</v>
      </c>
      <c r="N2072" s="14" t="s">
        <v>22743</v>
      </c>
      <c r="O2072" s="14" t="s">
        <v>22744</v>
      </c>
      <c r="P2072" s="58" t="s">
        <v>38</v>
      </c>
      <c r="Q2072" s="14" t="s">
        <v>22745</v>
      </c>
      <c r="R2072" s="14" t="s">
        <v>40</v>
      </c>
      <c r="S2072" s="14" t="s">
        <v>22746</v>
      </c>
      <c r="T2072" s="14" t="s">
        <v>118</v>
      </c>
      <c r="U2072" s="14" t="s">
        <v>43</v>
      </c>
      <c r="V2072" s="14" t="s">
        <v>44</v>
      </c>
    </row>
    <row r="2073" spans="1:22" ht="9.75" customHeight="1">
      <c r="A2073" s="14" t="s">
        <v>22047</v>
      </c>
      <c r="B2073" s="14" t="s">
        <v>879</v>
      </c>
      <c r="C2073" s="13" t="str">
        <f t="shared" si="8"/>
        <v>11993G7</v>
      </c>
      <c r="D2073" s="14" t="s">
        <v>27</v>
      </c>
      <c r="E2073" s="14" t="s">
        <v>22747</v>
      </c>
      <c r="F2073" s="14" t="s">
        <v>22748</v>
      </c>
      <c r="G2073" s="14" t="s">
        <v>22749</v>
      </c>
      <c r="H2073" s="14" t="s">
        <v>22750</v>
      </c>
      <c r="I2073" s="14" t="s">
        <v>1893</v>
      </c>
      <c r="J2073" s="14" t="s">
        <v>59</v>
      </c>
      <c r="K2073" s="14" t="s">
        <v>52</v>
      </c>
      <c r="L2073" s="14" t="s">
        <v>22751</v>
      </c>
      <c r="M2073" s="14" t="s">
        <v>1895</v>
      </c>
      <c r="N2073" s="14" t="s">
        <v>22752</v>
      </c>
      <c r="O2073" s="14" t="s">
        <v>22753</v>
      </c>
      <c r="P2073" s="58" t="s">
        <v>38</v>
      </c>
      <c r="Q2073" s="14" t="s">
        <v>22754</v>
      </c>
      <c r="R2073" s="14" t="s">
        <v>40</v>
      </c>
      <c r="S2073" s="14" t="s">
        <v>22755</v>
      </c>
      <c r="T2073" s="14" t="s">
        <v>59</v>
      </c>
      <c r="U2073" s="14" t="s">
        <v>119</v>
      </c>
      <c r="V2073" s="14" t="s">
        <v>44</v>
      </c>
    </row>
    <row r="2074" spans="1:22" ht="9.75" customHeight="1">
      <c r="A2074" s="14" t="s">
        <v>22047</v>
      </c>
      <c r="B2074" s="14" t="s">
        <v>892</v>
      </c>
      <c r="C2074" s="13" t="str">
        <f t="shared" si="8"/>
        <v>11993G8</v>
      </c>
      <c r="D2074" s="14" t="s">
        <v>27</v>
      </c>
      <c r="E2074" s="14" t="s">
        <v>22756</v>
      </c>
      <c r="F2074" s="14" t="s">
        <v>22757</v>
      </c>
      <c r="G2074" s="14" t="s">
        <v>22758</v>
      </c>
      <c r="H2074" s="14" t="s">
        <v>22759</v>
      </c>
      <c r="I2074" s="14" t="s">
        <v>22760</v>
      </c>
      <c r="J2074" s="14" t="s">
        <v>18843</v>
      </c>
      <c r="K2074" s="14" t="s">
        <v>33</v>
      </c>
      <c r="L2074" s="14" t="s">
        <v>22761</v>
      </c>
      <c r="M2074" s="14" t="s">
        <v>22762</v>
      </c>
      <c r="N2074" s="14" t="s">
        <v>22763</v>
      </c>
      <c r="O2074" s="14" t="s">
        <v>22764</v>
      </c>
      <c r="P2074" s="58" t="s">
        <v>38</v>
      </c>
      <c r="Q2074" s="14" t="s">
        <v>22765</v>
      </c>
      <c r="R2074" s="14" t="s">
        <v>40</v>
      </c>
      <c r="S2074" s="14" t="s">
        <v>22766</v>
      </c>
      <c r="T2074" s="14" t="s">
        <v>18850</v>
      </c>
      <c r="U2074" s="14" t="s">
        <v>134</v>
      </c>
      <c r="V2074" s="14" t="s">
        <v>44</v>
      </c>
    </row>
    <row r="2075" spans="1:22" ht="9.75" customHeight="1">
      <c r="A2075" s="14" t="s">
        <v>22047</v>
      </c>
      <c r="B2075" s="14" t="s">
        <v>905</v>
      </c>
      <c r="C2075" s="13" t="str">
        <f t="shared" si="8"/>
        <v>11993G9</v>
      </c>
      <c r="D2075" s="14" t="s">
        <v>27</v>
      </c>
      <c r="E2075" s="14" t="s">
        <v>22767</v>
      </c>
      <c r="F2075" s="14" t="s">
        <v>22768</v>
      </c>
      <c r="G2075" s="14" t="s">
        <v>22769</v>
      </c>
      <c r="H2075" s="14" t="s">
        <v>22770</v>
      </c>
      <c r="I2075" s="14" t="s">
        <v>3291</v>
      </c>
      <c r="J2075" s="14" t="s">
        <v>344</v>
      </c>
      <c r="K2075" s="14" t="s">
        <v>33</v>
      </c>
      <c r="L2075" s="14" t="s">
        <v>22771</v>
      </c>
      <c r="M2075" s="14" t="s">
        <v>3293</v>
      </c>
      <c r="N2075" s="14" t="s">
        <v>22772</v>
      </c>
      <c r="O2075" s="14" t="s">
        <v>22773</v>
      </c>
      <c r="P2075" s="58" t="s">
        <v>38</v>
      </c>
      <c r="Q2075" s="14" t="s">
        <v>22774</v>
      </c>
      <c r="R2075" s="14" t="s">
        <v>40</v>
      </c>
      <c r="S2075" s="14" t="s">
        <v>22775</v>
      </c>
      <c r="T2075" s="14" t="s">
        <v>75</v>
      </c>
      <c r="U2075" s="14" t="s">
        <v>243</v>
      </c>
      <c r="V2075" s="14" t="s">
        <v>44</v>
      </c>
    </row>
    <row r="2076" spans="1:22" ht="9.75" customHeight="1">
      <c r="A2076" s="14" t="s">
        <v>22047</v>
      </c>
      <c r="B2076" s="14" t="s">
        <v>919</v>
      </c>
      <c r="C2076" s="13" t="str">
        <f t="shared" si="8"/>
        <v>11993G10</v>
      </c>
      <c r="D2076" s="14" t="s">
        <v>27</v>
      </c>
      <c r="E2076" s="14" t="s">
        <v>22776</v>
      </c>
      <c r="F2076" s="14" t="s">
        <v>22777</v>
      </c>
      <c r="G2076" s="13"/>
      <c r="H2076" s="14" t="s">
        <v>22778</v>
      </c>
      <c r="I2076" s="14" t="s">
        <v>22779</v>
      </c>
      <c r="J2076" s="14" t="s">
        <v>22780</v>
      </c>
      <c r="K2076" s="14" t="s">
        <v>33</v>
      </c>
      <c r="L2076" s="14" t="s">
        <v>22781</v>
      </c>
      <c r="M2076" s="14" t="s">
        <v>22782</v>
      </c>
      <c r="N2076" s="14" t="s">
        <v>22783</v>
      </c>
      <c r="O2076" s="14" t="s">
        <v>22784</v>
      </c>
      <c r="P2076" s="58" t="s">
        <v>38</v>
      </c>
      <c r="Q2076" s="14" t="s">
        <v>22785</v>
      </c>
      <c r="R2076" s="14" t="s">
        <v>40</v>
      </c>
      <c r="S2076" s="14" t="s">
        <v>22786</v>
      </c>
      <c r="T2076" s="14" t="s">
        <v>11492</v>
      </c>
      <c r="U2076" s="14" t="s">
        <v>104</v>
      </c>
      <c r="V2076" s="14" t="s">
        <v>44</v>
      </c>
    </row>
    <row r="2077" spans="1:22" ht="9.75" customHeight="1">
      <c r="A2077" s="14" t="s">
        <v>22047</v>
      </c>
      <c r="B2077" s="14" t="s">
        <v>934</v>
      </c>
      <c r="C2077" s="13" t="str">
        <f t="shared" si="8"/>
        <v>11993G11</v>
      </c>
      <c r="D2077" s="14" t="s">
        <v>27</v>
      </c>
      <c r="E2077" s="14" t="s">
        <v>22787</v>
      </c>
      <c r="F2077" s="14" t="s">
        <v>22788</v>
      </c>
      <c r="G2077" s="14" t="s">
        <v>22789</v>
      </c>
      <c r="H2077" s="14" t="s">
        <v>22790</v>
      </c>
      <c r="I2077" s="14" t="s">
        <v>22791</v>
      </c>
      <c r="J2077" s="14" t="s">
        <v>6401</v>
      </c>
      <c r="K2077" s="14" t="s">
        <v>33</v>
      </c>
      <c r="L2077" s="14" t="s">
        <v>22792</v>
      </c>
      <c r="M2077" s="14" t="s">
        <v>22793</v>
      </c>
      <c r="N2077" s="14" t="s">
        <v>22794</v>
      </c>
      <c r="O2077" s="14" t="s">
        <v>22795</v>
      </c>
      <c r="P2077" s="58" t="s">
        <v>38</v>
      </c>
      <c r="Q2077" s="14" t="s">
        <v>22796</v>
      </c>
      <c r="R2077" s="14" t="s">
        <v>40</v>
      </c>
      <c r="S2077" s="14" t="s">
        <v>22797</v>
      </c>
      <c r="T2077" s="14" t="s">
        <v>230</v>
      </c>
      <c r="U2077" s="14" t="s">
        <v>134</v>
      </c>
      <c r="V2077" s="14" t="s">
        <v>44</v>
      </c>
    </row>
    <row r="2078" spans="1:22" ht="9.75" customHeight="1">
      <c r="A2078" s="14" t="s">
        <v>22047</v>
      </c>
      <c r="B2078" s="14" t="s">
        <v>945</v>
      </c>
      <c r="C2078" s="13" t="str">
        <f t="shared" si="8"/>
        <v>11993H2</v>
      </c>
      <c r="D2078" s="14" t="s">
        <v>27</v>
      </c>
      <c r="E2078" s="14" t="s">
        <v>22798</v>
      </c>
      <c r="F2078" s="14" t="s">
        <v>22799</v>
      </c>
      <c r="G2078" s="13"/>
      <c r="H2078" s="14" t="s">
        <v>22800</v>
      </c>
      <c r="I2078" s="14" t="s">
        <v>22801</v>
      </c>
      <c r="J2078" s="14" t="s">
        <v>737</v>
      </c>
      <c r="K2078" s="14" t="s">
        <v>33</v>
      </c>
      <c r="L2078" s="14" t="s">
        <v>22802</v>
      </c>
      <c r="M2078" s="14" t="s">
        <v>22803</v>
      </c>
      <c r="N2078" s="14" t="s">
        <v>22804</v>
      </c>
      <c r="O2078" s="14" t="s">
        <v>22805</v>
      </c>
      <c r="P2078" s="58" t="s">
        <v>38</v>
      </c>
      <c r="Q2078" s="14" t="s">
        <v>22806</v>
      </c>
      <c r="R2078" s="14" t="s">
        <v>40</v>
      </c>
      <c r="S2078" s="14" t="s">
        <v>22807</v>
      </c>
      <c r="T2078" s="14" t="s">
        <v>456</v>
      </c>
      <c r="U2078" s="14" t="s">
        <v>283</v>
      </c>
      <c r="V2078" s="14" t="s">
        <v>44</v>
      </c>
    </row>
    <row r="2079" spans="1:22" ht="9.75" customHeight="1">
      <c r="A2079" s="14" t="s">
        <v>22047</v>
      </c>
      <c r="B2079" s="14" t="s">
        <v>956</v>
      </c>
      <c r="C2079" s="13" t="str">
        <f t="shared" si="8"/>
        <v>11993H3</v>
      </c>
      <c r="D2079" s="14" t="s">
        <v>27</v>
      </c>
      <c r="E2079" s="14" t="s">
        <v>22808</v>
      </c>
      <c r="F2079" s="14" t="s">
        <v>22809</v>
      </c>
      <c r="G2079" s="14" t="s">
        <v>22810</v>
      </c>
      <c r="H2079" s="14" t="s">
        <v>22811</v>
      </c>
      <c r="I2079" s="14" t="s">
        <v>22812</v>
      </c>
      <c r="J2079" s="14" t="s">
        <v>22813</v>
      </c>
      <c r="K2079" s="14" t="s">
        <v>33</v>
      </c>
      <c r="L2079" s="14" t="s">
        <v>22814</v>
      </c>
      <c r="M2079" s="14" t="s">
        <v>22815</v>
      </c>
      <c r="N2079" s="14" t="s">
        <v>22816</v>
      </c>
      <c r="O2079" s="14" t="s">
        <v>22817</v>
      </c>
      <c r="P2079" s="58" t="s">
        <v>38</v>
      </c>
      <c r="Q2079" s="14" t="s">
        <v>22818</v>
      </c>
      <c r="R2079" s="14" t="s">
        <v>40</v>
      </c>
      <c r="S2079" s="14" t="s">
        <v>22819</v>
      </c>
      <c r="T2079" s="14" t="s">
        <v>22820</v>
      </c>
      <c r="U2079" s="14" t="s">
        <v>1471</v>
      </c>
      <c r="V2079" s="14" t="s">
        <v>44</v>
      </c>
    </row>
    <row r="2080" spans="1:22" ht="9.75" customHeight="1">
      <c r="A2080" s="14" t="s">
        <v>22047</v>
      </c>
      <c r="B2080" s="14" t="s">
        <v>971</v>
      </c>
      <c r="C2080" s="13" t="str">
        <f t="shared" si="8"/>
        <v>11993H4</v>
      </c>
      <c r="D2080" s="14" t="s">
        <v>27</v>
      </c>
      <c r="E2080" s="14" t="s">
        <v>22821</v>
      </c>
      <c r="F2080" s="14" t="s">
        <v>22822</v>
      </c>
      <c r="G2080" s="14" t="s">
        <v>22823</v>
      </c>
      <c r="H2080" s="14" t="s">
        <v>22824</v>
      </c>
      <c r="I2080" s="14" t="s">
        <v>22825</v>
      </c>
      <c r="J2080" s="14" t="s">
        <v>7669</v>
      </c>
      <c r="K2080" s="14" t="s">
        <v>33</v>
      </c>
      <c r="L2080" s="14" t="s">
        <v>22826</v>
      </c>
      <c r="M2080" s="14" t="s">
        <v>22827</v>
      </c>
      <c r="N2080" s="14" t="s">
        <v>22828</v>
      </c>
      <c r="O2080" s="14" t="s">
        <v>22829</v>
      </c>
      <c r="P2080" s="58" t="s">
        <v>38</v>
      </c>
      <c r="Q2080" s="14" t="s">
        <v>22830</v>
      </c>
      <c r="R2080" s="14" t="s">
        <v>40</v>
      </c>
      <c r="S2080" s="14" t="s">
        <v>22831</v>
      </c>
      <c r="T2080" s="14" t="s">
        <v>7676</v>
      </c>
      <c r="U2080" s="14" t="s">
        <v>134</v>
      </c>
      <c r="V2080" s="14" t="s">
        <v>44</v>
      </c>
    </row>
    <row r="2081" spans="1:22" ht="9.75" customHeight="1">
      <c r="A2081" s="14" t="s">
        <v>22047</v>
      </c>
      <c r="B2081" s="14" t="s">
        <v>985</v>
      </c>
      <c r="C2081" s="13" t="str">
        <f t="shared" si="8"/>
        <v>11993H5</v>
      </c>
      <c r="D2081" s="14" t="s">
        <v>27</v>
      </c>
      <c r="E2081" s="14" t="s">
        <v>22832</v>
      </c>
      <c r="F2081" s="14" t="s">
        <v>22833</v>
      </c>
      <c r="G2081" s="14" t="s">
        <v>22834</v>
      </c>
      <c r="H2081" s="14" t="s">
        <v>22835</v>
      </c>
      <c r="I2081" s="14" t="s">
        <v>22836</v>
      </c>
      <c r="J2081" s="14" t="s">
        <v>11322</v>
      </c>
      <c r="K2081" s="14" t="s">
        <v>83</v>
      </c>
      <c r="L2081" s="14" t="s">
        <v>22837</v>
      </c>
      <c r="M2081" s="14" t="s">
        <v>22838</v>
      </c>
      <c r="N2081" s="14" t="s">
        <v>22839</v>
      </c>
      <c r="O2081" s="14" t="s">
        <v>22840</v>
      </c>
      <c r="P2081" s="58" t="s">
        <v>38</v>
      </c>
      <c r="Q2081" s="14" t="s">
        <v>22841</v>
      </c>
      <c r="R2081" s="14" t="s">
        <v>40</v>
      </c>
      <c r="S2081" s="14" t="s">
        <v>22842</v>
      </c>
      <c r="T2081" s="14" t="s">
        <v>103</v>
      </c>
      <c r="U2081" s="14" t="s">
        <v>2829</v>
      </c>
      <c r="V2081" s="14" t="s">
        <v>44</v>
      </c>
    </row>
    <row r="2082" spans="1:22" ht="9.75" customHeight="1">
      <c r="A2082" s="14" t="s">
        <v>22047</v>
      </c>
      <c r="B2082" s="14" t="s">
        <v>999</v>
      </c>
      <c r="C2082" s="13" t="str">
        <f t="shared" si="8"/>
        <v>11993H6</v>
      </c>
      <c r="D2082" s="14" t="s">
        <v>27</v>
      </c>
      <c r="E2082" s="14" t="s">
        <v>22843</v>
      </c>
      <c r="F2082" s="14" t="s">
        <v>22844</v>
      </c>
      <c r="G2082" s="13"/>
      <c r="H2082" s="14" t="s">
        <v>22845</v>
      </c>
      <c r="I2082" s="14" t="s">
        <v>5454</v>
      </c>
      <c r="J2082" s="14" t="s">
        <v>13609</v>
      </c>
      <c r="K2082" s="14" t="s">
        <v>33</v>
      </c>
      <c r="L2082" s="14" t="s">
        <v>22846</v>
      </c>
      <c r="M2082" s="14" t="s">
        <v>5456</v>
      </c>
      <c r="N2082" s="14" t="s">
        <v>22847</v>
      </c>
      <c r="O2082" s="14" t="s">
        <v>22848</v>
      </c>
      <c r="P2082" s="58" t="s">
        <v>38</v>
      </c>
      <c r="Q2082" s="14" t="s">
        <v>22849</v>
      </c>
      <c r="R2082" s="14" t="s">
        <v>40</v>
      </c>
      <c r="S2082" s="14" t="s">
        <v>22850</v>
      </c>
      <c r="T2082" s="14" t="s">
        <v>4144</v>
      </c>
      <c r="U2082" s="14" t="s">
        <v>283</v>
      </c>
      <c r="V2082" s="14" t="s">
        <v>44</v>
      </c>
    </row>
    <row r="2083" spans="1:22" ht="9.75" customHeight="1">
      <c r="A2083" s="14" t="s">
        <v>22047</v>
      </c>
      <c r="B2083" s="14" t="s">
        <v>1010</v>
      </c>
      <c r="C2083" s="13" t="str">
        <f t="shared" si="8"/>
        <v>11993H7</v>
      </c>
      <c r="D2083" s="14" t="s">
        <v>27</v>
      </c>
      <c r="E2083" s="14" t="s">
        <v>22851</v>
      </c>
      <c r="F2083" s="14" t="s">
        <v>22852</v>
      </c>
      <c r="G2083" s="14" t="s">
        <v>22853</v>
      </c>
      <c r="H2083" s="14" t="s">
        <v>22854</v>
      </c>
      <c r="I2083" s="14" t="s">
        <v>22855</v>
      </c>
      <c r="J2083" s="14" t="s">
        <v>344</v>
      </c>
      <c r="K2083" s="14" t="s">
        <v>68</v>
      </c>
      <c r="L2083" s="14" t="s">
        <v>22856</v>
      </c>
      <c r="M2083" s="14" t="s">
        <v>22857</v>
      </c>
      <c r="N2083" s="14" t="s">
        <v>22858</v>
      </c>
      <c r="O2083" s="14" t="s">
        <v>22859</v>
      </c>
      <c r="P2083" s="58" t="s">
        <v>38</v>
      </c>
      <c r="Q2083" s="14" t="s">
        <v>22860</v>
      </c>
      <c r="R2083" s="14" t="s">
        <v>40</v>
      </c>
      <c r="S2083" s="14" t="s">
        <v>22861</v>
      </c>
      <c r="T2083" s="14" t="s">
        <v>75</v>
      </c>
      <c r="U2083" s="14" t="s">
        <v>243</v>
      </c>
      <c r="V2083" s="14" t="s">
        <v>44</v>
      </c>
    </row>
    <row r="2084" spans="1:22" ht="9.75" customHeight="1">
      <c r="A2084" s="14" t="s">
        <v>22047</v>
      </c>
      <c r="B2084" s="14" t="s">
        <v>1022</v>
      </c>
      <c r="C2084" s="13" t="str">
        <f t="shared" si="8"/>
        <v>11993H8</v>
      </c>
      <c r="D2084" s="14" t="s">
        <v>27</v>
      </c>
      <c r="E2084" s="14" t="s">
        <v>22862</v>
      </c>
      <c r="F2084" s="14" t="s">
        <v>22863</v>
      </c>
      <c r="G2084" s="14" t="s">
        <v>22864</v>
      </c>
      <c r="H2084" s="14" t="s">
        <v>22865</v>
      </c>
      <c r="I2084" s="14" t="s">
        <v>22866</v>
      </c>
      <c r="J2084" s="14" t="s">
        <v>1301</v>
      </c>
      <c r="K2084" s="14" t="s">
        <v>33</v>
      </c>
      <c r="L2084" s="14" t="s">
        <v>22867</v>
      </c>
      <c r="M2084" s="14" t="s">
        <v>22868</v>
      </c>
      <c r="N2084" s="14" t="s">
        <v>22869</v>
      </c>
      <c r="O2084" s="14" t="s">
        <v>22870</v>
      </c>
      <c r="P2084" s="58" t="s">
        <v>38</v>
      </c>
      <c r="Q2084" s="14" t="s">
        <v>22871</v>
      </c>
      <c r="R2084" s="14" t="s">
        <v>40</v>
      </c>
      <c r="S2084" s="14" t="s">
        <v>22872</v>
      </c>
      <c r="T2084" s="14" t="s">
        <v>230</v>
      </c>
      <c r="U2084" s="14" t="s">
        <v>1471</v>
      </c>
      <c r="V2084" s="14" t="s">
        <v>44</v>
      </c>
    </row>
    <row r="2085" spans="1:22" ht="9.75" customHeight="1">
      <c r="A2085" s="14" t="s">
        <v>22047</v>
      </c>
      <c r="B2085" s="14" t="s">
        <v>1035</v>
      </c>
      <c r="C2085" s="13" t="str">
        <f t="shared" si="8"/>
        <v>11993H9</v>
      </c>
      <c r="D2085" s="14" t="s">
        <v>27</v>
      </c>
      <c r="E2085" s="14" t="s">
        <v>22873</v>
      </c>
      <c r="F2085" s="14" t="s">
        <v>22874</v>
      </c>
      <c r="G2085" s="14" t="s">
        <v>22875</v>
      </c>
      <c r="H2085" s="14" t="s">
        <v>22876</v>
      </c>
      <c r="I2085" s="14" t="s">
        <v>22664</v>
      </c>
      <c r="J2085" s="14" t="s">
        <v>22877</v>
      </c>
      <c r="K2085" s="14" t="s">
        <v>33</v>
      </c>
      <c r="L2085" s="14" t="s">
        <v>22878</v>
      </c>
      <c r="M2085" s="14" t="s">
        <v>22666</v>
      </c>
      <c r="N2085" s="14" t="s">
        <v>22879</v>
      </c>
      <c r="O2085" s="14" t="s">
        <v>22880</v>
      </c>
      <c r="P2085" s="58" t="s">
        <v>38</v>
      </c>
      <c r="Q2085" s="14" t="s">
        <v>22881</v>
      </c>
      <c r="R2085" s="14" t="s">
        <v>40</v>
      </c>
      <c r="S2085" s="14" t="s">
        <v>22882</v>
      </c>
      <c r="T2085" s="14" t="s">
        <v>2119</v>
      </c>
      <c r="U2085" s="14" t="s">
        <v>1334</v>
      </c>
      <c r="V2085" s="14" t="s">
        <v>44</v>
      </c>
    </row>
    <row r="2086" spans="1:22" ht="9.75" customHeight="1">
      <c r="A2086" s="14" t="s">
        <v>22047</v>
      </c>
      <c r="B2086" s="14" t="s">
        <v>1048</v>
      </c>
      <c r="C2086" s="13" t="str">
        <f t="shared" si="8"/>
        <v>11993H10</v>
      </c>
      <c r="D2086" s="14" t="s">
        <v>27</v>
      </c>
      <c r="E2086" s="14" t="s">
        <v>22883</v>
      </c>
      <c r="F2086" s="14" t="s">
        <v>22884</v>
      </c>
      <c r="G2086" s="14" t="s">
        <v>22885</v>
      </c>
      <c r="H2086" s="14" t="s">
        <v>22886</v>
      </c>
      <c r="I2086" s="14" t="s">
        <v>22887</v>
      </c>
      <c r="J2086" s="14" t="s">
        <v>208</v>
      </c>
      <c r="K2086" s="14" t="s">
        <v>83</v>
      </c>
      <c r="L2086" s="14" t="s">
        <v>22888</v>
      </c>
      <c r="M2086" s="14" t="s">
        <v>22889</v>
      </c>
      <c r="N2086" s="14" t="s">
        <v>22890</v>
      </c>
      <c r="O2086" s="14" t="s">
        <v>22891</v>
      </c>
      <c r="P2086" s="58" t="s">
        <v>38</v>
      </c>
      <c r="Q2086" s="14" t="s">
        <v>22892</v>
      </c>
      <c r="R2086" s="14" t="s">
        <v>40</v>
      </c>
      <c r="S2086" s="14" t="s">
        <v>22893</v>
      </c>
      <c r="T2086" s="14" t="s">
        <v>90</v>
      </c>
      <c r="U2086" s="14" t="s">
        <v>104</v>
      </c>
      <c r="V2086" s="14" t="s">
        <v>44</v>
      </c>
    </row>
    <row r="2087" spans="1:22" ht="9.75" customHeight="1">
      <c r="A2087" s="14" t="s">
        <v>22047</v>
      </c>
      <c r="B2087" s="14" t="s">
        <v>1061</v>
      </c>
      <c r="C2087" s="13" t="str">
        <f t="shared" si="8"/>
        <v>11993H11</v>
      </c>
      <c r="D2087" s="14" t="s">
        <v>27</v>
      </c>
      <c r="E2087" s="14" t="s">
        <v>22894</v>
      </c>
      <c r="F2087" s="14" t="s">
        <v>22895</v>
      </c>
      <c r="G2087" s="13"/>
      <c r="H2087" s="14" t="s">
        <v>22896</v>
      </c>
      <c r="I2087" s="14" t="s">
        <v>22897</v>
      </c>
      <c r="J2087" s="14" t="s">
        <v>650</v>
      </c>
      <c r="K2087" s="14" t="s">
        <v>2975</v>
      </c>
      <c r="L2087" s="14" t="s">
        <v>22898</v>
      </c>
      <c r="M2087" s="14" t="s">
        <v>22899</v>
      </c>
      <c r="N2087" s="14" t="s">
        <v>22900</v>
      </c>
      <c r="O2087" s="14" t="s">
        <v>22901</v>
      </c>
      <c r="P2087" s="58" t="s">
        <v>38</v>
      </c>
      <c r="Q2087" s="14" t="s">
        <v>22902</v>
      </c>
      <c r="R2087" s="14" t="s">
        <v>40</v>
      </c>
      <c r="S2087" s="14" t="s">
        <v>22903</v>
      </c>
      <c r="T2087" s="14" t="s">
        <v>90</v>
      </c>
      <c r="U2087" s="14" t="s">
        <v>283</v>
      </c>
      <c r="V2087" s="14" t="s">
        <v>44</v>
      </c>
    </row>
    <row r="2088" spans="1:22" ht="9.75" customHeight="1">
      <c r="A2088" s="14" t="s">
        <v>22904</v>
      </c>
      <c r="B2088" s="14" t="s">
        <v>26</v>
      </c>
      <c r="C2088" s="13" t="str">
        <f t="shared" si="8"/>
        <v>11994A2</v>
      </c>
      <c r="D2088" s="14" t="s">
        <v>27</v>
      </c>
      <c r="E2088" s="14" t="s">
        <v>22905</v>
      </c>
      <c r="F2088" s="14" t="s">
        <v>22906</v>
      </c>
      <c r="G2088" s="13"/>
      <c r="H2088" s="14" t="s">
        <v>22907</v>
      </c>
      <c r="I2088" s="14" t="s">
        <v>22908</v>
      </c>
      <c r="J2088" s="14" t="s">
        <v>22909</v>
      </c>
      <c r="K2088" s="14" t="s">
        <v>33</v>
      </c>
      <c r="L2088" s="14" t="s">
        <v>22910</v>
      </c>
      <c r="M2088" s="14" t="s">
        <v>22911</v>
      </c>
      <c r="N2088" s="14" t="s">
        <v>22912</v>
      </c>
      <c r="O2088" s="14" t="s">
        <v>22913</v>
      </c>
      <c r="P2088" s="58" t="s">
        <v>38</v>
      </c>
      <c r="Q2088" s="14" t="s">
        <v>22914</v>
      </c>
      <c r="R2088" s="14" t="s">
        <v>40</v>
      </c>
      <c r="S2088" s="14" t="s">
        <v>22915</v>
      </c>
      <c r="T2088" s="14" t="s">
        <v>1236</v>
      </c>
      <c r="U2088" s="14" t="s">
        <v>693</v>
      </c>
      <c r="V2088" s="14" t="s">
        <v>148</v>
      </c>
    </row>
    <row r="2089" spans="1:22" ht="9.75" customHeight="1">
      <c r="A2089" s="14" t="s">
        <v>22904</v>
      </c>
      <c r="B2089" s="14" t="s">
        <v>45</v>
      </c>
      <c r="C2089" s="13" t="str">
        <f t="shared" si="8"/>
        <v>11994A3</v>
      </c>
      <c r="D2089" s="14" t="s">
        <v>27</v>
      </c>
      <c r="E2089" s="14" t="s">
        <v>22916</v>
      </c>
      <c r="F2089" s="14" t="s">
        <v>22917</v>
      </c>
      <c r="G2089" s="14" t="s">
        <v>22918</v>
      </c>
      <c r="H2089" s="14" t="s">
        <v>22919</v>
      </c>
      <c r="I2089" s="14" t="s">
        <v>22920</v>
      </c>
      <c r="J2089" s="14" t="s">
        <v>8947</v>
      </c>
      <c r="K2089" s="14" t="s">
        <v>33</v>
      </c>
      <c r="L2089" s="14" t="s">
        <v>22921</v>
      </c>
      <c r="M2089" s="14" t="s">
        <v>22922</v>
      </c>
      <c r="N2089" s="14" t="s">
        <v>22923</v>
      </c>
      <c r="O2089" s="14" t="s">
        <v>22924</v>
      </c>
      <c r="P2089" s="58" t="s">
        <v>38</v>
      </c>
      <c r="Q2089" s="14" t="s">
        <v>22925</v>
      </c>
      <c r="R2089" s="14" t="s">
        <v>40</v>
      </c>
      <c r="S2089" s="14" t="s">
        <v>22926</v>
      </c>
      <c r="T2089" s="14" t="s">
        <v>1599</v>
      </c>
      <c r="U2089" s="14" t="s">
        <v>1414</v>
      </c>
      <c r="V2089" s="14" t="s">
        <v>44</v>
      </c>
    </row>
    <row r="2090" spans="1:22" ht="9.75" customHeight="1">
      <c r="A2090" s="14" t="s">
        <v>22904</v>
      </c>
      <c r="B2090" s="14" t="s">
        <v>61</v>
      </c>
      <c r="C2090" s="13" t="str">
        <f t="shared" si="8"/>
        <v>11994A4</v>
      </c>
      <c r="D2090" s="14" t="s">
        <v>27</v>
      </c>
      <c r="E2090" s="14" t="s">
        <v>22927</v>
      </c>
      <c r="F2090" s="14" t="s">
        <v>22928</v>
      </c>
      <c r="G2090" s="14" t="s">
        <v>22929</v>
      </c>
      <c r="H2090" s="14" t="s">
        <v>22930</v>
      </c>
      <c r="I2090" s="14" t="s">
        <v>22931</v>
      </c>
      <c r="J2090" s="14" t="s">
        <v>22932</v>
      </c>
      <c r="K2090" s="14" t="s">
        <v>33</v>
      </c>
      <c r="L2090" s="14" t="s">
        <v>22933</v>
      </c>
      <c r="M2090" s="14" t="s">
        <v>22934</v>
      </c>
      <c r="N2090" s="14" t="s">
        <v>22935</v>
      </c>
      <c r="O2090" s="14" t="s">
        <v>22936</v>
      </c>
      <c r="P2090" s="58" t="s">
        <v>38</v>
      </c>
      <c r="Q2090" s="14" t="s">
        <v>22937</v>
      </c>
      <c r="R2090" s="14" t="s">
        <v>40</v>
      </c>
      <c r="S2090" s="14" t="s">
        <v>22938</v>
      </c>
      <c r="T2090" s="14" t="s">
        <v>118</v>
      </c>
      <c r="U2090" s="14" t="s">
        <v>60</v>
      </c>
      <c r="V2090" s="14" t="s">
        <v>44</v>
      </c>
    </row>
    <row r="2091" spans="1:22" ht="9.75" customHeight="1">
      <c r="A2091" s="14" t="s">
        <v>22904</v>
      </c>
      <c r="B2091" s="14" t="s">
        <v>77</v>
      </c>
      <c r="C2091" s="13" t="str">
        <f t="shared" si="8"/>
        <v>11994A5</v>
      </c>
      <c r="D2091" s="14" t="s">
        <v>27</v>
      </c>
      <c r="E2091" s="14" t="s">
        <v>22939</v>
      </c>
      <c r="F2091" s="14" t="s">
        <v>22940</v>
      </c>
      <c r="G2091" s="14" t="s">
        <v>22941</v>
      </c>
      <c r="H2091" s="14" t="s">
        <v>22942</v>
      </c>
      <c r="I2091" s="14" t="s">
        <v>11644</v>
      </c>
      <c r="J2091" s="14" t="s">
        <v>111</v>
      </c>
      <c r="K2091" s="14" t="s">
        <v>52</v>
      </c>
      <c r="L2091" s="14" t="s">
        <v>22943</v>
      </c>
      <c r="M2091" s="14" t="s">
        <v>22944</v>
      </c>
      <c r="N2091" s="14" t="s">
        <v>22945</v>
      </c>
      <c r="O2091" s="14" t="s">
        <v>22946</v>
      </c>
      <c r="P2091" s="58" t="s">
        <v>38</v>
      </c>
      <c r="Q2091" s="14" t="s">
        <v>22947</v>
      </c>
      <c r="R2091" s="14" t="s">
        <v>40</v>
      </c>
      <c r="S2091" s="14" t="s">
        <v>22948</v>
      </c>
      <c r="T2091" s="14" t="s">
        <v>118</v>
      </c>
      <c r="U2091" s="14" t="s">
        <v>134</v>
      </c>
      <c r="V2091" s="14" t="s">
        <v>148</v>
      </c>
    </row>
    <row r="2092" spans="1:22" ht="9.75" customHeight="1">
      <c r="A2092" s="14" t="s">
        <v>22904</v>
      </c>
      <c r="B2092" s="14" t="s">
        <v>91</v>
      </c>
      <c r="C2092" s="13" t="str">
        <f t="shared" si="8"/>
        <v>11994A6</v>
      </c>
      <c r="D2092" s="14" t="s">
        <v>27</v>
      </c>
      <c r="E2092" s="14" t="s">
        <v>22949</v>
      </c>
      <c r="F2092" s="14" t="s">
        <v>22950</v>
      </c>
      <c r="G2092" s="13"/>
      <c r="H2092" s="14" t="s">
        <v>22951</v>
      </c>
      <c r="I2092" s="14" t="s">
        <v>6447</v>
      </c>
      <c r="J2092" s="14" t="s">
        <v>230</v>
      </c>
      <c r="K2092" s="14" t="s">
        <v>33</v>
      </c>
      <c r="L2092" s="14" t="s">
        <v>22952</v>
      </c>
      <c r="M2092" s="14" t="s">
        <v>6449</v>
      </c>
      <c r="N2092" s="14" t="s">
        <v>22953</v>
      </c>
      <c r="O2092" s="14" t="s">
        <v>280</v>
      </c>
      <c r="P2092" s="58" t="s">
        <v>38</v>
      </c>
      <c r="Q2092" s="14" t="s">
        <v>22954</v>
      </c>
      <c r="R2092" s="14" t="s">
        <v>40</v>
      </c>
      <c r="S2092" s="14" t="s">
        <v>22955</v>
      </c>
      <c r="T2092" s="14" t="s">
        <v>230</v>
      </c>
      <c r="U2092" s="14" t="s">
        <v>338</v>
      </c>
      <c r="V2092" s="14" t="s">
        <v>148</v>
      </c>
    </row>
    <row r="2093" spans="1:22" ht="9.75" customHeight="1">
      <c r="A2093" s="14" t="s">
        <v>22904</v>
      </c>
      <c r="B2093" s="14" t="s">
        <v>105</v>
      </c>
      <c r="C2093" s="13" t="str">
        <f t="shared" si="8"/>
        <v>11994A7</v>
      </c>
      <c r="D2093" s="14" t="s">
        <v>27</v>
      </c>
      <c r="E2093" s="14" t="s">
        <v>22956</v>
      </c>
      <c r="F2093" s="14" t="s">
        <v>22957</v>
      </c>
      <c r="G2093" s="14" t="s">
        <v>22958</v>
      </c>
      <c r="H2093" s="14" t="s">
        <v>22959</v>
      </c>
      <c r="I2093" s="14" t="s">
        <v>22960</v>
      </c>
      <c r="J2093" s="14" t="s">
        <v>22961</v>
      </c>
      <c r="K2093" s="14" t="s">
        <v>33</v>
      </c>
      <c r="L2093" s="14" t="s">
        <v>22962</v>
      </c>
      <c r="M2093" s="14" t="s">
        <v>22963</v>
      </c>
      <c r="N2093" s="14" t="s">
        <v>22964</v>
      </c>
      <c r="O2093" s="14" t="s">
        <v>22965</v>
      </c>
      <c r="P2093" s="58" t="s">
        <v>38</v>
      </c>
      <c r="Q2093" s="14" t="s">
        <v>22966</v>
      </c>
      <c r="R2093" s="14" t="s">
        <v>40</v>
      </c>
      <c r="S2093" s="14" t="s">
        <v>22967</v>
      </c>
      <c r="T2093" s="14" t="s">
        <v>7891</v>
      </c>
      <c r="U2093" s="14" t="s">
        <v>22968</v>
      </c>
      <c r="V2093" s="14" t="s">
        <v>44</v>
      </c>
    </row>
    <row r="2094" spans="1:22" ht="9.75" customHeight="1">
      <c r="A2094" s="14" t="s">
        <v>22904</v>
      </c>
      <c r="B2094" s="14" t="s">
        <v>120</v>
      </c>
      <c r="C2094" s="13" t="str">
        <f t="shared" si="8"/>
        <v>11994A8</v>
      </c>
      <c r="D2094" s="14" t="s">
        <v>27</v>
      </c>
      <c r="E2094" s="14" t="s">
        <v>22969</v>
      </c>
      <c r="F2094" s="14" t="s">
        <v>22970</v>
      </c>
      <c r="G2094" s="13"/>
      <c r="H2094" s="14" t="s">
        <v>22971</v>
      </c>
      <c r="I2094" s="14" t="s">
        <v>15372</v>
      </c>
      <c r="J2094" s="14" t="s">
        <v>111</v>
      </c>
      <c r="K2094" s="14" t="s">
        <v>52</v>
      </c>
      <c r="L2094" s="14" t="s">
        <v>22972</v>
      </c>
      <c r="M2094" s="14" t="s">
        <v>22973</v>
      </c>
      <c r="N2094" s="14" t="s">
        <v>22974</v>
      </c>
      <c r="O2094" s="14" t="s">
        <v>22975</v>
      </c>
      <c r="P2094" s="58" t="s">
        <v>38</v>
      </c>
      <c r="Q2094" s="14" t="s">
        <v>22976</v>
      </c>
      <c r="R2094" s="14" t="s">
        <v>40</v>
      </c>
      <c r="S2094" s="14" t="s">
        <v>22977</v>
      </c>
      <c r="T2094" s="14" t="s">
        <v>118</v>
      </c>
      <c r="U2094" s="14" t="s">
        <v>693</v>
      </c>
      <c r="V2094" s="14" t="s">
        <v>44</v>
      </c>
    </row>
    <row r="2095" spans="1:22" ht="9.75" customHeight="1">
      <c r="A2095" s="14" t="s">
        <v>22904</v>
      </c>
      <c r="B2095" s="14" t="s">
        <v>136</v>
      </c>
      <c r="C2095" s="13" t="str">
        <f t="shared" si="8"/>
        <v>11994A9</v>
      </c>
      <c r="D2095" s="14" t="s">
        <v>27</v>
      </c>
      <c r="E2095" s="14" t="s">
        <v>22978</v>
      </c>
      <c r="F2095" s="14" t="s">
        <v>22979</v>
      </c>
      <c r="G2095" s="14" t="s">
        <v>22980</v>
      </c>
      <c r="H2095" s="14" t="s">
        <v>22981</v>
      </c>
      <c r="I2095" s="14" t="s">
        <v>22982</v>
      </c>
      <c r="J2095" s="14" t="s">
        <v>2405</v>
      </c>
      <c r="K2095" s="14" t="s">
        <v>68</v>
      </c>
      <c r="L2095" s="14" t="s">
        <v>22983</v>
      </c>
      <c r="M2095" s="14" t="s">
        <v>22984</v>
      </c>
      <c r="N2095" s="14" t="s">
        <v>22985</v>
      </c>
      <c r="O2095" s="14" t="s">
        <v>22986</v>
      </c>
      <c r="P2095" s="58" t="s">
        <v>38</v>
      </c>
      <c r="Q2095" s="14" t="s">
        <v>22987</v>
      </c>
      <c r="R2095" s="14" t="s">
        <v>40</v>
      </c>
      <c r="S2095" s="14" t="s">
        <v>22988</v>
      </c>
      <c r="T2095" s="14" t="s">
        <v>75</v>
      </c>
      <c r="U2095" s="14" t="s">
        <v>230</v>
      </c>
      <c r="V2095" s="14" t="s">
        <v>44</v>
      </c>
    </row>
    <row r="2096" spans="1:22" ht="9.75" customHeight="1">
      <c r="A2096" s="14" t="s">
        <v>22904</v>
      </c>
      <c r="B2096" s="14" t="s">
        <v>149</v>
      </c>
      <c r="C2096" s="13" t="str">
        <f t="shared" si="8"/>
        <v>11994A10</v>
      </c>
      <c r="D2096" s="14" t="s">
        <v>27</v>
      </c>
      <c r="E2096" s="14" t="s">
        <v>22989</v>
      </c>
      <c r="F2096" s="14" t="s">
        <v>22990</v>
      </c>
      <c r="G2096" s="14" t="s">
        <v>22991</v>
      </c>
      <c r="H2096" s="14" t="s">
        <v>22992</v>
      </c>
      <c r="I2096" s="14" t="s">
        <v>22993</v>
      </c>
      <c r="J2096" s="14" t="s">
        <v>1928</v>
      </c>
      <c r="K2096" s="14" t="s">
        <v>83</v>
      </c>
      <c r="L2096" s="14" t="s">
        <v>22994</v>
      </c>
      <c r="M2096" s="14" t="s">
        <v>22995</v>
      </c>
      <c r="N2096" s="14" t="s">
        <v>22996</v>
      </c>
      <c r="O2096" s="14" t="s">
        <v>22997</v>
      </c>
      <c r="P2096" s="58" t="s">
        <v>38</v>
      </c>
      <c r="Q2096" s="14" t="s">
        <v>22998</v>
      </c>
      <c r="R2096" s="14" t="s">
        <v>40</v>
      </c>
      <c r="S2096" s="14" t="s">
        <v>22999</v>
      </c>
      <c r="T2096" s="14" t="s">
        <v>229</v>
      </c>
      <c r="U2096" s="14" t="s">
        <v>283</v>
      </c>
      <c r="V2096" s="14" t="s">
        <v>44</v>
      </c>
    </row>
    <row r="2097" spans="1:22" ht="9.75" customHeight="1">
      <c r="A2097" s="14" t="s">
        <v>22904</v>
      </c>
      <c r="B2097" s="14" t="s">
        <v>162</v>
      </c>
      <c r="C2097" s="13" t="str">
        <f t="shared" si="8"/>
        <v>11994A11</v>
      </c>
      <c r="D2097" s="14" t="s">
        <v>27</v>
      </c>
      <c r="E2097" s="14" t="s">
        <v>23000</v>
      </c>
      <c r="F2097" s="14" t="s">
        <v>23001</v>
      </c>
      <c r="G2097" s="14" t="s">
        <v>23002</v>
      </c>
      <c r="H2097" s="14" t="s">
        <v>23003</v>
      </c>
      <c r="I2097" s="14" t="s">
        <v>20412</v>
      </c>
      <c r="J2097" s="14" t="s">
        <v>230</v>
      </c>
      <c r="K2097" s="14" t="s">
        <v>33</v>
      </c>
      <c r="L2097" s="14" t="s">
        <v>23004</v>
      </c>
      <c r="M2097" s="14" t="s">
        <v>23005</v>
      </c>
      <c r="N2097" s="14" t="s">
        <v>23006</v>
      </c>
      <c r="O2097" s="14" t="s">
        <v>23007</v>
      </c>
      <c r="P2097" s="58" t="s">
        <v>38</v>
      </c>
      <c r="Q2097" s="14" t="s">
        <v>23008</v>
      </c>
      <c r="R2097" s="14" t="s">
        <v>40</v>
      </c>
      <c r="S2097" s="14" t="s">
        <v>23009</v>
      </c>
      <c r="T2097" s="14" t="s">
        <v>230</v>
      </c>
      <c r="U2097" s="14" t="s">
        <v>230</v>
      </c>
      <c r="V2097" s="14" t="s">
        <v>44</v>
      </c>
    </row>
    <row r="2098" spans="1:22" ht="9.75" customHeight="1">
      <c r="A2098" s="14" t="s">
        <v>22904</v>
      </c>
      <c r="B2098" s="14" t="s">
        <v>176</v>
      </c>
      <c r="C2098" s="13" t="str">
        <f t="shared" si="8"/>
        <v>11994B2</v>
      </c>
      <c r="D2098" s="14" t="s">
        <v>27</v>
      </c>
      <c r="E2098" s="14" t="s">
        <v>23010</v>
      </c>
      <c r="F2098" s="14" t="s">
        <v>23011</v>
      </c>
      <c r="G2098" s="14" t="s">
        <v>23012</v>
      </c>
      <c r="H2098" s="14" t="s">
        <v>23013</v>
      </c>
      <c r="I2098" s="14" t="s">
        <v>23014</v>
      </c>
      <c r="J2098" s="14" t="s">
        <v>230</v>
      </c>
      <c r="K2098" s="14" t="s">
        <v>52</v>
      </c>
      <c r="L2098" s="14" t="s">
        <v>23015</v>
      </c>
      <c r="M2098" s="14" t="s">
        <v>23016</v>
      </c>
      <c r="N2098" s="14" t="s">
        <v>23017</v>
      </c>
      <c r="O2098" s="14" t="s">
        <v>23018</v>
      </c>
      <c r="P2098" s="58" t="s">
        <v>38</v>
      </c>
      <c r="Q2098" s="14" t="s">
        <v>23019</v>
      </c>
      <c r="R2098" s="14" t="s">
        <v>40</v>
      </c>
      <c r="S2098" s="14" t="s">
        <v>23020</v>
      </c>
      <c r="T2098" s="14" t="s">
        <v>230</v>
      </c>
      <c r="U2098" s="14" t="s">
        <v>230</v>
      </c>
      <c r="V2098" s="14" t="s">
        <v>148</v>
      </c>
    </row>
    <row r="2099" spans="1:22" ht="9.75" customHeight="1">
      <c r="A2099" s="14" t="s">
        <v>22904</v>
      </c>
      <c r="B2099" s="14" t="s">
        <v>190</v>
      </c>
      <c r="C2099" s="13" t="str">
        <f t="shared" si="8"/>
        <v>11994B3</v>
      </c>
      <c r="D2099" s="14" t="s">
        <v>27</v>
      </c>
      <c r="E2099" s="14" t="s">
        <v>23021</v>
      </c>
      <c r="F2099" s="14" t="s">
        <v>23022</v>
      </c>
      <c r="G2099" s="14" t="s">
        <v>23023</v>
      </c>
      <c r="H2099" s="14" t="s">
        <v>23024</v>
      </c>
      <c r="I2099" s="14" t="s">
        <v>3628</v>
      </c>
      <c r="J2099" s="14" t="s">
        <v>1592</v>
      </c>
      <c r="K2099" s="14" t="s">
        <v>52</v>
      </c>
      <c r="L2099" s="14" t="s">
        <v>23025</v>
      </c>
      <c r="M2099" s="14" t="s">
        <v>3631</v>
      </c>
      <c r="N2099" s="14" t="s">
        <v>23026</v>
      </c>
      <c r="O2099" s="14" t="s">
        <v>23027</v>
      </c>
      <c r="P2099" s="58" t="s">
        <v>38</v>
      </c>
      <c r="Q2099" s="14" t="s">
        <v>23028</v>
      </c>
      <c r="R2099" s="14" t="s">
        <v>40</v>
      </c>
      <c r="S2099" s="14" t="s">
        <v>23029</v>
      </c>
      <c r="T2099" s="14" t="s">
        <v>1599</v>
      </c>
      <c r="U2099" s="14" t="s">
        <v>60</v>
      </c>
      <c r="V2099" s="14" t="s">
        <v>44</v>
      </c>
    </row>
    <row r="2100" spans="1:22" ht="9.75" customHeight="1">
      <c r="A2100" s="14" t="s">
        <v>22904</v>
      </c>
      <c r="B2100" s="14" t="s">
        <v>203</v>
      </c>
      <c r="C2100" s="13" t="str">
        <f t="shared" si="8"/>
        <v>11994B4</v>
      </c>
      <c r="D2100" s="14" t="s">
        <v>27</v>
      </c>
      <c r="E2100" s="14" t="s">
        <v>23030</v>
      </c>
      <c r="F2100" s="14" t="s">
        <v>23031</v>
      </c>
      <c r="G2100" s="14" t="s">
        <v>23032</v>
      </c>
      <c r="H2100" s="14" t="s">
        <v>23033</v>
      </c>
      <c r="I2100" s="14" t="s">
        <v>22908</v>
      </c>
      <c r="J2100" s="14" t="s">
        <v>23034</v>
      </c>
      <c r="K2100" s="14" t="s">
        <v>33</v>
      </c>
      <c r="L2100" s="14" t="s">
        <v>23035</v>
      </c>
      <c r="M2100" s="14" t="s">
        <v>22911</v>
      </c>
      <c r="N2100" s="14" t="s">
        <v>23036</v>
      </c>
      <c r="O2100" s="14" t="s">
        <v>23037</v>
      </c>
      <c r="P2100" s="58" t="s">
        <v>38</v>
      </c>
      <c r="Q2100" s="14" t="s">
        <v>23038</v>
      </c>
      <c r="R2100" s="14" t="s">
        <v>40</v>
      </c>
      <c r="S2100" s="14" t="s">
        <v>23039</v>
      </c>
      <c r="T2100" s="14" t="s">
        <v>23040</v>
      </c>
      <c r="U2100" s="14" t="s">
        <v>119</v>
      </c>
      <c r="V2100" s="14" t="s">
        <v>44</v>
      </c>
    </row>
    <row r="2101" spans="1:22" ht="9.75" customHeight="1">
      <c r="A2101" s="14" t="s">
        <v>22904</v>
      </c>
      <c r="B2101" s="14" t="s">
        <v>216</v>
      </c>
      <c r="C2101" s="13" t="str">
        <f t="shared" si="8"/>
        <v>11994B5</v>
      </c>
      <c r="D2101" s="14" t="s">
        <v>27</v>
      </c>
      <c r="E2101" s="14" t="s">
        <v>23041</v>
      </c>
      <c r="F2101" s="14" t="s">
        <v>23042</v>
      </c>
      <c r="G2101" s="13"/>
      <c r="H2101" s="14" t="s">
        <v>23043</v>
      </c>
      <c r="I2101" s="14" t="s">
        <v>1649</v>
      </c>
      <c r="J2101" s="14" t="s">
        <v>67</v>
      </c>
      <c r="K2101" s="14" t="s">
        <v>52</v>
      </c>
      <c r="L2101" s="14" t="s">
        <v>23044</v>
      </c>
      <c r="M2101" s="14" t="s">
        <v>23045</v>
      </c>
      <c r="N2101" s="14" t="s">
        <v>23046</v>
      </c>
      <c r="O2101" s="14" t="s">
        <v>23047</v>
      </c>
      <c r="P2101" s="58" t="s">
        <v>38</v>
      </c>
      <c r="Q2101" s="14" t="s">
        <v>23048</v>
      </c>
      <c r="R2101" s="14" t="s">
        <v>40</v>
      </c>
      <c r="S2101" s="14" t="s">
        <v>23049</v>
      </c>
      <c r="T2101" s="14" t="s">
        <v>75</v>
      </c>
      <c r="U2101" s="14" t="s">
        <v>243</v>
      </c>
      <c r="V2101" s="14" t="s">
        <v>44</v>
      </c>
    </row>
    <row r="2102" spans="1:22" ht="9.75" customHeight="1">
      <c r="A2102" s="14" t="s">
        <v>22904</v>
      </c>
      <c r="B2102" s="14" t="s">
        <v>231</v>
      </c>
      <c r="C2102" s="13" t="str">
        <f t="shared" si="8"/>
        <v>11994B6</v>
      </c>
      <c r="D2102" s="14" t="s">
        <v>27</v>
      </c>
      <c r="E2102" s="14" t="s">
        <v>23050</v>
      </c>
      <c r="F2102" s="14" t="s">
        <v>23051</v>
      </c>
      <c r="G2102" s="14" t="s">
        <v>23052</v>
      </c>
      <c r="H2102" s="14" t="s">
        <v>23053</v>
      </c>
      <c r="I2102" s="14" t="s">
        <v>23054</v>
      </c>
      <c r="J2102" s="14" t="s">
        <v>344</v>
      </c>
      <c r="K2102" s="14" t="s">
        <v>83</v>
      </c>
      <c r="L2102" s="14" t="s">
        <v>23055</v>
      </c>
      <c r="M2102" s="14" t="s">
        <v>23056</v>
      </c>
      <c r="N2102" s="14" t="s">
        <v>23057</v>
      </c>
      <c r="O2102" s="14" t="s">
        <v>23058</v>
      </c>
      <c r="P2102" s="58" t="s">
        <v>38</v>
      </c>
      <c r="Q2102" s="14" t="s">
        <v>23059</v>
      </c>
      <c r="R2102" s="14" t="s">
        <v>40</v>
      </c>
      <c r="S2102" s="14" t="s">
        <v>23060</v>
      </c>
      <c r="T2102" s="14" t="s">
        <v>75</v>
      </c>
      <c r="U2102" s="14" t="s">
        <v>243</v>
      </c>
      <c r="V2102" s="14" t="s">
        <v>44</v>
      </c>
    </row>
    <row r="2103" spans="1:22" ht="9.75" customHeight="1">
      <c r="A2103" s="14" t="s">
        <v>22904</v>
      </c>
      <c r="B2103" s="14" t="s">
        <v>244</v>
      </c>
      <c r="C2103" s="13" t="str">
        <f t="shared" si="8"/>
        <v>11994B7</v>
      </c>
      <c r="D2103" s="14" t="s">
        <v>27</v>
      </c>
      <c r="E2103" s="14" t="s">
        <v>23061</v>
      </c>
      <c r="F2103" s="14" t="s">
        <v>23062</v>
      </c>
      <c r="G2103" s="14" t="s">
        <v>23063</v>
      </c>
      <c r="H2103" s="14" t="s">
        <v>23064</v>
      </c>
      <c r="I2103" s="14" t="s">
        <v>23065</v>
      </c>
      <c r="J2103" s="14" t="s">
        <v>230</v>
      </c>
      <c r="K2103" s="14" t="s">
        <v>52</v>
      </c>
      <c r="L2103" s="14" t="s">
        <v>23066</v>
      </c>
      <c r="M2103" s="14" t="s">
        <v>23067</v>
      </c>
      <c r="N2103" s="14" t="s">
        <v>23068</v>
      </c>
      <c r="O2103" s="14" t="s">
        <v>23069</v>
      </c>
      <c r="P2103" s="58" t="s">
        <v>38</v>
      </c>
      <c r="Q2103" s="14" t="s">
        <v>23070</v>
      </c>
      <c r="R2103" s="14" t="s">
        <v>40</v>
      </c>
      <c r="S2103" s="14" t="s">
        <v>23071</v>
      </c>
      <c r="T2103" s="14" t="s">
        <v>230</v>
      </c>
      <c r="U2103" s="14" t="s">
        <v>230</v>
      </c>
      <c r="V2103" s="14" t="s">
        <v>44</v>
      </c>
    </row>
    <row r="2104" spans="1:22" ht="9.75" customHeight="1">
      <c r="A2104" s="14" t="s">
        <v>22904</v>
      </c>
      <c r="B2104" s="14" t="s">
        <v>257</v>
      </c>
      <c r="C2104" s="13" t="str">
        <f t="shared" si="8"/>
        <v>11994B8</v>
      </c>
      <c r="D2104" s="14" t="s">
        <v>27</v>
      </c>
      <c r="E2104" s="14" t="s">
        <v>23072</v>
      </c>
      <c r="F2104" s="14" t="s">
        <v>23073</v>
      </c>
      <c r="G2104" s="13"/>
      <c r="H2104" s="14" t="s">
        <v>23074</v>
      </c>
      <c r="I2104" s="14" t="s">
        <v>4338</v>
      </c>
      <c r="J2104" s="14" t="s">
        <v>230</v>
      </c>
      <c r="K2104" s="14" t="s">
        <v>33</v>
      </c>
      <c r="L2104" s="14" t="s">
        <v>23075</v>
      </c>
      <c r="M2104" s="14" t="s">
        <v>4340</v>
      </c>
      <c r="N2104" s="14" t="s">
        <v>23076</v>
      </c>
      <c r="O2104" s="14" t="s">
        <v>23077</v>
      </c>
      <c r="P2104" s="58" t="s">
        <v>38</v>
      </c>
      <c r="Q2104" s="14" t="s">
        <v>23078</v>
      </c>
      <c r="R2104" s="14" t="s">
        <v>40</v>
      </c>
      <c r="S2104" s="14" t="s">
        <v>23079</v>
      </c>
      <c r="T2104" s="14" t="s">
        <v>230</v>
      </c>
      <c r="U2104" s="14" t="s">
        <v>230</v>
      </c>
      <c r="V2104" s="14" t="s">
        <v>44</v>
      </c>
    </row>
    <row r="2105" spans="1:22" ht="9.75" customHeight="1">
      <c r="A2105" s="14" t="s">
        <v>22904</v>
      </c>
      <c r="B2105" s="14" t="s">
        <v>270</v>
      </c>
      <c r="C2105" s="13" t="str">
        <f t="shared" si="8"/>
        <v>11994B9</v>
      </c>
      <c r="D2105" s="14" t="s">
        <v>27</v>
      </c>
      <c r="E2105" s="14" t="s">
        <v>23080</v>
      </c>
      <c r="F2105" s="14" t="s">
        <v>23081</v>
      </c>
      <c r="G2105" s="14" t="s">
        <v>23082</v>
      </c>
      <c r="H2105" s="14" t="s">
        <v>23083</v>
      </c>
      <c r="I2105" s="14" t="s">
        <v>7427</v>
      </c>
      <c r="J2105" s="14" t="s">
        <v>230</v>
      </c>
      <c r="K2105" s="14" t="s">
        <v>52</v>
      </c>
      <c r="L2105" s="14" t="s">
        <v>23084</v>
      </c>
      <c r="M2105" s="14" t="s">
        <v>7429</v>
      </c>
      <c r="N2105" s="14" t="s">
        <v>23085</v>
      </c>
      <c r="O2105" s="14" t="s">
        <v>23086</v>
      </c>
      <c r="P2105" s="58" t="s">
        <v>38</v>
      </c>
      <c r="Q2105" s="14" t="s">
        <v>23087</v>
      </c>
      <c r="R2105" s="14" t="s">
        <v>40</v>
      </c>
      <c r="S2105" s="14" t="s">
        <v>23088</v>
      </c>
      <c r="T2105" s="14" t="s">
        <v>230</v>
      </c>
      <c r="U2105" s="14" t="s">
        <v>230</v>
      </c>
      <c r="V2105" s="14" t="s">
        <v>44</v>
      </c>
    </row>
    <row r="2106" spans="1:22" ht="9.75" customHeight="1">
      <c r="A2106" s="14" t="s">
        <v>22904</v>
      </c>
      <c r="B2106" s="14" t="s">
        <v>284</v>
      </c>
      <c r="C2106" s="13" t="str">
        <f t="shared" si="8"/>
        <v>11994B10</v>
      </c>
      <c r="D2106" s="14" t="s">
        <v>27</v>
      </c>
      <c r="E2106" s="14" t="s">
        <v>23089</v>
      </c>
      <c r="F2106" s="14" t="s">
        <v>23090</v>
      </c>
      <c r="G2106" s="14" t="s">
        <v>23091</v>
      </c>
      <c r="H2106" s="14" t="s">
        <v>23092</v>
      </c>
      <c r="I2106" s="14" t="s">
        <v>23093</v>
      </c>
      <c r="J2106" s="14" t="s">
        <v>23094</v>
      </c>
      <c r="K2106" s="14" t="s">
        <v>52</v>
      </c>
      <c r="L2106" s="14" t="s">
        <v>23095</v>
      </c>
      <c r="M2106" s="14" t="s">
        <v>23096</v>
      </c>
      <c r="N2106" s="14" t="s">
        <v>23097</v>
      </c>
      <c r="O2106" s="14" t="s">
        <v>23098</v>
      </c>
      <c r="P2106" s="58" t="s">
        <v>38</v>
      </c>
      <c r="Q2106" s="14" t="s">
        <v>23099</v>
      </c>
      <c r="R2106" s="14" t="s">
        <v>40</v>
      </c>
      <c r="S2106" s="14" t="s">
        <v>23100</v>
      </c>
      <c r="T2106" s="14" t="s">
        <v>1370</v>
      </c>
      <c r="U2106" s="14" t="s">
        <v>230</v>
      </c>
      <c r="V2106" s="14" t="s">
        <v>44</v>
      </c>
    </row>
    <row r="2107" spans="1:22" ht="9.75" customHeight="1">
      <c r="A2107" s="14" t="s">
        <v>22904</v>
      </c>
      <c r="B2107" s="14" t="s">
        <v>298</v>
      </c>
      <c r="C2107" s="13" t="str">
        <f t="shared" si="8"/>
        <v>11994B11</v>
      </c>
      <c r="D2107" s="14" t="s">
        <v>27</v>
      </c>
      <c r="E2107" s="14" t="s">
        <v>23101</v>
      </c>
      <c r="F2107" s="14" t="s">
        <v>23102</v>
      </c>
      <c r="G2107" s="14" t="s">
        <v>23103</v>
      </c>
      <c r="H2107" s="14" t="s">
        <v>23104</v>
      </c>
      <c r="I2107" s="14" t="s">
        <v>23105</v>
      </c>
      <c r="J2107" s="14" t="s">
        <v>23106</v>
      </c>
      <c r="K2107" s="14" t="s">
        <v>33</v>
      </c>
      <c r="L2107" s="14" t="s">
        <v>23107</v>
      </c>
      <c r="M2107" s="14" t="s">
        <v>23108</v>
      </c>
      <c r="N2107" s="14" t="s">
        <v>23109</v>
      </c>
      <c r="O2107" s="14" t="s">
        <v>23110</v>
      </c>
      <c r="P2107" s="58" t="s">
        <v>38</v>
      </c>
      <c r="Q2107" s="14" t="s">
        <v>23111</v>
      </c>
      <c r="R2107" s="14" t="s">
        <v>40</v>
      </c>
      <c r="S2107" s="14" t="s">
        <v>23112</v>
      </c>
      <c r="T2107" s="14" t="s">
        <v>5622</v>
      </c>
      <c r="U2107" s="14" t="s">
        <v>119</v>
      </c>
      <c r="V2107" s="14" t="s">
        <v>44</v>
      </c>
    </row>
    <row r="2108" spans="1:22" ht="9.75" customHeight="1">
      <c r="A2108" s="14" t="s">
        <v>22904</v>
      </c>
      <c r="B2108" s="14" t="s">
        <v>311</v>
      </c>
      <c r="C2108" s="13" t="str">
        <f t="shared" si="8"/>
        <v>11994C2</v>
      </c>
      <c r="D2108" s="14" t="s">
        <v>27</v>
      </c>
      <c r="E2108" s="14" t="s">
        <v>23113</v>
      </c>
      <c r="F2108" s="14" t="s">
        <v>23114</v>
      </c>
      <c r="G2108" s="13"/>
      <c r="H2108" s="14" t="s">
        <v>23115</v>
      </c>
      <c r="I2108" s="14" t="s">
        <v>17508</v>
      </c>
      <c r="J2108" s="14" t="s">
        <v>344</v>
      </c>
      <c r="K2108" s="14" t="s">
        <v>33</v>
      </c>
      <c r="L2108" s="14" t="s">
        <v>23116</v>
      </c>
      <c r="M2108" s="14" t="s">
        <v>17511</v>
      </c>
      <c r="N2108" s="14" t="s">
        <v>23117</v>
      </c>
      <c r="O2108" s="14" t="s">
        <v>23118</v>
      </c>
      <c r="P2108" s="58" t="s">
        <v>38</v>
      </c>
      <c r="Q2108" s="14" t="s">
        <v>23119</v>
      </c>
      <c r="R2108" s="14" t="s">
        <v>40</v>
      </c>
      <c r="S2108" s="14" t="s">
        <v>23120</v>
      </c>
      <c r="T2108" s="14" t="s">
        <v>75</v>
      </c>
      <c r="U2108" s="14" t="s">
        <v>243</v>
      </c>
      <c r="V2108" s="14" t="s">
        <v>44</v>
      </c>
    </row>
    <row r="2109" spans="1:22" ht="9.75" customHeight="1">
      <c r="A2109" s="14" t="s">
        <v>22904</v>
      </c>
      <c r="B2109" s="14" t="s">
        <v>325</v>
      </c>
      <c r="C2109" s="13" t="str">
        <f t="shared" si="8"/>
        <v>11994C3</v>
      </c>
      <c r="D2109" s="14" t="s">
        <v>27</v>
      </c>
      <c r="E2109" s="14" t="s">
        <v>23121</v>
      </c>
      <c r="F2109" s="14" t="s">
        <v>23122</v>
      </c>
      <c r="G2109" s="14" t="s">
        <v>23123</v>
      </c>
      <c r="H2109" s="14" t="s">
        <v>23124</v>
      </c>
      <c r="I2109" s="14" t="s">
        <v>23125</v>
      </c>
      <c r="J2109" s="14" t="s">
        <v>344</v>
      </c>
      <c r="K2109" s="14" t="s">
        <v>52</v>
      </c>
      <c r="L2109" s="14" t="s">
        <v>23126</v>
      </c>
      <c r="M2109" s="14" t="s">
        <v>23127</v>
      </c>
      <c r="N2109" s="14" t="s">
        <v>23128</v>
      </c>
      <c r="O2109" s="14" t="s">
        <v>23129</v>
      </c>
      <c r="P2109" s="58" t="s">
        <v>38</v>
      </c>
      <c r="Q2109" s="14" t="s">
        <v>23130</v>
      </c>
      <c r="R2109" s="14" t="s">
        <v>40</v>
      </c>
      <c r="S2109" s="14" t="s">
        <v>23131</v>
      </c>
      <c r="T2109" s="14" t="s">
        <v>75</v>
      </c>
      <c r="U2109" s="14" t="s">
        <v>243</v>
      </c>
      <c r="V2109" s="14" t="s">
        <v>44</v>
      </c>
    </row>
    <row r="2110" spans="1:22" ht="9.75" customHeight="1">
      <c r="A2110" s="14" t="s">
        <v>22904</v>
      </c>
      <c r="B2110" s="14" t="s">
        <v>339</v>
      </c>
      <c r="C2110" s="13" t="str">
        <f t="shared" si="8"/>
        <v>11994C4</v>
      </c>
      <c r="D2110" s="14" t="s">
        <v>27</v>
      </c>
      <c r="E2110" s="14" t="s">
        <v>23132</v>
      </c>
      <c r="F2110" s="14" t="s">
        <v>23133</v>
      </c>
      <c r="G2110" s="14" t="s">
        <v>23134</v>
      </c>
      <c r="H2110" s="14" t="s">
        <v>23135</v>
      </c>
      <c r="I2110" s="14" t="s">
        <v>23136</v>
      </c>
      <c r="J2110" s="14" t="s">
        <v>230</v>
      </c>
      <c r="K2110" s="13"/>
      <c r="L2110" s="14" t="s">
        <v>23137</v>
      </c>
      <c r="M2110" s="14" t="s">
        <v>23138</v>
      </c>
      <c r="N2110" s="14" t="s">
        <v>23139</v>
      </c>
      <c r="O2110" s="14" t="s">
        <v>23140</v>
      </c>
      <c r="P2110" s="58" t="s">
        <v>38</v>
      </c>
      <c r="Q2110" s="14" t="s">
        <v>23141</v>
      </c>
      <c r="R2110" s="14" t="s">
        <v>40</v>
      </c>
      <c r="S2110" s="14" t="s">
        <v>23142</v>
      </c>
      <c r="T2110" s="14" t="s">
        <v>230</v>
      </c>
      <c r="U2110" s="14" t="s">
        <v>338</v>
      </c>
      <c r="V2110" s="14" t="s">
        <v>44</v>
      </c>
    </row>
    <row r="2111" spans="1:22" ht="9.75" customHeight="1">
      <c r="A2111" s="14" t="s">
        <v>22904</v>
      </c>
      <c r="B2111" s="14" t="s">
        <v>351</v>
      </c>
      <c r="C2111" s="13" t="str">
        <f t="shared" si="8"/>
        <v>11994C5</v>
      </c>
      <c r="D2111" s="14" t="s">
        <v>27</v>
      </c>
      <c r="E2111" s="14" t="s">
        <v>23143</v>
      </c>
      <c r="F2111" s="14" t="s">
        <v>23144</v>
      </c>
      <c r="G2111" s="13"/>
      <c r="H2111" s="14" t="s">
        <v>23145</v>
      </c>
      <c r="I2111" s="14" t="s">
        <v>23146</v>
      </c>
      <c r="J2111" s="14" t="s">
        <v>1441</v>
      </c>
      <c r="K2111" s="14" t="s">
        <v>33</v>
      </c>
      <c r="L2111" s="14" t="s">
        <v>23147</v>
      </c>
      <c r="M2111" s="14" t="s">
        <v>23148</v>
      </c>
      <c r="N2111" s="14" t="s">
        <v>23149</v>
      </c>
      <c r="O2111" s="14" t="s">
        <v>23150</v>
      </c>
      <c r="P2111" s="58" t="s">
        <v>38</v>
      </c>
      <c r="Q2111" s="14" t="s">
        <v>23151</v>
      </c>
      <c r="R2111" s="14" t="s">
        <v>40</v>
      </c>
      <c r="S2111" s="14" t="s">
        <v>23152</v>
      </c>
      <c r="T2111" s="14" t="s">
        <v>229</v>
      </c>
      <c r="U2111" s="14" t="s">
        <v>43</v>
      </c>
      <c r="V2111" s="14" t="s">
        <v>44</v>
      </c>
    </row>
    <row r="2112" spans="1:22" ht="9.75" customHeight="1">
      <c r="A2112" s="14" t="s">
        <v>22904</v>
      </c>
      <c r="B2112" s="14" t="s">
        <v>365</v>
      </c>
      <c r="C2112" s="13" t="str">
        <f t="shared" si="8"/>
        <v>11994C6</v>
      </c>
      <c r="D2112" s="14" t="s">
        <v>27</v>
      </c>
      <c r="E2112" s="14" t="s">
        <v>23153</v>
      </c>
      <c r="F2112" s="14" t="s">
        <v>23154</v>
      </c>
      <c r="G2112" s="14" t="s">
        <v>23155</v>
      </c>
      <c r="H2112" s="14" t="s">
        <v>23156</v>
      </c>
      <c r="I2112" s="14" t="s">
        <v>23157</v>
      </c>
      <c r="J2112" s="14" t="s">
        <v>230</v>
      </c>
      <c r="K2112" s="14" t="s">
        <v>83</v>
      </c>
      <c r="L2112" s="14" t="s">
        <v>23158</v>
      </c>
      <c r="M2112" s="14" t="s">
        <v>23159</v>
      </c>
      <c r="N2112" s="14" t="s">
        <v>23160</v>
      </c>
      <c r="O2112" s="14" t="s">
        <v>23161</v>
      </c>
      <c r="P2112" s="58" t="s">
        <v>38</v>
      </c>
      <c r="Q2112" s="14" t="s">
        <v>23162</v>
      </c>
      <c r="R2112" s="14" t="s">
        <v>40</v>
      </c>
      <c r="S2112" s="14" t="s">
        <v>23163</v>
      </c>
      <c r="T2112" s="14" t="s">
        <v>230</v>
      </c>
      <c r="U2112" s="14" t="s">
        <v>134</v>
      </c>
      <c r="V2112" s="14" t="s">
        <v>44</v>
      </c>
    </row>
    <row r="2113" spans="1:22" ht="9.75" customHeight="1">
      <c r="A2113" s="14" t="s">
        <v>22904</v>
      </c>
      <c r="B2113" s="14" t="s">
        <v>378</v>
      </c>
      <c r="C2113" s="13" t="str">
        <f t="shared" si="8"/>
        <v>11994C7</v>
      </c>
      <c r="D2113" s="14" t="s">
        <v>27</v>
      </c>
      <c r="E2113" s="14" t="s">
        <v>23164</v>
      </c>
      <c r="F2113" s="14" t="s">
        <v>23165</v>
      </c>
      <c r="G2113" s="14" t="s">
        <v>23166</v>
      </c>
      <c r="H2113" s="14" t="s">
        <v>23167</v>
      </c>
      <c r="I2113" s="14" t="s">
        <v>23168</v>
      </c>
      <c r="J2113" s="14" t="s">
        <v>7795</v>
      </c>
      <c r="K2113" s="14" t="s">
        <v>83</v>
      </c>
      <c r="L2113" s="14" t="s">
        <v>23169</v>
      </c>
      <c r="M2113" s="14" t="s">
        <v>23170</v>
      </c>
      <c r="N2113" s="14" t="s">
        <v>23171</v>
      </c>
      <c r="O2113" s="14" t="s">
        <v>23172</v>
      </c>
      <c r="P2113" s="58" t="s">
        <v>38</v>
      </c>
      <c r="Q2113" s="14" t="s">
        <v>23173</v>
      </c>
      <c r="R2113" s="14" t="s">
        <v>40</v>
      </c>
      <c r="S2113" s="14" t="s">
        <v>23174</v>
      </c>
      <c r="T2113" s="14" t="s">
        <v>7802</v>
      </c>
      <c r="U2113" s="14" t="s">
        <v>134</v>
      </c>
      <c r="V2113" s="14" t="s">
        <v>44</v>
      </c>
    </row>
    <row r="2114" spans="1:22" ht="9.75" customHeight="1">
      <c r="A2114" s="14" t="s">
        <v>22904</v>
      </c>
      <c r="B2114" s="14" t="s">
        <v>392</v>
      </c>
      <c r="C2114" s="13" t="str">
        <f t="shared" si="8"/>
        <v>11994C8</v>
      </c>
      <c r="D2114" s="14" t="s">
        <v>27</v>
      </c>
      <c r="E2114" s="14" t="s">
        <v>23175</v>
      </c>
      <c r="F2114" s="14" t="s">
        <v>23176</v>
      </c>
      <c r="G2114" s="14" t="s">
        <v>23177</v>
      </c>
      <c r="H2114" s="14" t="s">
        <v>23178</v>
      </c>
      <c r="I2114" s="14" t="s">
        <v>23179</v>
      </c>
      <c r="J2114" s="14" t="s">
        <v>13630</v>
      </c>
      <c r="K2114" s="14" t="s">
        <v>33</v>
      </c>
      <c r="L2114" s="14" t="s">
        <v>23180</v>
      </c>
      <c r="M2114" s="14" t="s">
        <v>23181</v>
      </c>
      <c r="N2114" s="14" t="s">
        <v>23182</v>
      </c>
      <c r="O2114" s="14" t="s">
        <v>23183</v>
      </c>
      <c r="P2114" s="58" t="s">
        <v>38</v>
      </c>
      <c r="Q2114" s="14" t="s">
        <v>23184</v>
      </c>
      <c r="R2114" s="14" t="s">
        <v>40</v>
      </c>
      <c r="S2114" s="14" t="s">
        <v>23185</v>
      </c>
      <c r="T2114" s="14" t="s">
        <v>4686</v>
      </c>
      <c r="U2114" s="14" t="s">
        <v>134</v>
      </c>
      <c r="V2114" s="14" t="s">
        <v>148</v>
      </c>
    </row>
    <row r="2115" spans="1:22" ht="9.75" customHeight="1">
      <c r="A2115" s="14" t="s">
        <v>22904</v>
      </c>
      <c r="B2115" s="14" t="s">
        <v>404</v>
      </c>
      <c r="C2115" s="13" t="str">
        <f t="shared" si="8"/>
        <v>11994C9</v>
      </c>
      <c r="D2115" s="14" t="s">
        <v>27</v>
      </c>
      <c r="E2115" s="14" t="s">
        <v>23186</v>
      </c>
      <c r="F2115" s="14" t="s">
        <v>23187</v>
      </c>
      <c r="G2115" s="13"/>
      <c r="H2115" s="14" t="s">
        <v>23188</v>
      </c>
      <c r="I2115" s="14" t="s">
        <v>23189</v>
      </c>
      <c r="J2115" s="14" t="s">
        <v>9545</v>
      </c>
      <c r="K2115" s="14" t="s">
        <v>169</v>
      </c>
      <c r="L2115" s="14" t="s">
        <v>23190</v>
      </c>
      <c r="M2115" s="14" t="s">
        <v>23191</v>
      </c>
      <c r="N2115" s="14" t="s">
        <v>23192</v>
      </c>
      <c r="O2115" s="14" t="s">
        <v>23193</v>
      </c>
      <c r="P2115" s="58" t="s">
        <v>38</v>
      </c>
      <c r="Q2115" s="14" t="s">
        <v>23194</v>
      </c>
      <c r="R2115" s="14" t="s">
        <v>40</v>
      </c>
      <c r="S2115" s="14" t="s">
        <v>23195</v>
      </c>
      <c r="T2115" s="14" t="s">
        <v>456</v>
      </c>
      <c r="U2115" s="14" t="s">
        <v>6106</v>
      </c>
      <c r="V2115" s="14" t="s">
        <v>44</v>
      </c>
    </row>
    <row r="2116" spans="1:22" ht="9.75" customHeight="1">
      <c r="A2116" s="14" t="s">
        <v>22904</v>
      </c>
      <c r="B2116" s="14" t="s">
        <v>417</v>
      </c>
      <c r="C2116" s="13" t="str">
        <f t="shared" si="8"/>
        <v>11994C10</v>
      </c>
      <c r="D2116" s="14" t="s">
        <v>27</v>
      </c>
      <c r="E2116" s="14" t="s">
        <v>23196</v>
      </c>
      <c r="F2116" s="14" t="s">
        <v>23197</v>
      </c>
      <c r="G2116" s="13"/>
      <c r="H2116" s="14" t="s">
        <v>23198</v>
      </c>
      <c r="I2116" s="14" t="s">
        <v>23199</v>
      </c>
      <c r="J2116" s="14" t="s">
        <v>344</v>
      </c>
      <c r="K2116" s="14" t="s">
        <v>33</v>
      </c>
      <c r="L2116" s="14" t="s">
        <v>23200</v>
      </c>
      <c r="M2116" s="14" t="s">
        <v>23201</v>
      </c>
      <c r="N2116" s="14" t="s">
        <v>23202</v>
      </c>
      <c r="O2116" s="14" t="s">
        <v>23203</v>
      </c>
      <c r="P2116" s="58" t="s">
        <v>38</v>
      </c>
      <c r="Q2116" s="14" t="s">
        <v>23204</v>
      </c>
      <c r="R2116" s="14" t="s">
        <v>40</v>
      </c>
      <c r="S2116" s="14" t="s">
        <v>23205</v>
      </c>
      <c r="T2116" s="14" t="s">
        <v>75</v>
      </c>
      <c r="U2116" s="14" t="s">
        <v>243</v>
      </c>
      <c r="V2116" s="14" t="s">
        <v>44</v>
      </c>
    </row>
    <row r="2117" spans="1:22" ht="9.75" customHeight="1">
      <c r="A2117" s="14" t="s">
        <v>22904</v>
      </c>
      <c r="B2117" s="14" t="s">
        <v>430</v>
      </c>
      <c r="C2117" s="13" t="str">
        <f t="shared" si="8"/>
        <v>11994C11</v>
      </c>
      <c r="D2117" s="14" t="s">
        <v>27</v>
      </c>
      <c r="E2117" s="14" t="s">
        <v>23206</v>
      </c>
      <c r="F2117" s="14" t="s">
        <v>23207</v>
      </c>
      <c r="G2117" s="13"/>
      <c r="H2117" s="14" t="s">
        <v>23208</v>
      </c>
      <c r="I2117" s="14" t="s">
        <v>23209</v>
      </c>
      <c r="J2117" s="14" t="s">
        <v>1053</v>
      </c>
      <c r="K2117" s="14" t="s">
        <v>83</v>
      </c>
      <c r="L2117" s="14" t="s">
        <v>23210</v>
      </c>
      <c r="M2117" s="14" t="s">
        <v>23211</v>
      </c>
      <c r="N2117" s="14" t="s">
        <v>23212</v>
      </c>
      <c r="O2117" s="14" t="s">
        <v>23213</v>
      </c>
      <c r="P2117" s="58" t="s">
        <v>38</v>
      </c>
      <c r="Q2117" s="14" t="s">
        <v>23214</v>
      </c>
      <c r="R2117" s="14" t="s">
        <v>40</v>
      </c>
      <c r="S2117" s="14" t="s">
        <v>23215</v>
      </c>
      <c r="T2117" s="14" t="s">
        <v>1060</v>
      </c>
      <c r="U2117" s="14" t="s">
        <v>283</v>
      </c>
      <c r="V2117" s="14" t="s">
        <v>44</v>
      </c>
    </row>
    <row r="2118" spans="1:22" ht="9.75" customHeight="1">
      <c r="A2118" s="14" t="s">
        <v>22904</v>
      </c>
      <c r="B2118" s="14" t="s">
        <v>444</v>
      </c>
      <c r="C2118" s="13" t="str">
        <f t="shared" si="8"/>
        <v>11994D2</v>
      </c>
      <c r="D2118" s="14" t="s">
        <v>27</v>
      </c>
      <c r="E2118" s="14" t="s">
        <v>23216</v>
      </c>
      <c r="F2118" s="14" t="s">
        <v>23217</v>
      </c>
      <c r="G2118" s="14" t="s">
        <v>23218</v>
      </c>
      <c r="H2118" s="14" t="s">
        <v>23219</v>
      </c>
      <c r="I2118" s="14" t="s">
        <v>11895</v>
      </c>
      <c r="J2118" s="14" t="s">
        <v>1301</v>
      </c>
      <c r="K2118" s="14" t="s">
        <v>33</v>
      </c>
      <c r="L2118" s="14" t="s">
        <v>23220</v>
      </c>
      <c r="M2118" s="14" t="s">
        <v>23221</v>
      </c>
      <c r="N2118" s="14" t="s">
        <v>23222</v>
      </c>
      <c r="O2118" s="14" t="s">
        <v>23223</v>
      </c>
      <c r="P2118" s="58" t="s">
        <v>38</v>
      </c>
      <c r="Q2118" s="14" t="s">
        <v>23224</v>
      </c>
      <c r="R2118" s="14" t="s">
        <v>40</v>
      </c>
      <c r="S2118" s="14" t="s">
        <v>23225</v>
      </c>
      <c r="T2118" s="14" t="s">
        <v>230</v>
      </c>
      <c r="U2118" s="14" t="s">
        <v>134</v>
      </c>
      <c r="V2118" s="14" t="s">
        <v>44</v>
      </c>
    </row>
    <row r="2119" spans="1:22" ht="9.75" customHeight="1">
      <c r="A2119" s="14" t="s">
        <v>22904</v>
      </c>
      <c r="B2119" s="14" t="s">
        <v>457</v>
      </c>
      <c r="C2119" s="13" t="str">
        <f t="shared" si="8"/>
        <v>11994D3</v>
      </c>
      <c r="D2119" s="14" t="s">
        <v>27</v>
      </c>
      <c r="E2119" s="14" t="s">
        <v>23226</v>
      </c>
      <c r="F2119" s="14" t="s">
        <v>23227</v>
      </c>
      <c r="G2119" s="13"/>
      <c r="H2119" s="14" t="s">
        <v>23228</v>
      </c>
      <c r="I2119" s="14" t="s">
        <v>10393</v>
      </c>
      <c r="J2119" s="14" t="s">
        <v>6401</v>
      </c>
      <c r="K2119" s="14" t="s">
        <v>33</v>
      </c>
      <c r="L2119" s="14" t="s">
        <v>23229</v>
      </c>
      <c r="M2119" s="14" t="s">
        <v>10395</v>
      </c>
      <c r="N2119" s="14" t="s">
        <v>23230</v>
      </c>
      <c r="O2119" s="14" t="s">
        <v>23231</v>
      </c>
      <c r="P2119" s="58" t="s">
        <v>38</v>
      </c>
      <c r="Q2119" s="14" t="s">
        <v>23232</v>
      </c>
      <c r="R2119" s="14" t="s">
        <v>40</v>
      </c>
      <c r="S2119" s="14" t="s">
        <v>23233</v>
      </c>
      <c r="T2119" s="14" t="s">
        <v>230</v>
      </c>
      <c r="U2119" s="14" t="s">
        <v>230</v>
      </c>
      <c r="V2119" s="14" t="s">
        <v>44</v>
      </c>
    </row>
    <row r="2120" spans="1:22" ht="9.75" customHeight="1">
      <c r="A2120" s="14" t="s">
        <v>22904</v>
      </c>
      <c r="B2120" s="14" t="s">
        <v>470</v>
      </c>
      <c r="C2120" s="13" t="str">
        <f t="shared" si="8"/>
        <v>11994D4</v>
      </c>
      <c r="D2120" s="14" t="s">
        <v>27</v>
      </c>
      <c r="E2120" s="14" t="s">
        <v>23234</v>
      </c>
      <c r="F2120" s="14" t="s">
        <v>23235</v>
      </c>
      <c r="G2120" s="14" t="s">
        <v>23236</v>
      </c>
      <c r="H2120" s="14" t="s">
        <v>23237</v>
      </c>
      <c r="I2120" s="14" t="s">
        <v>23238</v>
      </c>
      <c r="J2120" s="14" t="s">
        <v>208</v>
      </c>
      <c r="K2120" s="14" t="s">
        <v>33</v>
      </c>
      <c r="L2120" s="14" t="s">
        <v>23239</v>
      </c>
      <c r="M2120" s="14" t="s">
        <v>23240</v>
      </c>
      <c r="N2120" s="14" t="s">
        <v>23241</v>
      </c>
      <c r="O2120" s="14" t="s">
        <v>23242</v>
      </c>
      <c r="P2120" s="58" t="s">
        <v>38</v>
      </c>
      <c r="Q2120" s="14" t="s">
        <v>23243</v>
      </c>
      <c r="R2120" s="14" t="s">
        <v>40</v>
      </c>
      <c r="S2120" s="14" t="s">
        <v>23244</v>
      </c>
      <c r="T2120" s="14" t="s">
        <v>90</v>
      </c>
      <c r="U2120" s="14" t="s">
        <v>1414</v>
      </c>
      <c r="V2120" s="14" t="s">
        <v>44</v>
      </c>
    </row>
    <row r="2121" spans="1:22" ht="9.75" customHeight="1">
      <c r="A2121" s="14" t="s">
        <v>22904</v>
      </c>
      <c r="B2121" s="14" t="s">
        <v>485</v>
      </c>
      <c r="C2121" s="13" t="str">
        <f t="shared" si="8"/>
        <v>11994D5</v>
      </c>
      <c r="D2121" s="14" t="s">
        <v>27</v>
      </c>
      <c r="E2121" s="14" t="s">
        <v>23245</v>
      </c>
      <c r="F2121" s="14" t="s">
        <v>23246</v>
      </c>
      <c r="G2121" s="14" t="s">
        <v>23247</v>
      </c>
      <c r="H2121" s="14" t="s">
        <v>23248</v>
      </c>
      <c r="I2121" s="14" t="s">
        <v>23249</v>
      </c>
      <c r="J2121" s="14" t="s">
        <v>230</v>
      </c>
      <c r="K2121" s="14" t="s">
        <v>33</v>
      </c>
      <c r="L2121" s="14" t="s">
        <v>23250</v>
      </c>
      <c r="M2121" s="14" t="s">
        <v>23251</v>
      </c>
      <c r="N2121" s="14" t="s">
        <v>23252</v>
      </c>
      <c r="O2121" s="14" t="s">
        <v>23253</v>
      </c>
      <c r="P2121" s="58" t="s">
        <v>38</v>
      </c>
      <c r="Q2121" s="14" t="s">
        <v>23254</v>
      </c>
      <c r="R2121" s="14" t="s">
        <v>40</v>
      </c>
      <c r="S2121" s="14" t="s">
        <v>23255</v>
      </c>
      <c r="T2121" s="14" t="s">
        <v>230</v>
      </c>
      <c r="U2121" s="14" t="s">
        <v>43</v>
      </c>
      <c r="V2121" s="14" t="s">
        <v>44</v>
      </c>
    </row>
    <row r="2122" spans="1:22" ht="9.75" customHeight="1">
      <c r="A2122" s="14" t="s">
        <v>22904</v>
      </c>
      <c r="B2122" s="14" t="s">
        <v>497</v>
      </c>
      <c r="C2122" s="13" t="str">
        <f t="shared" si="8"/>
        <v>11994D6</v>
      </c>
      <c r="D2122" s="14" t="s">
        <v>27</v>
      </c>
      <c r="E2122" s="14" t="s">
        <v>23256</v>
      </c>
      <c r="F2122" s="14" t="s">
        <v>23257</v>
      </c>
      <c r="G2122" s="14" t="s">
        <v>23258</v>
      </c>
      <c r="H2122" s="14" t="s">
        <v>23259</v>
      </c>
      <c r="I2122" s="14" t="s">
        <v>6447</v>
      </c>
      <c r="J2122" s="14" t="s">
        <v>23260</v>
      </c>
      <c r="K2122" s="14" t="s">
        <v>33</v>
      </c>
      <c r="L2122" s="14" t="s">
        <v>23261</v>
      </c>
      <c r="M2122" s="14" t="s">
        <v>23262</v>
      </c>
      <c r="N2122" s="14" t="s">
        <v>23263</v>
      </c>
      <c r="O2122" s="14" t="s">
        <v>23264</v>
      </c>
      <c r="P2122" s="58" t="s">
        <v>38</v>
      </c>
      <c r="Q2122" s="14" t="s">
        <v>23265</v>
      </c>
      <c r="R2122" s="14" t="s">
        <v>40</v>
      </c>
      <c r="S2122" s="14" t="s">
        <v>23266</v>
      </c>
      <c r="T2122" s="14" t="s">
        <v>483</v>
      </c>
      <c r="U2122" s="14" t="s">
        <v>243</v>
      </c>
      <c r="V2122" s="14" t="s">
        <v>44</v>
      </c>
    </row>
    <row r="2123" spans="1:22" ht="9.75" customHeight="1">
      <c r="A2123" s="14" t="s">
        <v>22904</v>
      </c>
      <c r="B2123" s="14" t="s">
        <v>507</v>
      </c>
      <c r="C2123" s="13" t="str">
        <f t="shared" si="8"/>
        <v>11994D7</v>
      </c>
      <c r="D2123" s="14" t="s">
        <v>27</v>
      </c>
      <c r="E2123" s="14" t="s">
        <v>23267</v>
      </c>
      <c r="F2123" s="14" t="s">
        <v>23268</v>
      </c>
      <c r="G2123" s="13"/>
      <c r="H2123" s="14" t="s">
        <v>23269</v>
      </c>
      <c r="I2123" s="14" t="s">
        <v>23270</v>
      </c>
      <c r="J2123" s="14" t="s">
        <v>1928</v>
      </c>
      <c r="K2123" s="14" t="s">
        <v>2856</v>
      </c>
      <c r="L2123" s="14" t="s">
        <v>23271</v>
      </c>
      <c r="M2123" s="14" t="s">
        <v>23272</v>
      </c>
      <c r="N2123" s="14" t="s">
        <v>23273</v>
      </c>
      <c r="O2123" s="14" t="s">
        <v>23274</v>
      </c>
      <c r="P2123" s="58" t="s">
        <v>38</v>
      </c>
      <c r="Q2123" s="14" t="s">
        <v>23275</v>
      </c>
      <c r="R2123" s="14" t="s">
        <v>40</v>
      </c>
      <c r="S2123" s="14" t="s">
        <v>23276</v>
      </c>
      <c r="T2123" s="14" t="s">
        <v>229</v>
      </c>
      <c r="U2123" s="14" t="s">
        <v>283</v>
      </c>
      <c r="V2123" s="14" t="s">
        <v>44</v>
      </c>
    </row>
    <row r="2124" spans="1:22" ht="9.75" customHeight="1">
      <c r="A2124" s="14" t="s">
        <v>22904</v>
      </c>
      <c r="B2124" s="14" t="s">
        <v>521</v>
      </c>
      <c r="C2124" s="13" t="str">
        <f t="shared" si="8"/>
        <v>11994D8</v>
      </c>
      <c r="D2124" s="14" t="s">
        <v>27</v>
      </c>
      <c r="E2124" s="14" t="s">
        <v>23277</v>
      </c>
      <c r="F2124" s="14" t="s">
        <v>23278</v>
      </c>
      <c r="G2124" s="13"/>
      <c r="H2124" s="14" t="s">
        <v>23279</v>
      </c>
      <c r="I2124" s="14" t="s">
        <v>23280</v>
      </c>
      <c r="J2124" s="14" t="s">
        <v>230</v>
      </c>
      <c r="K2124" s="14" t="s">
        <v>33</v>
      </c>
      <c r="L2124" s="14" t="s">
        <v>23281</v>
      </c>
      <c r="M2124" s="14" t="s">
        <v>23282</v>
      </c>
      <c r="N2124" s="14" t="s">
        <v>23283</v>
      </c>
      <c r="O2124" s="14" t="s">
        <v>23284</v>
      </c>
      <c r="P2124" s="58" t="s">
        <v>38</v>
      </c>
      <c r="Q2124" s="14" t="s">
        <v>23285</v>
      </c>
      <c r="R2124" s="14" t="s">
        <v>40</v>
      </c>
      <c r="S2124" s="14" t="s">
        <v>23286</v>
      </c>
      <c r="T2124" s="14" t="s">
        <v>230</v>
      </c>
      <c r="U2124" s="14" t="s">
        <v>43</v>
      </c>
      <c r="V2124" s="14" t="s">
        <v>44</v>
      </c>
    </row>
    <row r="2125" spans="1:22" ht="9.75" customHeight="1">
      <c r="A2125" s="14" t="s">
        <v>22904</v>
      </c>
      <c r="B2125" s="14" t="s">
        <v>535</v>
      </c>
      <c r="C2125" s="13" t="str">
        <f t="shared" si="8"/>
        <v>11994D9</v>
      </c>
      <c r="D2125" s="14" t="s">
        <v>27</v>
      </c>
      <c r="E2125" s="14" t="s">
        <v>23287</v>
      </c>
      <c r="F2125" s="14" t="s">
        <v>23288</v>
      </c>
      <c r="G2125" s="14" t="s">
        <v>23289</v>
      </c>
      <c r="H2125" s="14" t="s">
        <v>23290</v>
      </c>
      <c r="I2125" s="14" t="s">
        <v>23291</v>
      </c>
      <c r="J2125" s="14" t="s">
        <v>67</v>
      </c>
      <c r="K2125" s="14" t="s">
        <v>83</v>
      </c>
      <c r="L2125" s="14" t="s">
        <v>23292</v>
      </c>
      <c r="M2125" s="14" t="s">
        <v>23293</v>
      </c>
      <c r="N2125" s="14" t="s">
        <v>23294</v>
      </c>
      <c r="O2125" s="14" t="s">
        <v>23295</v>
      </c>
      <c r="P2125" s="58" t="s">
        <v>38</v>
      </c>
      <c r="Q2125" s="14" t="s">
        <v>23296</v>
      </c>
      <c r="R2125" s="14" t="s">
        <v>40</v>
      </c>
      <c r="S2125" s="14" t="s">
        <v>23297</v>
      </c>
      <c r="T2125" s="14" t="s">
        <v>75</v>
      </c>
      <c r="U2125" s="14" t="s">
        <v>243</v>
      </c>
      <c r="V2125" s="14" t="s">
        <v>44</v>
      </c>
    </row>
    <row r="2126" spans="1:22" ht="9.75" customHeight="1">
      <c r="A2126" s="14" t="s">
        <v>22904</v>
      </c>
      <c r="B2126" s="14" t="s">
        <v>548</v>
      </c>
      <c r="C2126" s="13" t="str">
        <f t="shared" si="8"/>
        <v>11994D10</v>
      </c>
      <c r="D2126" s="14" t="s">
        <v>27</v>
      </c>
      <c r="E2126" s="14" t="s">
        <v>23298</v>
      </c>
      <c r="F2126" s="14" t="s">
        <v>23299</v>
      </c>
      <c r="G2126" s="14" t="s">
        <v>23300</v>
      </c>
      <c r="H2126" s="14" t="s">
        <v>23301</v>
      </c>
      <c r="I2126" s="14" t="s">
        <v>23302</v>
      </c>
      <c r="J2126" s="14" t="s">
        <v>344</v>
      </c>
      <c r="K2126" s="14" t="s">
        <v>52</v>
      </c>
      <c r="L2126" s="14" t="s">
        <v>23303</v>
      </c>
      <c r="M2126" s="14" t="s">
        <v>23304</v>
      </c>
      <c r="N2126" s="14" t="s">
        <v>23305</v>
      </c>
      <c r="O2126" s="14" t="s">
        <v>23306</v>
      </c>
      <c r="P2126" s="58" t="s">
        <v>38</v>
      </c>
      <c r="Q2126" s="14" t="s">
        <v>23307</v>
      </c>
      <c r="R2126" s="14" t="s">
        <v>40</v>
      </c>
      <c r="S2126" s="14" t="s">
        <v>23308</v>
      </c>
      <c r="T2126" s="14" t="s">
        <v>75</v>
      </c>
      <c r="U2126" s="14" t="s">
        <v>243</v>
      </c>
      <c r="V2126" s="14" t="s">
        <v>44</v>
      </c>
    </row>
    <row r="2127" spans="1:22" ht="9.75" customHeight="1">
      <c r="A2127" s="14" t="s">
        <v>22904</v>
      </c>
      <c r="B2127" s="14" t="s">
        <v>560</v>
      </c>
      <c r="C2127" s="13" t="str">
        <f t="shared" si="8"/>
        <v>11994D11</v>
      </c>
      <c r="D2127" s="14" t="s">
        <v>27</v>
      </c>
      <c r="E2127" s="14" t="s">
        <v>23309</v>
      </c>
      <c r="F2127" s="14" t="s">
        <v>23310</v>
      </c>
      <c r="G2127" s="14" t="s">
        <v>23311</v>
      </c>
      <c r="H2127" s="14" t="s">
        <v>23312</v>
      </c>
      <c r="I2127" s="14" t="s">
        <v>13352</v>
      </c>
      <c r="J2127" s="14" t="s">
        <v>222</v>
      </c>
      <c r="K2127" s="14" t="s">
        <v>33</v>
      </c>
      <c r="L2127" s="14" t="s">
        <v>23313</v>
      </c>
      <c r="M2127" s="14" t="s">
        <v>23314</v>
      </c>
      <c r="N2127" s="14" t="s">
        <v>23315</v>
      </c>
      <c r="O2127" s="14" t="s">
        <v>14857</v>
      </c>
      <c r="P2127" s="58" t="s">
        <v>38</v>
      </c>
      <c r="Q2127" s="14" t="s">
        <v>23316</v>
      </c>
      <c r="R2127" s="14" t="s">
        <v>40</v>
      </c>
      <c r="S2127" s="14" t="s">
        <v>23317</v>
      </c>
      <c r="T2127" s="14" t="s">
        <v>229</v>
      </c>
      <c r="U2127" s="14" t="s">
        <v>283</v>
      </c>
      <c r="V2127" s="14" t="s">
        <v>1667</v>
      </c>
    </row>
    <row r="2128" spans="1:22" ht="9.75" customHeight="1">
      <c r="A2128" s="14" t="s">
        <v>22904</v>
      </c>
      <c r="B2128" s="14" t="s">
        <v>571</v>
      </c>
      <c r="C2128" s="13" t="str">
        <f t="shared" si="8"/>
        <v>11994E2</v>
      </c>
      <c r="D2128" s="14" t="s">
        <v>27</v>
      </c>
      <c r="E2128" s="14" t="s">
        <v>23318</v>
      </c>
      <c r="F2128" s="14" t="s">
        <v>23319</v>
      </c>
      <c r="G2128" s="13"/>
      <c r="H2128" s="14" t="s">
        <v>23320</v>
      </c>
      <c r="I2128" s="14" t="s">
        <v>2416</v>
      </c>
      <c r="J2128" s="14" t="s">
        <v>23321</v>
      </c>
      <c r="K2128" s="14" t="s">
        <v>33</v>
      </c>
      <c r="L2128" s="14" t="s">
        <v>23322</v>
      </c>
      <c r="M2128" s="14" t="s">
        <v>23323</v>
      </c>
      <c r="N2128" s="14" t="s">
        <v>23324</v>
      </c>
      <c r="O2128" s="14" t="s">
        <v>23325</v>
      </c>
      <c r="P2128" s="58" t="s">
        <v>38</v>
      </c>
      <c r="Q2128" s="14" t="s">
        <v>23326</v>
      </c>
      <c r="R2128" s="14" t="s">
        <v>40</v>
      </c>
      <c r="S2128" s="14" t="s">
        <v>23327</v>
      </c>
      <c r="T2128" s="14" t="s">
        <v>23328</v>
      </c>
      <c r="U2128" s="14" t="s">
        <v>60</v>
      </c>
      <c r="V2128" s="14" t="s">
        <v>44</v>
      </c>
    </row>
    <row r="2129" spans="1:22" ht="9.75" customHeight="1">
      <c r="A2129" s="14" t="s">
        <v>22904</v>
      </c>
      <c r="B2129" s="14" t="s">
        <v>583</v>
      </c>
      <c r="C2129" s="13" t="str">
        <f t="shared" si="8"/>
        <v>11994E3</v>
      </c>
      <c r="D2129" s="14" t="s">
        <v>27</v>
      </c>
      <c r="E2129" s="14" t="s">
        <v>23329</v>
      </c>
      <c r="F2129" s="14" t="s">
        <v>23330</v>
      </c>
      <c r="G2129" s="13"/>
      <c r="H2129" s="14" t="s">
        <v>23331</v>
      </c>
      <c r="I2129" s="14" t="s">
        <v>23332</v>
      </c>
      <c r="J2129" s="14" t="s">
        <v>23333</v>
      </c>
      <c r="K2129" s="14" t="s">
        <v>33</v>
      </c>
      <c r="L2129" s="14" t="s">
        <v>23334</v>
      </c>
      <c r="M2129" s="14" t="s">
        <v>23335</v>
      </c>
      <c r="N2129" s="14" t="s">
        <v>23336</v>
      </c>
      <c r="O2129" s="14" t="s">
        <v>23337</v>
      </c>
      <c r="P2129" s="58" t="s">
        <v>38</v>
      </c>
      <c r="Q2129" s="14" t="s">
        <v>23338</v>
      </c>
      <c r="R2129" s="14" t="s">
        <v>40</v>
      </c>
      <c r="S2129" s="14" t="s">
        <v>23339</v>
      </c>
      <c r="T2129" s="14" t="s">
        <v>456</v>
      </c>
      <c r="U2129" s="14" t="s">
        <v>43</v>
      </c>
      <c r="V2129" s="14" t="s">
        <v>44</v>
      </c>
    </row>
    <row r="2130" spans="1:22" ht="9.75" customHeight="1">
      <c r="A2130" s="14" t="s">
        <v>22904</v>
      </c>
      <c r="B2130" s="14" t="s">
        <v>595</v>
      </c>
      <c r="C2130" s="13" t="str">
        <f t="shared" si="8"/>
        <v>11994E4</v>
      </c>
      <c r="D2130" s="14" t="s">
        <v>27</v>
      </c>
      <c r="E2130" s="14" t="s">
        <v>23340</v>
      </c>
      <c r="F2130" s="14" t="s">
        <v>23341</v>
      </c>
      <c r="G2130" s="13"/>
      <c r="H2130" s="14" t="s">
        <v>23342</v>
      </c>
      <c r="I2130" s="14" t="s">
        <v>23343</v>
      </c>
      <c r="J2130" s="14" t="s">
        <v>2558</v>
      </c>
      <c r="K2130" s="14" t="s">
        <v>33</v>
      </c>
      <c r="L2130" s="14" t="s">
        <v>23344</v>
      </c>
      <c r="M2130" s="14" t="s">
        <v>23345</v>
      </c>
      <c r="N2130" s="14" t="s">
        <v>23346</v>
      </c>
      <c r="O2130" s="14" t="s">
        <v>280</v>
      </c>
      <c r="P2130" s="58" t="s">
        <v>38</v>
      </c>
      <c r="Q2130" s="14" t="s">
        <v>23347</v>
      </c>
      <c r="R2130" s="14" t="s">
        <v>40</v>
      </c>
      <c r="S2130" s="14" t="s">
        <v>23348</v>
      </c>
      <c r="T2130" s="14" t="s">
        <v>1060</v>
      </c>
      <c r="U2130" s="14" t="s">
        <v>283</v>
      </c>
      <c r="V2130" s="14" t="s">
        <v>44</v>
      </c>
    </row>
    <row r="2131" spans="1:22" ht="9.75" customHeight="1">
      <c r="A2131" s="14" t="s">
        <v>22904</v>
      </c>
      <c r="B2131" s="14" t="s">
        <v>606</v>
      </c>
      <c r="C2131" s="13" t="str">
        <f t="shared" si="8"/>
        <v>11994E5</v>
      </c>
      <c r="D2131" s="14" t="s">
        <v>27</v>
      </c>
      <c r="E2131" s="14" t="s">
        <v>23349</v>
      </c>
      <c r="F2131" s="14" t="s">
        <v>23350</v>
      </c>
      <c r="G2131" s="14" t="s">
        <v>23351</v>
      </c>
      <c r="H2131" s="14" t="s">
        <v>23352</v>
      </c>
      <c r="I2131" s="14" t="s">
        <v>23353</v>
      </c>
      <c r="J2131" s="14" t="s">
        <v>67</v>
      </c>
      <c r="K2131" s="14" t="s">
        <v>2856</v>
      </c>
      <c r="L2131" s="14" t="s">
        <v>23354</v>
      </c>
      <c r="M2131" s="14" t="s">
        <v>23355</v>
      </c>
      <c r="N2131" s="14" t="s">
        <v>23356</v>
      </c>
      <c r="O2131" s="14" t="s">
        <v>23357</v>
      </c>
      <c r="P2131" s="58" t="s">
        <v>38</v>
      </c>
      <c r="Q2131" s="14" t="s">
        <v>23358</v>
      </c>
      <c r="R2131" s="14" t="s">
        <v>40</v>
      </c>
      <c r="S2131" s="14" t="s">
        <v>23359</v>
      </c>
      <c r="T2131" s="14" t="s">
        <v>75</v>
      </c>
      <c r="U2131" s="14" t="s">
        <v>243</v>
      </c>
      <c r="V2131" s="14" t="s">
        <v>44</v>
      </c>
    </row>
    <row r="2132" spans="1:22" ht="9.75" customHeight="1">
      <c r="A2132" s="14" t="s">
        <v>22904</v>
      </c>
      <c r="B2132" s="14" t="s">
        <v>617</v>
      </c>
      <c r="C2132" s="13" t="str">
        <f t="shared" si="8"/>
        <v>11994E6</v>
      </c>
      <c r="D2132" s="14" t="s">
        <v>27</v>
      </c>
      <c r="E2132" s="14" t="s">
        <v>23360</v>
      </c>
      <c r="F2132" s="14" t="s">
        <v>23361</v>
      </c>
      <c r="G2132" s="14" t="s">
        <v>23362</v>
      </c>
      <c r="H2132" s="14" t="s">
        <v>23363</v>
      </c>
      <c r="I2132" s="14" t="s">
        <v>23364</v>
      </c>
      <c r="J2132" s="14" t="s">
        <v>67</v>
      </c>
      <c r="K2132" s="14" t="s">
        <v>20279</v>
      </c>
      <c r="L2132" s="14" t="s">
        <v>23365</v>
      </c>
      <c r="M2132" s="14" t="s">
        <v>23366</v>
      </c>
      <c r="N2132" s="14" t="s">
        <v>23367</v>
      </c>
      <c r="O2132" s="14" t="s">
        <v>23368</v>
      </c>
      <c r="P2132" s="58" t="s">
        <v>38</v>
      </c>
      <c r="Q2132" s="14" t="s">
        <v>23369</v>
      </c>
      <c r="R2132" s="14" t="s">
        <v>40</v>
      </c>
      <c r="S2132" s="14" t="s">
        <v>23370</v>
      </c>
      <c r="T2132" s="14" t="s">
        <v>75</v>
      </c>
      <c r="U2132" s="14" t="s">
        <v>134</v>
      </c>
      <c r="V2132" s="14" t="s">
        <v>44</v>
      </c>
    </row>
    <row r="2133" spans="1:22" ht="9.75" customHeight="1">
      <c r="A2133" s="14" t="s">
        <v>22904</v>
      </c>
      <c r="B2133" s="14" t="s">
        <v>631</v>
      </c>
      <c r="C2133" s="13" t="str">
        <f t="shared" si="8"/>
        <v>11994E7</v>
      </c>
      <c r="D2133" s="14" t="s">
        <v>27</v>
      </c>
      <c r="E2133" s="14" t="s">
        <v>23371</v>
      </c>
      <c r="F2133" s="14" t="s">
        <v>23372</v>
      </c>
      <c r="G2133" s="14" t="s">
        <v>23373</v>
      </c>
      <c r="H2133" s="14" t="s">
        <v>23374</v>
      </c>
      <c r="I2133" s="14" t="s">
        <v>23375</v>
      </c>
      <c r="J2133" s="14" t="s">
        <v>7604</v>
      </c>
      <c r="K2133" s="14" t="s">
        <v>33</v>
      </c>
      <c r="L2133" s="14" t="s">
        <v>23376</v>
      </c>
      <c r="M2133" s="14" t="s">
        <v>23377</v>
      </c>
      <c r="N2133" s="14" t="s">
        <v>23378</v>
      </c>
      <c r="O2133" s="14" t="s">
        <v>23379</v>
      </c>
      <c r="P2133" s="58" t="s">
        <v>38</v>
      </c>
      <c r="Q2133" s="14" t="s">
        <v>23380</v>
      </c>
      <c r="R2133" s="14" t="s">
        <v>40</v>
      </c>
      <c r="S2133" s="14" t="s">
        <v>23381</v>
      </c>
      <c r="T2133" s="14" t="s">
        <v>323</v>
      </c>
      <c r="U2133" s="14" t="s">
        <v>134</v>
      </c>
      <c r="V2133" s="14" t="s">
        <v>148</v>
      </c>
    </row>
    <row r="2134" spans="1:22" ht="9.75" customHeight="1">
      <c r="A2134" s="14" t="s">
        <v>22904</v>
      </c>
      <c r="B2134" s="14" t="s">
        <v>644</v>
      </c>
      <c r="C2134" s="13" t="str">
        <f t="shared" si="8"/>
        <v>11994E8</v>
      </c>
      <c r="D2134" s="14" t="s">
        <v>27</v>
      </c>
      <c r="E2134" s="14" t="s">
        <v>23382</v>
      </c>
      <c r="F2134" s="14" t="s">
        <v>23383</v>
      </c>
      <c r="G2134" s="14" t="s">
        <v>23384</v>
      </c>
      <c r="H2134" s="14" t="s">
        <v>23385</v>
      </c>
      <c r="I2134" s="14" t="s">
        <v>23386</v>
      </c>
      <c r="J2134" s="14" t="s">
        <v>1962</v>
      </c>
      <c r="K2134" s="14" t="s">
        <v>33</v>
      </c>
      <c r="L2134" s="14" t="s">
        <v>23387</v>
      </c>
      <c r="M2134" s="14" t="s">
        <v>23388</v>
      </c>
      <c r="N2134" s="14" t="s">
        <v>23389</v>
      </c>
      <c r="O2134" s="14" t="s">
        <v>23390</v>
      </c>
      <c r="P2134" s="58" t="s">
        <v>38</v>
      </c>
      <c r="Q2134" s="14" t="s">
        <v>23391</v>
      </c>
      <c r="R2134" s="14" t="s">
        <v>40</v>
      </c>
      <c r="S2134" s="14" t="s">
        <v>23392</v>
      </c>
      <c r="T2134" s="14" t="s">
        <v>75</v>
      </c>
      <c r="U2134" s="14" t="s">
        <v>243</v>
      </c>
      <c r="V2134" s="14" t="s">
        <v>44</v>
      </c>
    </row>
    <row r="2135" spans="1:22" ht="9.75" customHeight="1">
      <c r="A2135" s="14" t="s">
        <v>22904</v>
      </c>
      <c r="B2135" s="14" t="s">
        <v>656</v>
      </c>
      <c r="C2135" s="13" t="str">
        <f t="shared" si="8"/>
        <v>11994E9</v>
      </c>
      <c r="D2135" s="14" t="s">
        <v>27</v>
      </c>
      <c r="E2135" s="14" t="s">
        <v>23393</v>
      </c>
      <c r="F2135" s="14" t="s">
        <v>23394</v>
      </c>
      <c r="G2135" s="13"/>
      <c r="H2135" s="14" t="s">
        <v>23395</v>
      </c>
      <c r="I2135" s="14" t="s">
        <v>23396</v>
      </c>
      <c r="J2135" s="14" t="s">
        <v>344</v>
      </c>
      <c r="K2135" s="14" t="s">
        <v>33</v>
      </c>
      <c r="L2135" s="14" t="s">
        <v>23397</v>
      </c>
      <c r="M2135" s="14" t="s">
        <v>23398</v>
      </c>
      <c r="N2135" s="14" t="s">
        <v>23399</v>
      </c>
      <c r="O2135" s="14" t="s">
        <v>23400</v>
      </c>
      <c r="P2135" s="58" t="s">
        <v>38</v>
      </c>
      <c r="Q2135" s="14" t="s">
        <v>23401</v>
      </c>
      <c r="R2135" s="14" t="s">
        <v>40</v>
      </c>
      <c r="S2135" s="14" t="s">
        <v>23402</v>
      </c>
      <c r="T2135" s="14" t="s">
        <v>75</v>
      </c>
      <c r="U2135" s="14" t="s">
        <v>243</v>
      </c>
      <c r="V2135" s="14" t="s">
        <v>44</v>
      </c>
    </row>
    <row r="2136" spans="1:22" ht="9.75" customHeight="1">
      <c r="A2136" s="14" t="s">
        <v>22904</v>
      </c>
      <c r="B2136" s="14" t="s">
        <v>668</v>
      </c>
      <c r="C2136" s="13" t="str">
        <f t="shared" si="8"/>
        <v>11994E10</v>
      </c>
      <c r="D2136" s="14" t="s">
        <v>27</v>
      </c>
      <c r="E2136" s="14" t="s">
        <v>23403</v>
      </c>
      <c r="F2136" s="14" t="s">
        <v>23404</v>
      </c>
      <c r="G2136" s="13"/>
      <c r="H2136" s="14" t="s">
        <v>23405</v>
      </c>
      <c r="I2136" s="14" t="s">
        <v>23406</v>
      </c>
      <c r="J2136" s="14" t="s">
        <v>230</v>
      </c>
      <c r="K2136" s="13"/>
      <c r="L2136" s="14" t="s">
        <v>23407</v>
      </c>
      <c r="M2136" s="14" t="s">
        <v>23408</v>
      </c>
      <c r="N2136" s="14" t="s">
        <v>23409</v>
      </c>
      <c r="O2136" s="14" t="s">
        <v>23410</v>
      </c>
      <c r="P2136" s="58" t="s">
        <v>38</v>
      </c>
      <c r="Q2136" s="14" t="s">
        <v>23411</v>
      </c>
      <c r="R2136" s="14" t="s">
        <v>40</v>
      </c>
      <c r="S2136" s="14" t="s">
        <v>23412</v>
      </c>
      <c r="T2136" s="14" t="s">
        <v>230</v>
      </c>
      <c r="U2136" s="14" t="s">
        <v>43</v>
      </c>
      <c r="V2136" s="14" t="s">
        <v>148</v>
      </c>
    </row>
    <row r="2137" spans="1:22" ht="9.75" customHeight="1">
      <c r="A2137" s="14" t="s">
        <v>22904</v>
      </c>
      <c r="B2137" s="14" t="s">
        <v>679</v>
      </c>
      <c r="C2137" s="13" t="str">
        <f t="shared" si="8"/>
        <v>11994E11</v>
      </c>
      <c r="D2137" s="14" t="s">
        <v>27</v>
      </c>
      <c r="E2137" s="14" t="s">
        <v>23413</v>
      </c>
      <c r="F2137" s="14" t="s">
        <v>23414</v>
      </c>
      <c r="G2137" s="13"/>
      <c r="H2137" s="14" t="s">
        <v>23415</v>
      </c>
      <c r="I2137" s="14" t="s">
        <v>23416</v>
      </c>
      <c r="J2137" s="14" t="s">
        <v>4370</v>
      </c>
      <c r="K2137" s="14" t="s">
        <v>52</v>
      </c>
      <c r="L2137" s="14" t="s">
        <v>23417</v>
      </c>
      <c r="M2137" s="14" t="s">
        <v>23418</v>
      </c>
      <c r="N2137" s="14" t="s">
        <v>23419</v>
      </c>
      <c r="O2137" s="14" t="s">
        <v>23420</v>
      </c>
      <c r="P2137" s="58" t="s">
        <v>38</v>
      </c>
      <c r="Q2137" s="14" t="s">
        <v>23421</v>
      </c>
      <c r="R2137" s="14" t="s">
        <v>40</v>
      </c>
      <c r="S2137" s="14" t="s">
        <v>23422</v>
      </c>
      <c r="T2137" s="14" t="s">
        <v>90</v>
      </c>
      <c r="U2137" s="14" t="s">
        <v>10826</v>
      </c>
      <c r="V2137" s="14" t="s">
        <v>44</v>
      </c>
    </row>
    <row r="2138" spans="1:22" ht="9.75" customHeight="1">
      <c r="A2138" s="14" t="s">
        <v>22904</v>
      </c>
      <c r="B2138" s="14" t="s">
        <v>694</v>
      </c>
      <c r="C2138" s="13" t="str">
        <f t="shared" si="8"/>
        <v>11994F2</v>
      </c>
      <c r="D2138" s="14" t="s">
        <v>27</v>
      </c>
      <c r="E2138" s="14" t="s">
        <v>23423</v>
      </c>
      <c r="F2138" s="14" t="s">
        <v>23424</v>
      </c>
      <c r="G2138" s="14" t="s">
        <v>23425</v>
      </c>
      <c r="H2138" s="14" t="s">
        <v>23426</v>
      </c>
      <c r="I2138" s="14" t="s">
        <v>23427</v>
      </c>
      <c r="J2138" s="14" t="s">
        <v>6490</v>
      </c>
      <c r="K2138" s="14" t="s">
        <v>83</v>
      </c>
      <c r="L2138" s="14" t="s">
        <v>23428</v>
      </c>
      <c r="M2138" s="14" t="s">
        <v>23429</v>
      </c>
      <c r="N2138" s="14" t="s">
        <v>23430</v>
      </c>
      <c r="O2138" s="14" t="s">
        <v>23431</v>
      </c>
      <c r="P2138" s="58" t="s">
        <v>38</v>
      </c>
      <c r="Q2138" s="14" t="s">
        <v>23432</v>
      </c>
      <c r="R2138" s="14" t="s">
        <v>40</v>
      </c>
      <c r="S2138" s="14" t="s">
        <v>23433</v>
      </c>
      <c r="T2138" s="14" t="s">
        <v>6497</v>
      </c>
      <c r="U2138" s="14" t="s">
        <v>6498</v>
      </c>
      <c r="V2138" s="14" t="s">
        <v>44</v>
      </c>
    </row>
    <row r="2139" spans="1:22" ht="9.75" customHeight="1">
      <c r="A2139" s="14" t="s">
        <v>22904</v>
      </c>
      <c r="B2139" s="14" t="s">
        <v>707</v>
      </c>
      <c r="C2139" s="13" t="str">
        <f t="shared" si="8"/>
        <v>11994F3</v>
      </c>
      <c r="D2139" s="14" t="s">
        <v>27</v>
      </c>
      <c r="E2139" s="14" t="s">
        <v>23434</v>
      </c>
      <c r="F2139" s="14" t="s">
        <v>23435</v>
      </c>
      <c r="G2139" s="14" t="s">
        <v>23436</v>
      </c>
      <c r="H2139" s="14" t="s">
        <v>23437</v>
      </c>
      <c r="I2139" s="14" t="s">
        <v>19311</v>
      </c>
      <c r="J2139" s="14" t="s">
        <v>195</v>
      </c>
      <c r="K2139" s="14" t="s">
        <v>33</v>
      </c>
      <c r="L2139" s="14" t="s">
        <v>23438</v>
      </c>
      <c r="M2139" s="14" t="s">
        <v>23439</v>
      </c>
      <c r="N2139" s="14" t="s">
        <v>23440</v>
      </c>
      <c r="O2139" s="14" t="s">
        <v>23441</v>
      </c>
      <c r="P2139" s="58" t="s">
        <v>38</v>
      </c>
      <c r="Q2139" s="14" t="s">
        <v>23442</v>
      </c>
      <c r="R2139" s="14" t="s">
        <v>40</v>
      </c>
      <c r="S2139" s="14" t="s">
        <v>23443</v>
      </c>
      <c r="T2139" s="14" t="s">
        <v>90</v>
      </c>
      <c r="U2139" s="14" t="s">
        <v>202</v>
      </c>
      <c r="V2139" s="14" t="s">
        <v>44</v>
      </c>
    </row>
    <row r="2140" spans="1:22" ht="9.75" customHeight="1">
      <c r="A2140" s="14" t="s">
        <v>22904</v>
      </c>
      <c r="B2140" s="14" t="s">
        <v>721</v>
      </c>
      <c r="C2140" s="13" t="str">
        <f t="shared" si="8"/>
        <v>11994F4</v>
      </c>
      <c r="D2140" s="14" t="s">
        <v>27</v>
      </c>
      <c r="E2140" s="14" t="s">
        <v>23444</v>
      </c>
      <c r="F2140" s="14" t="s">
        <v>23445</v>
      </c>
      <c r="G2140" s="14" t="s">
        <v>23446</v>
      </c>
      <c r="H2140" s="14" t="s">
        <v>23447</v>
      </c>
      <c r="I2140" s="14" t="s">
        <v>23448</v>
      </c>
      <c r="J2140" s="14" t="s">
        <v>23449</v>
      </c>
      <c r="K2140" s="14" t="s">
        <v>33</v>
      </c>
      <c r="L2140" s="14" t="s">
        <v>23450</v>
      </c>
      <c r="M2140" s="14" t="s">
        <v>23451</v>
      </c>
      <c r="N2140" s="14" t="s">
        <v>23452</v>
      </c>
      <c r="O2140" s="14" t="s">
        <v>23453</v>
      </c>
      <c r="P2140" s="58" t="s">
        <v>38</v>
      </c>
      <c r="Q2140" s="14" t="s">
        <v>23454</v>
      </c>
      <c r="R2140" s="14" t="s">
        <v>40</v>
      </c>
      <c r="S2140" s="14" t="s">
        <v>23455</v>
      </c>
      <c r="T2140" s="14" t="s">
        <v>4686</v>
      </c>
      <c r="U2140" s="14" t="s">
        <v>134</v>
      </c>
      <c r="V2140" s="14" t="s">
        <v>547</v>
      </c>
    </row>
    <row r="2141" spans="1:22" ht="9.75" customHeight="1">
      <c r="A2141" s="14" t="s">
        <v>22904</v>
      </c>
      <c r="B2141" s="14" t="s">
        <v>731</v>
      </c>
      <c r="C2141" s="13" t="str">
        <f t="shared" si="8"/>
        <v>11994F5</v>
      </c>
      <c r="D2141" s="14" t="s">
        <v>27</v>
      </c>
      <c r="E2141" s="14" t="s">
        <v>23456</v>
      </c>
      <c r="F2141" s="14" t="s">
        <v>23457</v>
      </c>
      <c r="G2141" s="14" t="s">
        <v>23458</v>
      </c>
      <c r="H2141" s="14" t="s">
        <v>23459</v>
      </c>
      <c r="I2141" s="14" t="s">
        <v>23460</v>
      </c>
      <c r="J2141" s="14" t="s">
        <v>208</v>
      </c>
      <c r="K2141" s="14" t="s">
        <v>1326</v>
      </c>
      <c r="L2141" s="14" t="s">
        <v>23461</v>
      </c>
      <c r="M2141" s="14" t="s">
        <v>23462</v>
      </c>
      <c r="N2141" s="14" t="s">
        <v>23463</v>
      </c>
      <c r="O2141" s="14" t="s">
        <v>23464</v>
      </c>
      <c r="P2141" s="58" t="s">
        <v>38</v>
      </c>
      <c r="Q2141" s="14" t="s">
        <v>23465</v>
      </c>
      <c r="R2141" s="14" t="s">
        <v>40</v>
      </c>
      <c r="S2141" s="14" t="s">
        <v>23466</v>
      </c>
      <c r="T2141" s="14" t="s">
        <v>90</v>
      </c>
      <c r="U2141" s="14" t="s">
        <v>23467</v>
      </c>
      <c r="V2141" s="14" t="s">
        <v>44</v>
      </c>
    </row>
    <row r="2142" spans="1:22" ht="9.75" customHeight="1">
      <c r="A2142" s="14" t="s">
        <v>22904</v>
      </c>
      <c r="B2142" s="14" t="s">
        <v>744</v>
      </c>
      <c r="C2142" s="13" t="str">
        <f t="shared" si="8"/>
        <v>11994F6</v>
      </c>
      <c r="D2142" s="14" t="s">
        <v>27</v>
      </c>
      <c r="E2142" s="14" t="s">
        <v>23468</v>
      </c>
      <c r="F2142" s="14" t="s">
        <v>23469</v>
      </c>
      <c r="G2142" s="14" t="s">
        <v>23470</v>
      </c>
      <c r="H2142" s="14" t="s">
        <v>23471</v>
      </c>
      <c r="I2142" s="14" t="s">
        <v>23472</v>
      </c>
      <c r="J2142" s="14" t="s">
        <v>111</v>
      </c>
      <c r="K2142" s="14" t="s">
        <v>33</v>
      </c>
      <c r="L2142" s="14" t="s">
        <v>23473</v>
      </c>
      <c r="M2142" s="14" t="s">
        <v>23474</v>
      </c>
      <c r="N2142" s="14" t="s">
        <v>23475</v>
      </c>
      <c r="O2142" s="14" t="s">
        <v>23476</v>
      </c>
      <c r="P2142" s="58" t="s">
        <v>38</v>
      </c>
      <c r="Q2142" s="14" t="s">
        <v>23477</v>
      </c>
      <c r="R2142" s="14" t="s">
        <v>40</v>
      </c>
      <c r="S2142" s="14" t="s">
        <v>23478</v>
      </c>
      <c r="T2142" s="14" t="s">
        <v>118</v>
      </c>
      <c r="U2142" s="14" t="s">
        <v>134</v>
      </c>
      <c r="V2142" s="14" t="s">
        <v>547</v>
      </c>
    </row>
    <row r="2143" spans="1:22" ht="9.75" customHeight="1">
      <c r="A2143" s="14" t="s">
        <v>22904</v>
      </c>
      <c r="B2143" s="14" t="s">
        <v>757</v>
      </c>
      <c r="C2143" s="13" t="str">
        <f t="shared" si="8"/>
        <v>11994F7</v>
      </c>
      <c r="D2143" s="14" t="s">
        <v>27</v>
      </c>
      <c r="E2143" s="14" t="s">
        <v>23479</v>
      </c>
      <c r="F2143" s="14" t="s">
        <v>23480</v>
      </c>
      <c r="G2143" s="13"/>
      <c r="H2143" s="14" t="s">
        <v>23481</v>
      </c>
      <c r="I2143" s="14" t="s">
        <v>23482</v>
      </c>
      <c r="J2143" s="14" t="s">
        <v>23483</v>
      </c>
      <c r="K2143" s="14" t="s">
        <v>33</v>
      </c>
      <c r="L2143" s="14" t="s">
        <v>23484</v>
      </c>
      <c r="M2143" s="14" t="s">
        <v>23485</v>
      </c>
      <c r="N2143" s="14" t="s">
        <v>23486</v>
      </c>
      <c r="O2143" s="14" t="s">
        <v>23487</v>
      </c>
      <c r="P2143" s="58" t="s">
        <v>38</v>
      </c>
      <c r="Q2143" s="14" t="s">
        <v>23488</v>
      </c>
      <c r="R2143" s="14" t="s">
        <v>40</v>
      </c>
      <c r="S2143" s="14" t="s">
        <v>23489</v>
      </c>
      <c r="T2143" s="14" t="s">
        <v>23490</v>
      </c>
      <c r="U2143" s="14" t="s">
        <v>17093</v>
      </c>
      <c r="V2143" s="14" t="s">
        <v>148</v>
      </c>
    </row>
    <row r="2144" spans="1:22" ht="9.75" customHeight="1">
      <c r="A2144" s="14" t="s">
        <v>22904</v>
      </c>
      <c r="B2144" s="14" t="s">
        <v>768</v>
      </c>
      <c r="C2144" s="13" t="str">
        <f t="shared" si="8"/>
        <v>11994F8</v>
      </c>
      <c r="D2144" s="14" t="s">
        <v>27</v>
      </c>
      <c r="E2144" s="14" t="s">
        <v>23491</v>
      </c>
      <c r="F2144" s="14" t="s">
        <v>23492</v>
      </c>
      <c r="G2144" s="14" t="s">
        <v>23493</v>
      </c>
      <c r="H2144" s="14" t="s">
        <v>23494</v>
      </c>
      <c r="I2144" s="14" t="s">
        <v>23495</v>
      </c>
      <c r="J2144" s="14" t="s">
        <v>18843</v>
      </c>
      <c r="K2144" s="14" t="s">
        <v>1326</v>
      </c>
      <c r="L2144" s="14" t="s">
        <v>23496</v>
      </c>
      <c r="M2144" s="14" t="s">
        <v>23497</v>
      </c>
      <c r="N2144" s="14" t="s">
        <v>23498</v>
      </c>
      <c r="O2144" s="14" t="s">
        <v>23499</v>
      </c>
      <c r="P2144" s="58" t="s">
        <v>38</v>
      </c>
      <c r="Q2144" s="14" t="s">
        <v>23500</v>
      </c>
      <c r="R2144" s="14" t="s">
        <v>40</v>
      </c>
      <c r="S2144" s="14" t="s">
        <v>23501</v>
      </c>
      <c r="T2144" s="14" t="s">
        <v>18850</v>
      </c>
      <c r="U2144" s="14" t="s">
        <v>134</v>
      </c>
      <c r="V2144" s="14" t="s">
        <v>44</v>
      </c>
    </row>
    <row r="2145" spans="1:22" ht="9.75" customHeight="1">
      <c r="A2145" s="14" t="s">
        <v>22904</v>
      </c>
      <c r="B2145" s="14" t="s">
        <v>782</v>
      </c>
      <c r="C2145" s="13" t="str">
        <f t="shared" si="8"/>
        <v>11994F9</v>
      </c>
      <c r="D2145" s="14" t="s">
        <v>27</v>
      </c>
      <c r="E2145" s="14" t="s">
        <v>23502</v>
      </c>
      <c r="F2145" s="14" t="s">
        <v>23503</v>
      </c>
      <c r="G2145" s="14" t="s">
        <v>23504</v>
      </c>
      <c r="H2145" s="14" t="s">
        <v>23505</v>
      </c>
      <c r="I2145" s="14" t="s">
        <v>23506</v>
      </c>
      <c r="J2145" s="14" t="s">
        <v>344</v>
      </c>
      <c r="K2145" s="14" t="s">
        <v>33</v>
      </c>
      <c r="L2145" s="14" t="s">
        <v>23507</v>
      </c>
      <c r="M2145" s="14" t="s">
        <v>23508</v>
      </c>
      <c r="N2145" s="14" t="s">
        <v>23509</v>
      </c>
      <c r="O2145" s="14" t="s">
        <v>23510</v>
      </c>
      <c r="P2145" s="58" t="s">
        <v>38</v>
      </c>
      <c r="Q2145" s="14" t="s">
        <v>23511</v>
      </c>
      <c r="R2145" s="14" t="s">
        <v>40</v>
      </c>
      <c r="S2145" s="14" t="s">
        <v>23512</v>
      </c>
      <c r="T2145" s="14" t="s">
        <v>75</v>
      </c>
      <c r="U2145" s="14" t="s">
        <v>243</v>
      </c>
      <c r="V2145" s="14" t="s">
        <v>44</v>
      </c>
    </row>
    <row r="2146" spans="1:22" ht="9.75" customHeight="1">
      <c r="A2146" s="14" t="s">
        <v>22904</v>
      </c>
      <c r="B2146" s="14" t="s">
        <v>796</v>
      </c>
      <c r="C2146" s="13" t="str">
        <f t="shared" si="8"/>
        <v>11994F10</v>
      </c>
      <c r="D2146" s="14" t="s">
        <v>27</v>
      </c>
      <c r="E2146" s="14" t="s">
        <v>23513</v>
      </c>
      <c r="F2146" s="14" t="s">
        <v>23514</v>
      </c>
      <c r="G2146" s="13"/>
      <c r="H2146" s="14" t="s">
        <v>23515</v>
      </c>
      <c r="I2146" s="14" t="s">
        <v>23516</v>
      </c>
      <c r="J2146" s="14" t="s">
        <v>8270</v>
      </c>
      <c r="K2146" s="14" t="s">
        <v>68</v>
      </c>
      <c r="L2146" s="14" t="s">
        <v>23517</v>
      </c>
      <c r="M2146" s="14" t="s">
        <v>23518</v>
      </c>
      <c r="N2146" s="14" t="s">
        <v>23519</v>
      </c>
      <c r="O2146" s="14" t="s">
        <v>23520</v>
      </c>
      <c r="P2146" s="58" t="s">
        <v>38</v>
      </c>
      <c r="Q2146" s="14" t="s">
        <v>23521</v>
      </c>
      <c r="R2146" s="14" t="s">
        <v>40</v>
      </c>
      <c r="S2146" s="14" t="s">
        <v>23522</v>
      </c>
      <c r="T2146" s="14" t="s">
        <v>75</v>
      </c>
      <c r="U2146" s="14" t="s">
        <v>243</v>
      </c>
      <c r="V2146" s="14" t="s">
        <v>148</v>
      </c>
    </row>
    <row r="2147" spans="1:22" ht="9.75" customHeight="1">
      <c r="A2147" s="14" t="s">
        <v>22904</v>
      </c>
      <c r="B2147" s="14" t="s">
        <v>810</v>
      </c>
      <c r="C2147" s="13" t="str">
        <f t="shared" si="8"/>
        <v>11994F11</v>
      </c>
      <c r="D2147" s="14" t="s">
        <v>27</v>
      </c>
      <c r="E2147" s="14" t="s">
        <v>23523</v>
      </c>
      <c r="F2147" s="14" t="s">
        <v>23524</v>
      </c>
      <c r="G2147" s="14" t="s">
        <v>23525</v>
      </c>
      <c r="H2147" s="14" t="s">
        <v>23526</v>
      </c>
      <c r="I2147" s="14" t="s">
        <v>23527</v>
      </c>
      <c r="J2147" s="14" t="s">
        <v>7158</v>
      </c>
      <c r="K2147" s="14" t="s">
        <v>963</v>
      </c>
      <c r="L2147" s="14" t="s">
        <v>23528</v>
      </c>
      <c r="M2147" s="14" t="s">
        <v>23529</v>
      </c>
      <c r="N2147" s="14" t="s">
        <v>23530</v>
      </c>
      <c r="O2147" s="14" t="s">
        <v>23531</v>
      </c>
      <c r="P2147" s="58" t="s">
        <v>38</v>
      </c>
      <c r="Q2147" s="14" t="s">
        <v>23532</v>
      </c>
      <c r="R2147" s="14" t="s">
        <v>40</v>
      </c>
      <c r="S2147" s="14" t="s">
        <v>23533</v>
      </c>
      <c r="T2147" s="14" t="s">
        <v>3901</v>
      </c>
      <c r="U2147" s="14" t="s">
        <v>1034</v>
      </c>
      <c r="V2147" s="14" t="s">
        <v>44</v>
      </c>
    </row>
    <row r="2148" spans="1:22" ht="9.75" customHeight="1">
      <c r="A2148" s="14" t="s">
        <v>22904</v>
      </c>
      <c r="B2148" s="14" t="s">
        <v>819</v>
      </c>
      <c r="C2148" s="13" t="str">
        <f t="shared" si="8"/>
        <v>11994G2</v>
      </c>
      <c r="D2148" s="14" t="s">
        <v>27</v>
      </c>
      <c r="E2148" s="14" t="s">
        <v>23534</v>
      </c>
      <c r="F2148" s="14" t="s">
        <v>23535</v>
      </c>
      <c r="G2148" s="14" t="s">
        <v>23536</v>
      </c>
      <c r="H2148" s="14" t="s">
        <v>23537</v>
      </c>
      <c r="I2148" s="14" t="s">
        <v>1139</v>
      </c>
      <c r="J2148" s="14" t="s">
        <v>344</v>
      </c>
      <c r="K2148" s="14" t="s">
        <v>33</v>
      </c>
      <c r="L2148" s="14" t="s">
        <v>23538</v>
      </c>
      <c r="M2148" s="14" t="s">
        <v>1142</v>
      </c>
      <c r="N2148" s="14" t="s">
        <v>23539</v>
      </c>
      <c r="O2148" s="14" t="s">
        <v>23540</v>
      </c>
      <c r="P2148" s="58" t="s">
        <v>38</v>
      </c>
      <c r="Q2148" s="14" t="s">
        <v>23541</v>
      </c>
      <c r="R2148" s="14" t="s">
        <v>40</v>
      </c>
      <c r="S2148" s="14" t="s">
        <v>23542</v>
      </c>
      <c r="T2148" s="14" t="s">
        <v>75</v>
      </c>
      <c r="U2148" s="14" t="s">
        <v>243</v>
      </c>
      <c r="V2148" s="14" t="s">
        <v>44</v>
      </c>
    </row>
    <row r="2149" spans="1:22" ht="9.75" customHeight="1">
      <c r="A2149" s="14" t="s">
        <v>22904</v>
      </c>
      <c r="B2149" s="14" t="s">
        <v>831</v>
      </c>
      <c r="C2149" s="13" t="str">
        <f t="shared" si="8"/>
        <v>11994G3</v>
      </c>
      <c r="D2149" s="14" t="s">
        <v>27</v>
      </c>
      <c r="E2149" s="14" t="s">
        <v>23543</v>
      </c>
      <c r="F2149" s="14" t="s">
        <v>23544</v>
      </c>
      <c r="G2149" s="14" t="s">
        <v>23545</v>
      </c>
      <c r="H2149" s="14" t="s">
        <v>23546</v>
      </c>
      <c r="I2149" s="14" t="s">
        <v>23547</v>
      </c>
      <c r="J2149" s="14" t="s">
        <v>236</v>
      </c>
      <c r="K2149" s="14" t="s">
        <v>33</v>
      </c>
      <c r="L2149" s="14" t="s">
        <v>23548</v>
      </c>
      <c r="M2149" s="14" t="s">
        <v>23549</v>
      </c>
      <c r="N2149" s="14" t="s">
        <v>23550</v>
      </c>
      <c r="O2149" s="14" t="s">
        <v>23551</v>
      </c>
      <c r="P2149" s="58" t="s">
        <v>38</v>
      </c>
      <c r="Q2149" s="14" t="s">
        <v>23552</v>
      </c>
      <c r="R2149" s="14" t="s">
        <v>40</v>
      </c>
      <c r="S2149" s="14" t="s">
        <v>23553</v>
      </c>
      <c r="T2149" s="14" t="s">
        <v>75</v>
      </c>
      <c r="U2149" s="14" t="s">
        <v>243</v>
      </c>
      <c r="V2149" s="14" t="s">
        <v>44</v>
      </c>
    </row>
    <row r="2150" spans="1:22" ht="9.75" customHeight="1">
      <c r="A2150" s="14" t="s">
        <v>22904</v>
      </c>
      <c r="B2150" s="14" t="s">
        <v>844</v>
      </c>
      <c r="C2150" s="13" t="str">
        <f t="shared" si="8"/>
        <v>11994G4</v>
      </c>
      <c r="D2150" s="14" t="s">
        <v>27</v>
      </c>
      <c r="E2150" s="14" t="s">
        <v>23554</v>
      </c>
      <c r="F2150" s="14" t="s">
        <v>23555</v>
      </c>
      <c r="G2150" s="13"/>
      <c r="H2150" s="14" t="s">
        <v>23556</v>
      </c>
      <c r="I2150" s="14" t="s">
        <v>14432</v>
      </c>
      <c r="J2150" s="14" t="s">
        <v>82</v>
      </c>
      <c r="K2150" s="14" t="s">
        <v>83</v>
      </c>
      <c r="L2150" s="14" t="s">
        <v>23557</v>
      </c>
      <c r="M2150" s="14" t="s">
        <v>14434</v>
      </c>
      <c r="N2150" s="14" t="s">
        <v>23558</v>
      </c>
      <c r="O2150" s="14" t="s">
        <v>23559</v>
      </c>
      <c r="P2150" s="58" t="s">
        <v>38</v>
      </c>
      <c r="Q2150" s="14" t="s">
        <v>23560</v>
      </c>
      <c r="R2150" s="14" t="s">
        <v>40</v>
      </c>
      <c r="S2150" s="14" t="s">
        <v>23561</v>
      </c>
      <c r="T2150" s="14" t="s">
        <v>90</v>
      </c>
      <c r="U2150" s="14" t="s">
        <v>283</v>
      </c>
      <c r="V2150" s="14" t="s">
        <v>44</v>
      </c>
    </row>
    <row r="2151" spans="1:22" ht="9.75" customHeight="1">
      <c r="A2151" s="14" t="s">
        <v>22904</v>
      </c>
      <c r="B2151" s="14" t="s">
        <v>856</v>
      </c>
      <c r="C2151" s="13" t="str">
        <f t="shared" si="8"/>
        <v>11994G5</v>
      </c>
      <c r="D2151" s="14" t="s">
        <v>27</v>
      </c>
      <c r="E2151" s="14" t="s">
        <v>23562</v>
      </c>
      <c r="F2151" s="14" t="s">
        <v>23563</v>
      </c>
      <c r="G2151" s="14" t="s">
        <v>23564</v>
      </c>
      <c r="H2151" s="14" t="s">
        <v>23565</v>
      </c>
      <c r="I2151" s="14" t="s">
        <v>23566</v>
      </c>
      <c r="J2151" s="14" t="s">
        <v>449</v>
      </c>
      <c r="K2151" s="13"/>
      <c r="L2151" s="14" t="s">
        <v>23567</v>
      </c>
      <c r="M2151" s="14" t="s">
        <v>23568</v>
      </c>
      <c r="N2151" s="14" t="s">
        <v>23569</v>
      </c>
      <c r="O2151" s="14" t="s">
        <v>280</v>
      </c>
      <c r="P2151" s="58" t="s">
        <v>38</v>
      </c>
      <c r="Q2151" s="14" t="s">
        <v>23570</v>
      </c>
      <c r="R2151" s="14" t="s">
        <v>40</v>
      </c>
      <c r="S2151" s="14" t="s">
        <v>23571</v>
      </c>
      <c r="T2151" s="14" t="s">
        <v>456</v>
      </c>
      <c r="U2151" s="14" t="s">
        <v>338</v>
      </c>
      <c r="V2151" s="14" t="s">
        <v>44</v>
      </c>
    </row>
    <row r="2152" spans="1:22" ht="9.75" customHeight="1">
      <c r="A2152" s="14" t="s">
        <v>22904</v>
      </c>
      <c r="B2152" s="14" t="s">
        <v>868</v>
      </c>
      <c r="C2152" s="13" t="str">
        <f t="shared" si="8"/>
        <v>11994G6</v>
      </c>
      <c r="D2152" s="14" t="s">
        <v>27</v>
      </c>
      <c r="E2152" s="14" t="s">
        <v>23572</v>
      </c>
      <c r="F2152" s="14" t="s">
        <v>23573</v>
      </c>
      <c r="G2152" s="14" t="s">
        <v>23574</v>
      </c>
      <c r="H2152" s="14" t="s">
        <v>23575</v>
      </c>
      <c r="I2152" s="14" t="s">
        <v>23576</v>
      </c>
      <c r="J2152" s="14" t="s">
        <v>1441</v>
      </c>
      <c r="K2152" s="14" t="s">
        <v>33</v>
      </c>
      <c r="L2152" s="14" t="s">
        <v>23577</v>
      </c>
      <c r="M2152" s="14" t="s">
        <v>23578</v>
      </c>
      <c r="N2152" s="14" t="s">
        <v>23579</v>
      </c>
      <c r="O2152" s="14" t="s">
        <v>23580</v>
      </c>
      <c r="P2152" s="58" t="s">
        <v>38</v>
      </c>
      <c r="Q2152" s="14" t="s">
        <v>23581</v>
      </c>
      <c r="R2152" s="14" t="s">
        <v>40</v>
      </c>
      <c r="S2152" s="14" t="s">
        <v>23582</v>
      </c>
      <c r="T2152" s="14" t="s">
        <v>229</v>
      </c>
      <c r="U2152" s="14" t="s">
        <v>43</v>
      </c>
      <c r="V2152" s="14" t="s">
        <v>44</v>
      </c>
    </row>
    <row r="2153" spans="1:22" ht="9.75" customHeight="1">
      <c r="A2153" s="14" t="s">
        <v>22904</v>
      </c>
      <c r="B2153" s="14" t="s">
        <v>879</v>
      </c>
      <c r="C2153" s="13" t="str">
        <f t="shared" si="8"/>
        <v>11994G7</v>
      </c>
      <c r="D2153" s="14" t="s">
        <v>27</v>
      </c>
      <c r="E2153" s="14" t="s">
        <v>23583</v>
      </c>
      <c r="F2153" s="14" t="s">
        <v>23584</v>
      </c>
      <c r="G2153" s="14" t="s">
        <v>23585</v>
      </c>
      <c r="H2153" s="14" t="s">
        <v>23586</v>
      </c>
      <c r="I2153" s="14" t="s">
        <v>23587</v>
      </c>
      <c r="J2153" s="14" t="s">
        <v>344</v>
      </c>
      <c r="K2153" s="14" t="s">
        <v>68</v>
      </c>
      <c r="L2153" s="14" t="s">
        <v>23588</v>
      </c>
      <c r="M2153" s="14" t="s">
        <v>23589</v>
      </c>
      <c r="N2153" s="14" t="s">
        <v>23590</v>
      </c>
      <c r="O2153" s="14" t="s">
        <v>23591</v>
      </c>
      <c r="P2153" s="58" t="s">
        <v>38</v>
      </c>
      <c r="Q2153" s="14" t="s">
        <v>23592</v>
      </c>
      <c r="R2153" s="14" t="s">
        <v>40</v>
      </c>
      <c r="S2153" s="14" t="s">
        <v>23593</v>
      </c>
      <c r="T2153" s="14" t="s">
        <v>75</v>
      </c>
      <c r="U2153" s="14" t="s">
        <v>243</v>
      </c>
      <c r="V2153" s="14" t="s">
        <v>44</v>
      </c>
    </row>
    <row r="2154" spans="1:22" ht="9.75" customHeight="1">
      <c r="A2154" s="14" t="s">
        <v>22904</v>
      </c>
      <c r="B2154" s="14" t="s">
        <v>892</v>
      </c>
      <c r="C2154" s="13" t="str">
        <f t="shared" si="8"/>
        <v>11994G8</v>
      </c>
      <c r="D2154" s="14" t="s">
        <v>27</v>
      </c>
      <c r="E2154" s="14" t="s">
        <v>23594</v>
      </c>
      <c r="F2154" s="14" t="s">
        <v>23595</v>
      </c>
      <c r="G2154" s="13"/>
      <c r="H2154" s="14" t="s">
        <v>23596</v>
      </c>
      <c r="I2154" s="14" t="s">
        <v>23597</v>
      </c>
      <c r="J2154" s="14" t="s">
        <v>230</v>
      </c>
      <c r="K2154" s="14" t="s">
        <v>33</v>
      </c>
      <c r="L2154" s="14" t="s">
        <v>23598</v>
      </c>
      <c r="M2154" s="14" t="s">
        <v>23599</v>
      </c>
      <c r="N2154" s="14" t="s">
        <v>23600</v>
      </c>
      <c r="O2154" s="14" t="s">
        <v>23601</v>
      </c>
      <c r="P2154" s="58" t="s">
        <v>38</v>
      </c>
      <c r="Q2154" s="14" t="s">
        <v>23602</v>
      </c>
      <c r="R2154" s="14" t="s">
        <v>40</v>
      </c>
      <c r="S2154" s="14" t="s">
        <v>23603</v>
      </c>
      <c r="T2154" s="14" t="s">
        <v>230</v>
      </c>
      <c r="U2154" s="14" t="s">
        <v>43</v>
      </c>
      <c r="V2154" s="14" t="s">
        <v>44</v>
      </c>
    </row>
    <row r="2155" spans="1:22" ht="9.75" customHeight="1">
      <c r="A2155" s="14" t="s">
        <v>22904</v>
      </c>
      <c r="B2155" s="14" t="s">
        <v>905</v>
      </c>
      <c r="C2155" s="13" t="str">
        <f t="shared" si="8"/>
        <v>11994G9</v>
      </c>
      <c r="D2155" s="14" t="s">
        <v>27</v>
      </c>
      <c r="E2155" s="14" t="s">
        <v>23604</v>
      </c>
      <c r="F2155" s="14" t="s">
        <v>23605</v>
      </c>
      <c r="G2155" s="13"/>
      <c r="H2155" s="14" t="s">
        <v>23606</v>
      </c>
      <c r="I2155" s="14" t="s">
        <v>23607</v>
      </c>
      <c r="J2155" s="14" t="s">
        <v>276</v>
      </c>
      <c r="K2155" s="14" t="s">
        <v>83</v>
      </c>
      <c r="L2155" s="14" t="s">
        <v>23608</v>
      </c>
      <c r="M2155" s="14" t="s">
        <v>23609</v>
      </c>
      <c r="N2155" s="14" t="s">
        <v>23610</v>
      </c>
      <c r="O2155" s="14" t="s">
        <v>23611</v>
      </c>
      <c r="P2155" s="58" t="s">
        <v>38</v>
      </c>
      <c r="Q2155" s="14" t="s">
        <v>23612</v>
      </c>
      <c r="R2155" s="14" t="s">
        <v>40</v>
      </c>
      <c r="S2155" s="14" t="s">
        <v>23613</v>
      </c>
      <c r="T2155" s="14" t="s">
        <v>90</v>
      </c>
      <c r="U2155" s="14" t="s">
        <v>283</v>
      </c>
      <c r="V2155" s="14" t="s">
        <v>44</v>
      </c>
    </row>
    <row r="2156" spans="1:22" ht="9.75" customHeight="1">
      <c r="A2156" s="14" t="s">
        <v>22904</v>
      </c>
      <c r="B2156" s="14" t="s">
        <v>919</v>
      </c>
      <c r="C2156" s="13" t="str">
        <f t="shared" si="8"/>
        <v>11994G10</v>
      </c>
      <c r="D2156" s="14" t="s">
        <v>27</v>
      </c>
      <c r="E2156" s="14" t="s">
        <v>23614</v>
      </c>
      <c r="F2156" s="14" t="s">
        <v>23615</v>
      </c>
      <c r="G2156" s="14" t="s">
        <v>23616</v>
      </c>
      <c r="H2156" s="14" t="s">
        <v>23617</v>
      </c>
      <c r="I2156" s="14" t="s">
        <v>23618</v>
      </c>
      <c r="J2156" s="14" t="s">
        <v>384</v>
      </c>
      <c r="K2156" s="14" t="s">
        <v>52</v>
      </c>
      <c r="L2156" s="14" t="s">
        <v>23619</v>
      </c>
      <c r="M2156" s="14" t="s">
        <v>23620</v>
      </c>
      <c r="N2156" s="14" t="s">
        <v>23621</v>
      </c>
      <c r="O2156" s="14" t="s">
        <v>23622</v>
      </c>
      <c r="P2156" s="58" t="s">
        <v>38</v>
      </c>
      <c r="Q2156" s="14" t="s">
        <v>23623</v>
      </c>
      <c r="R2156" s="14" t="s">
        <v>40</v>
      </c>
      <c r="S2156" s="14" t="s">
        <v>23624</v>
      </c>
      <c r="T2156" s="14" t="s">
        <v>391</v>
      </c>
      <c r="U2156" s="14" t="s">
        <v>119</v>
      </c>
      <c r="V2156" s="14" t="s">
        <v>44</v>
      </c>
    </row>
    <row r="2157" spans="1:22" ht="9.75" customHeight="1">
      <c r="A2157" s="14" t="s">
        <v>22904</v>
      </c>
      <c r="B2157" s="14" t="s">
        <v>934</v>
      </c>
      <c r="C2157" s="13" t="str">
        <f t="shared" si="8"/>
        <v>11994G11</v>
      </c>
      <c r="D2157" s="14" t="s">
        <v>27</v>
      </c>
      <c r="E2157" s="14" t="s">
        <v>23625</v>
      </c>
      <c r="F2157" s="14" t="s">
        <v>23626</v>
      </c>
      <c r="G2157" s="14" t="s">
        <v>23627</v>
      </c>
      <c r="H2157" s="14" t="s">
        <v>23628</v>
      </c>
      <c r="I2157" s="14" t="s">
        <v>9813</v>
      </c>
      <c r="J2157" s="14" t="s">
        <v>1301</v>
      </c>
      <c r="K2157" s="14" t="s">
        <v>1253</v>
      </c>
      <c r="L2157" s="14" t="s">
        <v>23629</v>
      </c>
      <c r="M2157" s="14" t="s">
        <v>9815</v>
      </c>
      <c r="N2157" s="14" t="s">
        <v>23630</v>
      </c>
      <c r="O2157" s="14" t="s">
        <v>23631</v>
      </c>
      <c r="P2157" s="58" t="s">
        <v>38</v>
      </c>
      <c r="Q2157" s="14" t="s">
        <v>23632</v>
      </c>
      <c r="R2157" s="14" t="s">
        <v>40</v>
      </c>
      <c r="S2157" s="14" t="s">
        <v>23633</v>
      </c>
      <c r="T2157" s="14" t="s">
        <v>230</v>
      </c>
      <c r="U2157" s="14" t="s">
        <v>215</v>
      </c>
      <c r="V2157" s="14" t="s">
        <v>44</v>
      </c>
    </row>
    <row r="2158" spans="1:22" ht="9.75" customHeight="1">
      <c r="A2158" s="14" t="s">
        <v>22904</v>
      </c>
      <c r="B2158" s="14" t="s">
        <v>945</v>
      </c>
      <c r="C2158" s="13" t="str">
        <f t="shared" si="8"/>
        <v>11994H2</v>
      </c>
      <c r="D2158" s="14" t="s">
        <v>27</v>
      </c>
      <c r="E2158" s="14" t="s">
        <v>23634</v>
      </c>
      <c r="F2158" s="14" t="s">
        <v>23635</v>
      </c>
      <c r="G2158" s="14" t="s">
        <v>23636</v>
      </c>
      <c r="H2158" s="14" t="s">
        <v>23637</v>
      </c>
      <c r="I2158" s="14" t="s">
        <v>23638</v>
      </c>
      <c r="J2158" s="14" t="s">
        <v>344</v>
      </c>
      <c r="K2158" s="14" t="s">
        <v>52</v>
      </c>
      <c r="L2158" s="14" t="s">
        <v>23639</v>
      </c>
      <c r="M2158" s="14" t="s">
        <v>23640</v>
      </c>
      <c r="N2158" s="14" t="s">
        <v>23641</v>
      </c>
      <c r="O2158" s="14" t="s">
        <v>23642</v>
      </c>
      <c r="P2158" s="58" t="s">
        <v>38</v>
      </c>
      <c r="Q2158" s="14" t="s">
        <v>23643</v>
      </c>
      <c r="R2158" s="14" t="s">
        <v>40</v>
      </c>
      <c r="S2158" s="14" t="s">
        <v>23644</v>
      </c>
      <c r="T2158" s="14" t="s">
        <v>75</v>
      </c>
      <c r="U2158" s="14" t="s">
        <v>243</v>
      </c>
      <c r="V2158" s="14" t="s">
        <v>44</v>
      </c>
    </row>
    <row r="2159" spans="1:22" ht="9.75" customHeight="1">
      <c r="A2159" s="14" t="s">
        <v>22904</v>
      </c>
      <c r="B2159" s="14" t="s">
        <v>956</v>
      </c>
      <c r="C2159" s="13" t="str">
        <f t="shared" si="8"/>
        <v>11994H3</v>
      </c>
      <c r="D2159" s="14" t="s">
        <v>27</v>
      </c>
      <c r="E2159" s="14" t="s">
        <v>23645</v>
      </c>
      <c r="F2159" s="14" t="s">
        <v>23646</v>
      </c>
      <c r="G2159" s="14" t="s">
        <v>23647</v>
      </c>
      <c r="H2159" s="14" t="s">
        <v>23648</v>
      </c>
      <c r="I2159" s="14" t="s">
        <v>23649</v>
      </c>
      <c r="J2159" s="14" t="s">
        <v>23650</v>
      </c>
      <c r="K2159" s="14" t="s">
        <v>169</v>
      </c>
      <c r="L2159" s="14" t="s">
        <v>23651</v>
      </c>
      <c r="M2159" s="14" t="s">
        <v>23652</v>
      </c>
      <c r="N2159" s="14" t="s">
        <v>23653</v>
      </c>
      <c r="O2159" s="14" t="s">
        <v>23654</v>
      </c>
      <c r="P2159" s="58" t="s">
        <v>38</v>
      </c>
      <c r="Q2159" s="14" t="s">
        <v>23655</v>
      </c>
      <c r="R2159" s="14" t="s">
        <v>40</v>
      </c>
      <c r="S2159" s="14" t="s">
        <v>23656</v>
      </c>
      <c r="T2159" s="14" t="s">
        <v>4712</v>
      </c>
      <c r="U2159" s="14" t="s">
        <v>134</v>
      </c>
      <c r="V2159" s="14" t="s">
        <v>44</v>
      </c>
    </row>
    <row r="2160" spans="1:22" ht="9.75" customHeight="1">
      <c r="A2160" s="14" t="s">
        <v>22904</v>
      </c>
      <c r="B2160" s="14" t="s">
        <v>971</v>
      </c>
      <c r="C2160" s="13" t="str">
        <f t="shared" si="8"/>
        <v>11994H4</v>
      </c>
      <c r="D2160" s="14" t="s">
        <v>27</v>
      </c>
      <c r="E2160" s="14" t="s">
        <v>23657</v>
      </c>
      <c r="F2160" s="14" t="s">
        <v>23658</v>
      </c>
      <c r="G2160" s="13"/>
      <c r="H2160" s="14" t="s">
        <v>23659</v>
      </c>
      <c r="I2160" s="14" t="s">
        <v>23660</v>
      </c>
      <c r="J2160" s="14" t="s">
        <v>208</v>
      </c>
      <c r="K2160" s="14" t="s">
        <v>83</v>
      </c>
      <c r="L2160" s="14" t="s">
        <v>23661</v>
      </c>
      <c r="M2160" s="14" t="s">
        <v>23662</v>
      </c>
      <c r="N2160" s="14" t="s">
        <v>23663</v>
      </c>
      <c r="O2160" s="14" t="s">
        <v>23664</v>
      </c>
      <c r="P2160" s="58" t="s">
        <v>38</v>
      </c>
      <c r="Q2160" s="14" t="s">
        <v>23665</v>
      </c>
      <c r="R2160" s="14" t="s">
        <v>40</v>
      </c>
      <c r="S2160" s="14" t="s">
        <v>23666</v>
      </c>
      <c r="T2160" s="14" t="s">
        <v>90</v>
      </c>
      <c r="U2160" s="14" t="s">
        <v>1414</v>
      </c>
      <c r="V2160" s="14" t="s">
        <v>44</v>
      </c>
    </row>
    <row r="2161" spans="1:22" ht="9.75" customHeight="1">
      <c r="A2161" s="14" t="s">
        <v>22904</v>
      </c>
      <c r="B2161" s="14" t="s">
        <v>985</v>
      </c>
      <c r="C2161" s="13" t="str">
        <f t="shared" si="8"/>
        <v>11994H5</v>
      </c>
      <c r="D2161" s="14" t="s">
        <v>27</v>
      </c>
      <c r="E2161" s="14" t="s">
        <v>23667</v>
      </c>
      <c r="F2161" s="14" t="s">
        <v>23668</v>
      </c>
      <c r="G2161" s="13"/>
      <c r="H2161" s="14" t="s">
        <v>23669</v>
      </c>
      <c r="I2161" s="14" t="s">
        <v>11343</v>
      </c>
      <c r="J2161" s="14" t="s">
        <v>23670</v>
      </c>
      <c r="K2161" s="14" t="s">
        <v>83</v>
      </c>
      <c r="L2161" s="14" t="s">
        <v>23671</v>
      </c>
      <c r="M2161" s="14" t="s">
        <v>11345</v>
      </c>
      <c r="N2161" s="14" t="s">
        <v>23672</v>
      </c>
      <c r="O2161" s="14" t="s">
        <v>23673</v>
      </c>
      <c r="P2161" s="58" t="s">
        <v>38</v>
      </c>
      <c r="Q2161" s="14" t="s">
        <v>23674</v>
      </c>
      <c r="R2161" s="14" t="s">
        <v>40</v>
      </c>
      <c r="S2161" s="14" t="s">
        <v>23675</v>
      </c>
      <c r="T2161" s="14" t="s">
        <v>4699</v>
      </c>
      <c r="U2161" s="14" t="s">
        <v>202</v>
      </c>
      <c r="V2161" s="14" t="s">
        <v>44</v>
      </c>
    </row>
    <row r="2162" spans="1:22" ht="9.75" customHeight="1">
      <c r="A2162" s="14" t="s">
        <v>22904</v>
      </c>
      <c r="B2162" s="14" t="s">
        <v>999</v>
      </c>
      <c r="C2162" s="13" t="str">
        <f t="shared" si="8"/>
        <v>11994H6</v>
      </c>
      <c r="D2162" s="14" t="s">
        <v>27</v>
      </c>
      <c r="E2162" s="14" t="s">
        <v>23676</v>
      </c>
      <c r="F2162" s="14" t="s">
        <v>23677</v>
      </c>
      <c r="G2162" s="14" t="s">
        <v>23678</v>
      </c>
      <c r="H2162" s="14" t="s">
        <v>23679</v>
      </c>
      <c r="I2162" s="14" t="s">
        <v>23680</v>
      </c>
      <c r="J2162" s="14" t="s">
        <v>1041</v>
      </c>
      <c r="K2162" s="14" t="s">
        <v>33</v>
      </c>
      <c r="L2162" s="14" t="s">
        <v>23681</v>
      </c>
      <c r="M2162" s="14" t="s">
        <v>23682</v>
      </c>
      <c r="N2162" s="14" t="s">
        <v>23683</v>
      </c>
      <c r="O2162" s="14" t="s">
        <v>23684</v>
      </c>
      <c r="P2162" s="58" t="s">
        <v>38</v>
      </c>
      <c r="Q2162" s="14" t="s">
        <v>23685</v>
      </c>
      <c r="R2162" s="14" t="s">
        <v>40</v>
      </c>
      <c r="S2162" s="14" t="s">
        <v>23686</v>
      </c>
      <c r="T2162" s="14" t="s">
        <v>456</v>
      </c>
      <c r="U2162" s="14" t="s">
        <v>43</v>
      </c>
      <c r="V2162" s="14" t="s">
        <v>44</v>
      </c>
    </row>
    <row r="2163" spans="1:22" ht="9.75" customHeight="1">
      <c r="A2163" s="14" t="s">
        <v>22904</v>
      </c>
      <c r="B2163" s="14" t="s">
        <v>1010</v>
      </c>
      <c r="C2163" s="13" t="str">
        <f t="shared" si="8"/>
        <v>11994H7</v>
      </c>
      <c r="D2163" s="14" t="s">
        <v>27</v>
      </c>
      <c r="E2163" s="14" t="s">
        <v>23687</v>
      </c>
      <c r="F2163" s="14" t="s">
        <v>23688</v>
      </c>
      <c r="G2163" s="13"/>
      <c r="H2163" s="14" t="s">
        <v>23689</v>
      </c>
      <c r="I2163" s="14" t="s">
        <v>23690</v>
      </c>
      <c r="J2163" s="14" t="s">
        <v>23691</v>
      </c>
      <c r="K2163" s="14" t="s">
        <v>83</v>
      </c>
      <c r="L2163" s="14" t="s">
        <v>23692</v>
      </c>
      <c r="M2163" s="14" t="s">
        <v>23693</v>
      </c>
      <c r="N2163" s="14" t="s">
        <v>23694</v>
      </c>
      <c r="O2163" s="14" t="s">
        <v>23695</v>
      </c>
      <c r="P2163" s="58" t="s">
        <v>38</v>
      </c>
      <c r="Q2163" s="14" t="s">
        <v>23696</v>
      </c>
      <c r="R2163" s="14" t="s">
        <v>40</v>
      </c>
      <c r="S2163" s="14" t="s">
        <v>23697</v>
      </c>
      <c r="T2163" s="14" t="s">
        <v>2399</v>
      </c>
      <c r="U2163" s="14" t="s">
        <v>1414</v>
      </c>
      <c r="V2163" s="14" t="s">
        <v>44</v>
      </c>
    </row>
    <row r="2164" spans="1:22" ht="9.75" customHeight="1">
      <c r="A2164" s="14" t="s">
        <v>22904</v>
      </c>
      <c r="B2164" s="14" t="s">
        <v>1022</v>
      </c>
      <c r="C2164" s="13" t="str">
        <f t="shared" si="8"/>
        <v>11994H8</v>
      </c>
      <c r="D2164" s="14" t="s">
        <v>27</v>
      </c>
      <c r="E2164" s="14" t="s">
        <v>23698</v>
      </c>
      <c r="F2164" s="14" t="s">
        <v>23699</v>
      </c>
      <c r="G2164" s="14" t="s">
        <v>23700</v>
      </c>
      <c r="H2164" s="14" t="s">
        <v>23701</v>
      </c>
      <c r="I2164" s="14" t="s">
        <v>23702</v>
      </c>
      <c r="J2164" s="14" t="s">
        <v>111</v>
      </c>
      <c r="K2164" s="14" t="s">
        <v>52</v>
      </c>
      <c r="L2164" s="14" t="s">
        <v>23703</v>
      </c>
      <c r="M2164" s="14" t="s">
        <v>23704</v>
      </c>
      <c r="N2164" s="14" t="s">
        <v>23705</v>
      </c>
      <c r="O2164" s="14" t="s">
        <v>23706</v>
      </c>
      <c r="P2164" s="58" t="s">
        <v>38</v>
      </c>
      <c r="Q2164" s="14" t="s">
        <v>23707</v>
      </c>
      <c r="R2164" s="14" t="s">
        <v>40</v>
      </c>
      <c r="S2164" s="14" t="s">
        <v>23708</v>
      </c>
      <c r="T2164" s="14" t="s">
        <v>118</v>
      </c>
      <c r="U2164" s="14" t="s">
        <v>60</v>
      </c>
      <c r="V2164" s="14" t="s">
        <v>44</v>
      </c>
    </row>
    <row r="2165" spans="1:22" ht="9.75" customHeight="1">
      <c r="A2165" s="14" t="s">
        <v>22904</v>
      </c>
      <c r="B2165" s="14" t="s">
        <v>1035</v>
      </c>
      <c r="C2165" s="13" t="str">
        <f t="shared" si="8"/>
        <v>11994H9</v>
      </c>
      <c r="D2165" s="14" t="s">
        <v>27</v>
      </c>
      <c r="E2165" s="14" t="s">
        <v>23709</v>
      </c>
      <c r="F2165" s="14" t="s">
        <v>23710</v>
      </c>
      <c r="G2165" s="13"/>
      <c r="H2165" s="14" t="s">
        <v>23711</v>
      </c>
      <c r="I2165" s="14" t="s">
        <v>23712</v>
      </c>
      <c r="J2165" s="14" t="s">
        <v>5432</v>
      </c>
      <c r="K2165" s="14" t="s">
        <v>33</v>
      </c>
      <c r="L2165" s="14" t="s">
        <v>23713</v>
      </c>
      <c r="M2165" s="14" t="s">
        <v>23714</v>
      </c>
      <c r="N2165" s="14" t="s">
        <v>23715</v>
      </c>
      <c r="O2165" s="14" t="s">
        <v>23716</v>
      </c>
      <c r="P2165" s="58" t="s">
        <v>38</v>
      </c>
      <c r="Q2165" s="14" t="s">
        <v>23717</v>
      </c>
      <c r="R2165" s="14" t="s">
        <v>40</v>
      </c>
      <c r="S2165" s="14" t="s">
        <v>23718</v>
      </c>
      <c r="T2165" s="14" t="s">
        <v>391</v>
      </c>
      <c r="U2165" s="14" t="s">
        <v>43</v>
      </c>
      <c r="V2165" s="14" t="s">
        <v>148</v>
      </c>
    </row>
    <row r="2166" spans="1:22" ht="9.75" customHeight="1">
      <c r="A2166" s="14" t="s">
        <v>22904</v>
      </c>
      <c r="B2166" s="14" t="s">
        <v>1048</v>
      </c>
      <c r="C2166" s="13" t="str">
        <f t="shared" si="8"/>
        <v>11994H10</v>
      </c>
      <c r="D2166" s="14" t="s">
        <v>27</v>
      </c>
      <c r="E2166" s="14" t="s">
        <v>23719</v>
      </c>
      <c r="F2166" s="14" t="s">
        <v>23720</v>
      </c>
      <c r="G2166" s="13"/>
      <c r="H2166" s="14" t="s">
        <v>23721</v>
      </c>
      <c r="I2166" s="14" t="s">
        <v>23722</v>
      </c>
      <c r="J2166" s="14" t="s">
        <v>230</v>
      </c>
      <c r="K2166" s="14" t="s">
        <v>83</v>
      </c>
      <c r="L2166" s="14" t="s">
        <v>23723</v>
      </c>
      <c r="M2166" s="14" t="s">
        <v>23724</v>
      </c>
      <c r="N2166" s="14" t="s">
        <v>23725</v>
      </c>
      <c r="O2166" s="14" t="s">
        <v>23726</v>
      </c>
      <c r="P2166" s="58" t="s">
        <v>38</v>
      </c>
      <c r="Q2166" s="14" t="s">
        <v>23727</v>
      </c>
      <c r="R2166" s="14" t="s">
        <v>40</v>
      </c>
      <c r="S2166" s="14" t="s">
        <v>23728</v>
      </c>
      <c r="T2166" s="14" t="s">
        <v>230</v>
      </c>
      <c r="U2166" s="14" t="s">
        <v>230</v>
      </c>
      <c r="V2166" s="14" t="s">
        <v>44</v>
      </c>
    </row>
    <row r="2167" spans="1:22" ht="9.75" customHeight="1">
      <c r="A2167" s="14" t="s">
        <v>22904</v>
      </c>
      <c r="B2167" s="14" t="s">
        <v>1061</v>
      </c>
      <c r="C2167" s="13" t="str">
        <f t="shared" si="8"/>
        <v>11994H11</v>
      </c>
      <c r="D2167" s="14" t="s">
        <v>27</v>
      </c>
      <c r="E2167" s="14" t="s">
        <v>23729</v>
      </c>
      <c r="F2167" s="14" t="s">
        <v>23730</v>
      </c>
      <c r="G2167" s="14" t="s">
        <v>23731</v>
      </c>
      <c r="H2167" s="14" t="s">
        <v>23732</v>
      </c>
      <c r="I2167" s="14" t="s">
        <v>23733</v>
      </c>
      <c r="J2167" s="14" t="s">
        <v>344</v>
      </c>
      <c r="K2167" s="14" t="s">
        <v>68</v>
      </c>
      <c r="L2167" s="14" t="s">
        <v>23734</v>
      </c>
      <c r="M2167" s="14" t="s">
        <v>23735</v>
      </c>
      <c r="N2167" s="14" t="s">
        <v>23736</v>
      </c>
      <c r="O2167" s="14" t="s">
        <v>23737</v>
      </c>
      <c r="P2167" s="58" t="s">
        <v>38</v>
      </c>
      <c r="Q2167" s="14" t="s">
        <v>23738</v>
      </c>
      <c r="R2167" s="14" t="s">
        <v>40</v>
      </c>
      <c r="S2167" s="14" t="s">
        <v>23739</v>
      </c>
      <c r="T2167" s="14" t="s">
        <v>75</v>
      </c>
      <c r="U2167" s="14" t="s">
        <v>243</v>
      </c>
      <c r="V2167" s="14" t="s">
        <v>44</v>
      </c>
    </row>
    <row r="2168" spans="1:22" ht="9.75" customHeight="1">
      <c r="A2168" s="14" t="s">
        <v>376</v>
      </c>
      <c r="B2168" s="14" t="s">
        <v>26</v>
      </c>
      <c r="C2168" s="13" t="str">
        <f t="shared" si="8"/>
        <v>11995A2</v>
      </c>
      <c r="D2168" s="14" t="s">
        <v>27</v>
      </c>
      <c r="E2168" s="14" t="s">
        <v>23740</v>
      </c>
      <c r="F2168" s="14" t="s">
        <v>23741</v>
      </c>
      <c r="G2168" s="14" t="s">
        <v>23742</v>
      </c>
      <c r="H2168" s="14" t="s">
        <v>23743</v>
      </c>
      <c r="I2168" s="14" t="s">
        <v>9962</v>
      </c>
      <c r="J2168" s="14" t="s">
        <v>230</v>
      </c>
      <c r="K2168" s="14" t="s">
        <v>52</v>
      </c>
      <c r="L2168" s="14" t="s">
        <v>23744</v>
      </c>
      <c r="M2168" s="14" t="s">
        <v>9964</v>
      </c>
      <c r="N2168" s="14" t="s">
        <v>23745</v>
      </c>
      <c r="O2168" s="14" t="s">
        <v>23746</v>
      </c>
      <c r="P2168" s="58" t="s">
        <v>38</v>
      </c>
      <c r="Q2168" s="14" t="s">
        <v>23747</v>
      </c>
      <c r="R2168" s="14" t="s">
        <v>40</v>
      </c>
      <c r="S2168" s="14" t="s">
        <v>23748</v>
      </c>
      <c r="T2168" s="14" t="s">
        <v>230</v>
      </c>
      <c r="U2168" s="14" t="s">
        <v>338</v>
      </c>
      <c r="V2168" s="14" t="s">
        <v>44</v>
      </c>
    </row>
    <row r="2169" spans="1:22" ht="9.75" customHeight="1">
      <c r="A2169" s="14" t="s">
        <v>376</v>
      </c>
      <c r="B2169" s="14" t="s">
        <v>45</v>
      </c>
      <c r="C2169" s="13" t="str">
        <f t="shared" si="8"/>
        <v>11995A3</v>
      </c>
      <c r="D2169" s="14" t="s">
        <v>27</v>
      </c>
      <c r="E2169" s="14" t="s">
        <v>23749</v>
      </c>
      <c r="F2169" s="14" t="s">
        <v>23750</v>
      </c>
      <c r="G2169" s="14" t="s">
        <v>23751</v>
      </c>
      <c r="H2169" s="14" t="s">
        <v>23752</v>
      </c>
      <c r="I2169" s="14" t="s">
        <v>16274</v>
      </c>
      <c r="J2169" s="14" t="s">
        <v>230</v>
      </c>
      <c r="K2169" s="14" t="s">
        <v>52</v>
      </c>
      <c r="L2169" s="14" t="s">
        <v>23753</v>
      </c>
      <c r="M2169" s="14" t="s">
        <v>23754</v>
      </c>
      <c r="N2169" s="14" t="s">
        <v>23755</v>
      </c>
      <c r="O2169" s="14" t="s">
        <v>23756</v>
      </c>
      <c r="P2169" s="58" t="s">
        <v>38</v>
      </c>
      <c r="Q2169" s="14" t="s">
        <v>23757</v>
      </c>
      <c r="R2169" s="14" t="s">
        <v>40</v>
      </c>
      <c r="S2169" s="14" t="s">
        <v>23758</v>
      </c>
      <c r="T2169" s="14" t="s">
        <v>230</v>
      </c>
      <c r="U2169" s="14" t="s">
        <v>283</v>
      </c>
      <c r="V2169" s="14" t="s">
        <v>148</v>
      </c>
    </row>
    <row r="2170" spans="1:22" ht="9.75" customHeight="1">
      <c r="A2170" s="14" t="s">
        <v>376</v>
      </c>
      <c r="B2170" s="14" t="s">
        <v>61</v>
      </c>
      <c r="C2170" s="13" t="str">
        <f t="shared" si="8"/>
        <v>11995A4</v>
      </c>
      <c r="D2170" s="14" t="s">
        <v>27</v>
      </c>
      <c r="E2170" s="14" t="s">
        <v>23759</v>
      </c>
      <c r="F2170" s="14" t="s">
        <v>23760</v>
      </c>
      <c r="G2170" s="14" t="s">
        <v>23761</v>
      </c>
      <c r="H2170" s="14" t="s">
        <v>23762</v>
      </c>
      <c r="I2170" s="14" t="s">
        <v>23763</v>
      </c>
      <c r="J2170" s="14" t="s">
        <v>230</v>
      </c>
      <c r="K2170" s="14" t="s">
        <v>2856</v>
      </c>
      <c r="L2170" s="14" t="s">
        <v>23764</v>
      </c>
      <c r="M2170" s="14" t="s">
        <v>23765</v>
      </c>
      <c r="N2170" s="14" t="s">
        <v>23766</v>
      </c>
      <c r="O2170" s="14" t="s">
        <v>23767</v>
      </c>
      <c r="P2170" s="58" t="s">
        <v>38</v>
      </c>
      <c r="Q2170" s="14" t="s">
        <v>23768</v>
      </c>
      <c r="R2170" s="14" t="s">
        <v>40</v>
      </c>
      <c r="S2170" s="14" t="s">
        <v>23769</v>
      </c>
      <c r="T2170" s="14" t="s">
        <v>230</v>
      </c>
      <c r="U2170" s="14" t="s">
        <v>230</v>
      </c>
      <c r="V2170" s="14" t="s">
        <v>44</v>
      </c>
    </row>
    <row r="2171" spans="1:22" ht="9.75" customHeight="1">
      <c r="A2171" s="14" t="s">
        <v>376</v>
      </c>
      <c r="B2171" s="14" t="s">
        <v>77</v>
      </c>
      <c r="C2171" s="13" t="str">
        <f t="shared" si="8"/>
        <v>11995A5</v>
      </c>
      <c r="D2171" s="14" t="s">
        <v>27</v>
      </c>
      <c r="E2171" s="14" t="s">
        <v>23770</v>
      </c>
      <c r="F2171" s="14" t="s">
        <v>23771</v>
      </c>
      <c r="G2171" s="13"/>
      <c r="H2171" s="14" t="s">
        <v>23772</v>
      </c>
      <c r="I2171" s="14" t="s">
        <v>15687</v>
      </c>
      <c r="J2171" s="14" t="s">
        <v>67</v>
      </c>
      <c r="K2171" s="14" t="s">
        <v>33</v>
      </c>
      <c r="L2171" s="14" t="s">
        <v>23773</v>
      </c>
      <c r="M2171" s="14" t="s">
        <v>15690</v>
      </c>
      <c r="N2171" s="14" t="s">
        <v>23774</v>
      </c>
      <c r="O2171" s="14" t="s">
        <v>23775</v>
      </c>
      <c r="P2171" s="58" t="s">
        <v>38</v>
      </c>
      <c r="Q2171" s="14" t="s">
        <v>23776</v>
      </c>
      <c r="R2171" s="14" t="s">
        <v>40</v>
      </c>
      <c r="S2171" s="14" t="s">
        <v>23777</v>
      </c>
      <c r="T2171" s="14" t="s">
        <v>75</v>
      </c>
      <c r="U2171" s="14" t="s">
        <v>4536</v>
      </c>
      <c r="V2171" s="14" t="s">
        <v>44</v>
      </c>
    </row>
    <row r="2172" spans="1:22" ht="9.75" customHeight="1">
      <c r="A2172" s="14" t="s">
        <v>376</v>
      </c>
      <c r="B2172" s="14" t="s">
        <v>91</v>
      </c>
      <c r="C2172" s="13" t="str">
        <f t="shared" si="8"/>
        <v>11995A6</v>
      </c>
      <c r="D2172" s="14" t="s">
        <v>27</v>
      </c>
      <c r="E2172" s="14" t="s">
        <v>23778</v>
      </c>
      <c r="F2172" s="14" t="s">
        <v>23779</v>
      </c>
      <c r="G2172" s="13"/>
      <c r="H2172" s="14" t="s">
        <v>23780</v>
      </c>
      <c r="I2172" s="14" t="s">
        <v>23781</v>
      </c>
      <c r="J2172" s="14" t="s">
        <v>737</v>
      </c>
      <c r="K2172" s="14" t="s">
        <v>33</v>
      </c>
      <c r="L2172" s="14" t="s">
        <v>23782</v>
      </c>
      <c r="M2172" s="14" t="s">
        <v>23783</v>
      </c>
      <c r="N2172" s="14" t="s">
        <v>23784</v>
      </c>
      <c r="O2172" s="14" t="s">
        <v>23785</v>
      </c>
      <c r="P2172" s="58" t="s">
        <v>38</v>
      </c>
      <c r="Q2172" s="14" t="s">
        <v>23786</v>
      </c>
      <c r="R2172" s="14" t="s">
        <v>40</v>
      </c>
      <c r="S2172" s="14" t="s">
        <v>23787</v>
      </c>
      <c r="T2172" s="14" t="s">
        <v>456</v>
      </c>
      <c r="U2172" s="14" t="s">
        <v>283</v>
      </c>
      <c r="V2172" s="14" t="s">
        <v>44</v>
      </c>
    </row>
    <row r="2173" spans="1:22" ht="9.75" customHeight="1">
      <c r="A2173" s="14" t="s">
        <v>376</v>
      </c>
      <c r="B2173" s="14" t="s">
        <v>105</v>
      </c>
      <c r="C2173" s="13" t="str">
        <f t="shared" si="8"/>
        <v>11995A7</v>
      </c>
      <c r="D2173" s="14" t="s">
        <v>27</v>
      </c>
      <c r="E2173" s="14" t="s">
        <v>23788</v>
      </c>
      <c r="F2173" s="14" t="s">
        <v>23789</v>
      </c>
      <c r="G2173" s="14" t="s">
        <v>23790</v>
      </c>
      <c r="H2173" s="14" t="s">
        <v>23791</v>
      </c>
      <c r="I2173" s="14" t="s">
        <v>2952</v>
      </c>
      <c r="J2173" s="14" t="s">
        <v>23792</v>
      </c>
      <c r="K2173" s="14" t="s">
        <v>83</v>
      </c>
      <c r="L2173" s="14" t="s">
        <v>23793</v>
      </c>
      <c r="M2173" s="14" t="s">
        <v>23794</v>
      </c>
      <c r="N2173" s="14" t="s">
        <v>23795</v>
      </c>
      <c r="O2173" s="14" t="s">
        <v>23796</v>
      </c>
      <c r="P2173" s="58" t="s">
        <v>38</v>
      </c>
      <c r="Q2173" s="14" t="s">
        <v>23797</v>
      </c>
      <c r="R2173" s="14" t="s">
        <v>40</v>
      </c>
      <c r="S2173" s="14" t="s">
        <v>23798</v>
      </c>
      <c r="T2173" s="14" t="s">
        <v>4299</v>
      </c>
      <c r="U2173" s="14" t="s">
        <v>10204</v>
      </c>
      <c r="V2173" s="14" t="s">
        <v>44</v>
      </c>
    </row>
    <row r="2174" spans="1:22" ht="9.75" customHeight="1">
      <c r="A2174" s="14" t="s">
        <v>376</v>
      </c>
      <c r="B2174" s="14" t="s">
        <v>120</v>
      </c>
      <c r="C2174" s="13" t="str">
        <f t="shared" si="8"/>
        <v>11995A8</v>
      </c>
      <c r="D2174" s="14" t="s">
        <v>27</v>
      </c>
      <c r="E2174" s="14" t="s">
        <v>23799</v>
      </c>
      <c r="F2174" s="14" t="s">
        <v>23800</v>
      </c>
      <c r="G2174" s="14" t="s">
        <v>23801</v>
      </c>
      <c r="H2174" s="14" t="s">
        <v>23802</v>
      </c>
      <c r="I2174" s="14" t="s">
        <v>23803</v>
      </c>
      <c r="J2174" s="14" t="s">
        <v>3768</v>
      </c>
      <c r="K2174" s="14" t="s">
        <v>33</v>
      </c>
      <c r="L2174" s="14" t="s">
        <v>23804</v>
      </c>
      <c r="M2174" s="14" t="s">
        <v>23805</v>
      </c>
      <c r="N2174" s="14" t="s">
        <v>23806</v>
      </c>
      <c r="O2174" s="14" t="s">
        <v>23807</v>
      </c>
      <c r="P2174" s="58" t="s">
        <v>38</v>
      </c>
      <c r="Q2174" s="14" t="s">
        <v>23808</v>
      </c>
      <c r="R2174" s="14" t="s">
        <v>40</v>
      </c>
      <c r="S2174" s="14" t="s">
        <v>23809</v>
      </c>
      <c r="T2174" s="14" t="s">
        <v>75</v>
      </c>
      <c r="U2174" s="14" t="s">
        <v>243</v>
      </c>
      <c r="V2174" s="14" t="s">
        <v>44</v>
      </c>
    </row>
    <row r="2175" spans="1:22" ht="9.75" customHeight="1">
      <c r="A2175" s="14" t="s">
        <v>376</v>
      </c>
      <c r="B2175" s="14" t="s">
        <v>136</v>
      </c>
      <c r="C2175" s="13" t="str">
        <f t="shared" si="8"/>
        <v>11995A9</v>
      </c>
      <c r="D2175" s="14" t="s">
        <v>27</v>
      </c>
      <c r="E2175" s="14" t="s">
        <v>23810</v>
      </c>
      <c r="F2175" s="14" t="s">
        <v>23811</v>
      </c>
      <c r="G2175" s="13"/>
      <c r="H2175" s="14" t="s">
        <v>23812</v>
      </c>
      <c r="I2175" s="14" t="s">
        <v>23813</v>
      </c>
      <c r="J2175" s="14" t="s">
        <v>16509</v>
      </c>
      <c r="K2175" s="14" t="s">
        <v>83</v>
      </c>
      <c r="L2175" s="14" t="s">
        <v>23814</v>
      </c>
      <c r="M2175" s="14" t="s">
        <v>23815</v>
      </c>
      <c r="N2175" s="14" t="s">
        <v>23816</v>
      </c>
      <c r="O2175" s="14" t="s">
        <v>23817</v>
      </c>
      <c r="P2175" s="58" t="s">
        <v>38</v>
      </c>
      <c r="Q2175" s="14" t="s">
        <v>23818</v>
      </c>
      <c r="R2175" s="14" t="s">
        <v>40</v>
      </c>
      <c r="S2175" s="14" t="s">
        <v>23819</v>
      </c>
      <c r="T2175" s="14" t="s">
        <v>75</v>
      </c>
      <c r="U2175" s="14" t="s">
        <v>243</v>
      </c>
      <c r="V2175" s="14" t="s">
        <v>44</v>
      </c>
    </row>
    <row r="2176" spans="1:22" ht="9.75" customHeight="1">
      <c r="A2176" s="14" t="s">
        <v>376</v>
      </c>
      <c r="B2176" s="14" t="s">
        <v>149</v>
      </c>
      <c r="C2176" s="13" t="str">
        <f t="shared" si="8"/>
        <v>11995A10</v>
      </c>
      <c r="D2176" s="14" t="s">
        <v>27</v>
      </c>
      <c r="E2176" s="14" t="s">
        <v>23820</v>
      </c>
      <c r="F2176" s="14" t="s">
        <v>23821</v>
      </c>
      <c r="G2176" s="13"/>
      <c r="H2176" s="14" t="s">
        <v>23822</v>
      </c>
      <c r="I2176" s="14" t="s">
        <v>23823</v>
      </c>
      <c r="J2176" s="14" t="s">
        <v>222</v>
      </c>
      <c r="K2176" s="14" t="s">
        <v>33</v>
      </c>
      <c r="L2176" s="14" t="s">
        <v>23824</v>
      </c>
      <c r="M2176" s="14" t="s">
        <v>23825</v>
      </c>
      <c r="N2176" s="14" t="s">
        <v>23826</v>
      </c>
      <c r="O2176" s="14" t="s">
        <v>23827</v>
      </c>
      <c r="P2176" s="58" t="s">
        <v>38</v>
      </c>
      <c r="Q2176" s="14" t="s">
        <v>23828</v>
      </c>
      <c r="R2176" s="14" t="s">
        <v>40</v>
      </c>
      <c r="S2176" s="14" t="s">
        <v>23829</v>
      </c>
      <c r="T2176" s="14" t="s">
        <v>229</v>
      </c>
      <c r="U2176" s="14" t="s">
        <v>283</v>
      </c>
      <c r="V2176" s="14" t="s">
        <v>44</v>
      </c>
    </row>
    <row r="2177" spans="1:22" ht="9.75" customHeight="1">
      <c r="A2177" s="14" t="s">
        <v>376</v>
      </c>
      <c r="B2177" s="14" t="s">
        <v>162</v>
      </c>
      <c r="C2177" s="13" t="str">
        <f t="shared" si="8"/>
        <v>11995A11</v>
      </c>
      <c r="D2177" s="14" t="s">
        <v>27</v>
      </c>
      <c r="E2177" s="14" t="s">
        <v>23830</v>
      </c>
      <c r="F2177" s="14" t="s">
        <v>23831</v>
      </c>
      <c r="G2177" s="14" t="s">
        <v>23832</v>
      </c>
      <c r="H2177" s="14" t="s">
        <v>23833</v>
      </c>
      <c r="I2177" s="14" t="s">
        <v>23834</v>
      </c>
      <c r="J2177" s="14" t="s">
        <v>6003</v>
      </c>
      <c r="K2177" s="14" t="s">
        <v>33</v>
      </c>
      <c r="L2177" s="14" t="s">
        <v>23835</v>
      </c>
      <c r="M2177" s="14" t="s">
        <v>23836</v>
      </c>
      <c r="N2177" s="14" t="s">
        <v>23837</v>
      </c>
      <c r="O2177" s="14" t="s">
        <v>23838</v>
      </c>
      <c r="P2177" s="58" t="s">
        <v>38</v>
      </c>
      <c r="Q2177" s="14" t="s">
        <v>23839</v>
      </c>
      <c r="R2177" s="14" t="s">
        <v>40</v>
      </c>
      <c r="S2177" s="14" t="s">
        <v>23840</v>
      </c>
      <c r="T2177" s="14" t="s">
        <v>6010</v>
      </c>
      <c r="U2177" s="14" t="s">
        <v>134</v>
      </c>
      <c r="V2177" s="14" t="s">
        <v>44</v>
      </c>
    </row>
    <row r="2178" spans="1:22" ht="9.75" customHeight="1">
      <c r="A2178" s="14" t="s">
        <v>376</v>
      </c>
      <c r="B2178" s="14" t="s">
        <v>176</v>
      </c>
      <c r="C2178" s="13" t="str">
        <f t="shared" si="8"/>
        <v>11995B2</v>
      </c>
      <c r="D2178" s="14" t="s">
        <v>27</v>
      </c>
      <c r="E2178" s="14" t="s">
        <v>23841</v>
      </c>
      <c r="F2178" s="14" t="s">
        <v>23842</v>
      </c>
      <c r="G2178" s="13"/>
      <c r="H2178" s="14" t="s">
        <v>23843</v>
      </c>
      <c r="I2178" s="14" t="s">
        <v>23844</v>
      </c>
      <c r="J2178" s="14" t="s">
        <v>276</v>
      </c>
      <c r="K2178" s="14" t="s">
        <v>33</v>
      </c>
      <c r="L2178" s="14" t="s">
        <v>23845</v>
      </c>
      <c r="M2178" s="14" t="s">
        <v>23846</v>
      </c>
      <c r="N2178" s="14" t="s">
        <v>23847</v>
      </c>
      <c r="O2178" s="14" t="s">
        <v>23848</v>
      </c>
      <c r="P2178" s="58" t="s">
        <v>38</v>
      </c>
      <c r="Q2178" s="14" t="s">
        <v>23849</v>
      </c>
      <c r="R2178" s="14" t="s">
        <v>40</v>
      </c>
      <c r="S2178" s="14" t="s">
        <v>23850</v>
      </c>
      <c r="T2178" s="14" t="s">
        <v>90</v>
      </c>
      <c r="U2178" s="14" t="s">
        <v>3950</v>
      </c>
      <c r="V2178" s="14" t="s">
        <v>44</v>
      </c>
    </row>
    <row r="2179" spans="1:22" ht="9.75" customHeight="1">
      <c r="A2179" s="14" t="s">
        <v>376</v>
      </c>
      <c r="B2179" s="14" t="s">
        <v>190</v>
      </c>
      <c r="C2179" s="13" t="str">
        <f t="shared" si="8"/>
        <v>11995B3</v>
      </c>
      <c r="D2179" s="14" t="s">
        <v>27</v>
      </c>
      <c r="E2179" s="14" t="s">
        <v>23851</v>
      </c>
      <c r="F2179" s="14" t="s">
        <v>23852</v>
      </c>
      <c r="G2179" s="13"/>
      <c r="H2179" s="14" t="s">
        <v>23853</v>
      </c>
      <c r="I2179" s="14" t="s">
        <v>23854</v>
      </c>
      <c r="J2179" s="14" t="s">
        <v>19137</v>
      </c>
      <c r="K2179" s="14" t="s">
        <v>83</v>
      </c>
      <c r="L2179" s="14" t="s">
        <v>23855</v>
      </c>
      <c r="M2179" s="14" t="s">
        <v>23856</v>
      </c>
      <c r="N2179" s="14" t="s">
        <v>23857</v>
      </c>
      <c r="O2179" s="14" t="s">
        <v>23858</v>
      </c>
      <c r="P2179" s="58" t="s">
        <v>38</v>
      </c>
      <c r="Q2179" s="14" t="s">
        <v>23859</v>
      </c>
      <c r="R2179" s="14" t="s">
        <v>40</v>
      </c>
      <c r="S2179" s="14" t="s">
        <v>23860</v>
      </c>
      <c r="T2179" s="14" t="s">
        <v>2399</v>
      </c>
      <c r="U2179" s="14" t="s">
        <v>202</v>
      </c>
      <c r="V2179" s="14" t="s">
        <v>44</v>
      </c>
    </row>
    <row r="2180" spans="1:22" ht="9.75" customHeight="1">
      <c r="A2180" s="14" t="s">
        <v>376</v>
      </c>
      <c r="B2180" s="14" t="s">
        <v>203</v>
      </c>
      <c r="C2180" s="13" t="str">
        <f t="shared" si="8"/>
        <v>11995B4</v>
      </c>
      <c r="D2180" s="14" t="s">
        <v>27</v>
      </c>
      <c r="E2180" s="14" t="s">
        <v>23861</v>
      </c>
      <c r="F2180" s="14" t="s">
        <v>23862</v>
      </c>
      <c r="G2180" s="13"/>
      <c r="H2180" s="14" t="s">
        <v>23863</v>
      </c>
      <c r="I2180" s="14" t="s">
        <v>23864</v>
      </c>
      <c r="J2180" s="14" t="s">
        <v>276</v>
      </c>
      <c r="K2180" s="14" t="s">
        <v>2975</v>
      </c>
      <c r="L2180" s="14" t="s">
        <v>23865</v>
      </c>
      <c r="M2180" s="14" t="s">
        <v>23866</v>
      </c>
      <c r="N2180" s="14" t="s">
        <v>23867</v>
      </c>
      <c r="O2180" s="14" t="s">
        <v>23868</v>
      </c>
      <c r="P2180" s="58" t="s">
        <v>38</v>
      </c>
      <c r="Q2180" s="14" t="s">
        <v>23869</v>
      </c>
      <c r="R2180" s="14" t="s">
        <v>40</v>
      </c>
      <c r="S2180" s="14" t="s">
        <v>23870</v>
      </c>
      <c r="T2180" s="14" t="s">
        <v>90</v>
      </c>
      <c r="U2180" s="14" t="s">
        <v>3950</v>
      </c>
      <c r="V2180" s="14" t="s">
        <v>44</v>
      </c>
    </row>
    <row r="2181" spans="1:22" ht="9.75" customHeight="1">
      <c r="A2181" s="14" t="s">
        <v>376</v>
      </c>
      <c r="B2181" s="14" t="s">
        <v>216</v>
      </c>
      <c r="C2181" s="13" t="str">
        <f t="shared" si="8"/>
        <v>11995B5</v>
      </c>
      <c r="D2181" s="14" t="s">
        <v>27</v>
      </c>
      <c r="E2181" s="14" t="s">
        <v>23871</v>
      </c>
      <c r="F2181" s="14" t="s">
        <v>23872</v>
      </c>
      <c r="G2181" s="14" t="s">
        <v>23873</v>
      </c>
      <c r="H2181" s="14" t="s">
        <v>23874</v>
      </c>
      <c r="I2181" s="14" t="s">
        <v>8548</v>
      </c>
      <c r="J2181" s="14" t="s">
        <v>3551</v>
      </c>
      <c r="K2181" s="14" t="s">
        <v>33</v>
      </c>
      <c r="L2181" s="14" t="s">
        <v>23875</v>
      </c>
      <c r="M2181" s="14" t="s">
        <v>9773</v>
      </c>
      <c r="N2181" s="14" t="s">
        <v>23876</v>
      </c>
      <c r="O2181" s="14" t="s">
        <v>23877</v>
      </c>
      <c r="P2181" s="58" t="s">
        <v>38</v>
      </c>
      <c r="Q2181" s="14" t="s">
        <v>23878</v>
      </c>
      <c r="R2181" s="14" t="s">
        <v>40</v>
      </c>
      <c r="S2181" s="14" t="s">
        <v>23879</v>
      </c>
      <c r="T2181" s="14" t="s">
        <v>118</v>
      </c>
      <c r="U2181" s="14" t="s">
        <v>43</v>
      </c>
      <c r="V2181" s="14" t="s">
        <v>44</v>
      </c>
    </row>
    <row r="2182" spans="1:22" ht="9.75" customHeight="1">
      <c r="A2182" s="14" t="s">
        <v>376</v>
      </c>
      <c r="B2182" s="14" t="s">
        <v>231</v>
      </c>
      <c r="C2182" s="13" t="str">
        <f t="shared" si="8"/>
        <v>11995B6</v>
      </c>
      <c r="D2182" s="14" t="s">
        <v>27</v>
      </c>
      <c r="E2182" s="14" t="s">
        <v>23880</v>
      </c>
      <c r="F2182" s="14" t="s">
        <v>23881</v>
      </c>
      <c r="G2182" s="13"/>
      <c r="H2182" s="14" t="s">
        <v>23882</v>
      </c>
      <c r="I2182" s="14" t="s">
        <v>23883</v>
      </c>
      <c r="J2182" s="14" t="s">
        <v>168</v>
      </c>
      <c r="K2182" s="14" t="s">
        <v>83</v>
      </c>
      <c r="L2182" s="14" t="s">
        <v>23884</v>
      </c>
      <c r="M2182" s="14" t="s">
        <v>23885</v>
      </c>
      <c r="N2182" s="14" t="s">
        <v>23886</v>
      </c>
      <c r="O2182" s="14" t="s">
        <v>23887</v>
      </c>
      <c r="P2182" s="58" t="s">
        <v>38</v>
      </c>
      <c r="Q2182" s="14" t="s">
        <v>23888</v>
      </c>
      <c r="R2182" s="14" t="s">
        <v>40</v>
      </c>
      <c r="S2182" s="14" t="s">
        <v>23889</v>
      </c>
      <c r="T2182" s="14" t="s">
        <v>90</v>
      </c>
      <c r="U2182" s="14" t="s">
        <v>283</v>
      </c>
      <c r="V2182" s="14" t="s">
        <v>44</v>
      </c>
    </row>
    <row r="2183" spans="1:22" ht="9.75" customHeight="1">
      <c r="A2183" s="14" t="s">
        <v>376</v>
      </c>
      <c r="B2183" s="14" t="s">
        <v>244</v>
      </c>
      <c r="C2183" s="13" t="str">
        <f t="shared" si="8"/>
        <v>11995B7</v>
      </c>
      <c r="D2183" s="14" t="s">
        <v>27</v>
      </c>
      <c r="E2183" s="14" t="s">
        <v>23890</v>
      </c>
      <c r="F2183" s="14" t="s">
        <v>23891</v>
      </c>
      <c r="G2183" s="14" t="s">
        <v>23892</v>
      </c>
      <c r="H2183" s="14" t="s">
        <v>23893</v>
      </c>
      <c r="I2183" s="14" t="s">
        <v>23894</v>
      </c>
      <c r="J2183" s="14" t="s">
        <v>230</v>
      </c>
      <c r="K2183" s="14" t="s">
        <v>68</v>
      </c>
      <c r="L2183" s="14" t="s">
        <v>23895</v>
      </c>
      <c r="M2183" s="14" t="s">
        <v>23896</v>
      </c>
      <c r="N2183" s="14" t="s">
        <v>23897</v>
      </c>
      <c r="O2183" s="14" t="s">
        <v>23898</v>
      </c>
      <c r="P2183" s="58" t="s">
        <v>38</v>
      </c>
      <c r="Q2183" s="14" t="s">
        <v>23899</v>
      </c>
      <c r="R2183" s="14" t="s">
        <v>40</v>
      </c>
      <c r="S2183" s="14" t="s">
        <v>23900</v>
      </c>
      <c r="T2183" s="14" t="s">
        <v>230</v>
      </c>
      <c r="U2183" s="14" t="s">
        <v>230</v>
      </c>
      <c r="V2183" s="14" t="s">
        <v>44</v>
      </c>
    </row>
    <row r="2184" spans="1:22" ht="9.75" customHeight="1">
      <c r="A2184" s="14" t="s">
        <v>376</v>
      </c>
      <c r="B2184" s="14" t="s">
        <v>257</v>
      </c>
      <c r="C2184" s="13" t="str">
        <f t="shared" si="8"/>
        <v>11995B8</v>
      </c>
      <c r="D2184" s="14" t="s">
        <v>27</v>
      </c>
      <c r="E2184" s="14" t="s">
        <v>23901</v>
      </c>
      <c r="F2184" s="14" t="s">
        <v>23902</v>
      </c>
      <c r="G2184" s="14" t="s">
        <v>23903</v>
      </c>
      <c r="H2184" s="14" t="s">
        <v>23904</v>
      </c>
      <c r="I2184" s="14" t="s">
        <v>16841</v>
      </c>
      <c r="J2184" s="14" t="s">
        <v>8350</v>
      </c>
      <c r="K2184" s="14" t="s">
        <v>33</v>
      </c>
      <c r="L2184" s="14" t="s">
        <v>23905</v>
      </c>
      <c r="M2184" s="14" t="s">
        <v>16843</v>
      </c>
      <c r="N2184" s="14" t="s">
        <v>23906</v>
      </c>
      <c r="O2184" s="14" t="s">
        <v>23907</v>
      </c>
      <c r="P2184" s="58" t="s">
        <v>38</v>
      </c>
      <c r="Q2184" s="14" t="s">
        <v>23908</v>
      </c>
      <c r="R2184" s="14" t="s">
        <v>40</v>
      </c>
      <c r="S2184" s="14" t="s">
        <v>23909</v>
      </c>
      <c r="T2184" s="14" t="s">
        <v>8357</v>
      </c>
      <c r="U2184" s="14" t="s">
        <v>693</v>
      </c>
      <c r="V2184" s="14" t="s">
        <v>44</v>
      </c>
    </row>
    <row r="2185" spans="1:22" ht="9.75" customHeight="1">
      <c r="A2185" s="14" t="s">
        <v>376</v>
      </c>
      <c r="B2185" s="14" t="s">
        <v>270</v>
      </c>
      <c r="C2185" s="13" t="str">
        <f t="shared" si="8"/>
        <v>11995B9</v>
      </c>
      <c r="D2185" s="14" t="s">
        <v>27</v>
      </c>
      <c r="E2185" s="14" t="s">
        <v>23910</v>
      </c>
      <c r="F2185" s="14" t="s">
        <v>23911</v>
      </c>
      <c r="G2185" s="14" t="s">
        <v>23912</v>
      </c>
      <c r="H2185" s="14" t="s">
        <v>23913</v>
      </c>
      <c r="I2185" s="14" t="s">
        <v>2124</v>
      </c>
      <c r="J2185" s="14" t="s">
        <v>23914</v>
      </c>
      <c r="K2185" s="14" t="s">
        <v>33</v>
      </c>
      <c r="L2185" s="14" t="s">
        <v>23915</v>
      </c>
      <c r="M2185" s="14" t="s">
        <v>2127</v>
      </c>
      <c r="N2185" s="14" t="s">
        <v>23916</v>
      </c>
      <c r="O2185" s="14" t="s">
        <v>23917</v>
      </c>
      <c r="P2185" s="58" t="s">
        <v>38</v>
      </c>
      <c r="Q2185" s="14" t="s">
        <v>23918</v>
      </c>
      <c r="R2185" s="14" t="s">
        <v>40</v>
      </c>
      <c r="S2185" s="14" t="s">
        <v>23919</v>
      </c>
      <c r="T2185" s="14" t="s">
        <v>23920</v>
      </c>
      <c r="U2185" s="14" t="s">
        <v>693</v>
      </c>
      <c r="V2185" s="14" t="s">
        <v>1667</v>
      </c>
    </row>
    <row r="2186" spans="1:22" ht="9.75" customHeight="1">
      <c r="A2186" s="14" t="s">
        <v>376</v>
      </c>
      <c r="B2186" s="14" t="s">
        <v>284</v>
      </c>
      <c r="C2186" s="13" t="str">
        <f t="shared" si="8"/>
        <v>11995B10</v>
      </c>
      <c r="D2186" s="14" t="s">
        <v>27</v>
      </c>
      <c r="E2186" s="14" t="s">
        <v>23921</v>
      </c>
      <c r="F2186" s="14" t="s">
        <v>23922</v>
      </c>
      <c r="G2186" s="13"/>
      <c r="H2186" s="14" t="s">
        <v>23923</v>
      </c>
      <c r="I2186" s="14" t="s">
        <v>23924</v>
      </c>
      <c r="J2186" s="14" t="s">
        <v>230</v>
      </c>
      <c r="K2186" s="13"/>
      <c r="L2186" s="14" t="s">
        <v>23925</v>
      </c>
      <c r="M2186" s="14" t="s">
        <v>23926</v>
      </c>
      <c r="N2186" s="14" t="s">
        <v>23927</v>
      </c>
      <c r="O2186" s="14" t="s">
        <v>23928</v>
      </c>
      <c r="P2186" s="58" t="s">
        <v>38</v>
      </c>
      <c r="Q2186" s="14" t="s">
        <v>23929</v>
      </c>
      <c r="R2186" s="14" t="s">
        <v>40</v>
      </c>
      <c r="S2186" s="14" t="s">
        <v>23930</v>
      </c>
      <c r="T2186" s="14" t="s">
        <v>230</v>
      </c>
      <c r="U2186" s="14" t="s">
        <v>23931</v>
      </c>
      <c r="V2186" s="14" t="s">
        <v>148</v>
      </c>
    </row>
    <row r="2187" spans="1:22" ht="9.75" customHeight="1">
      <c r="A2187" s="14" t="s">
        <v>376</v>
      </c>
      <c r="B2187" s="14" t="s">
        <v>298</v>
      </c>
      <c r="C2187" s="13" t="str">
        <f t="shared" si="8"/>
        <v>11995B11</v>
      </c>
      <c r="D2187" s="14" t="s">
        <v>27</v>
      </c>
      <c r="E2187" s="14" t="s">
        <v>23932</v>
      </c>
      <c r="F2187" s="14" t="s">
        <v>23933</v>
      </c>
      <c r="G2187" s="14" t="s">
        <v>23934</v>
      </c>
      <c r="H2187" s="14" t="s">
        <v>23935</v>
      </c>
      <c r="I2187" s="14" t="s">
        <v>23936</v>
      </c>
      <c r="J2187" s="14" t="s">
        <v>1441</v>
      </c>
      <c r="K2187" s="14" t="s">
        <v>2392</v>
      </c>
      <c r="L2187" s="14" t="s">
        <v>23937</v>
      </c>
      <c r="M2187" s="14" t="s">
        <v>23938</v>
      </c>
      <c r="N2187" s="14" t="s">
        <v>23939</v>
      </c>
      <c r="O2187" s="14" t="s">
        <v>23940</v>
      </c>
      <c r="P2187" s="58" t="s">
        <v>38</v>
      </c>
      <c r="Q2187" s="14" t="s">
        <v>23941</v>
      </c>
      <c r="R2187" s="14" t="s">
        <v>40</v>
      </c>
      <c r="S2187" s="14" t="s">
        <v>23942</v>
      </c>
      <c r="T2187" s="14" t="s">
        <v>229</v>
      </c>
      <c r="U2187" s="14" t="s">
        <v>43</v>
      </c>
      <c r="V2187" s="14" t="s">
        <v>44</v>
      </c>
    </row>
    <row r="2188" spans="1:22" ht="9.75" customHeight="1">
      <c r="A2188" s="14" t="s">
        <v>376</v>
      </c>
      <c r="B2188" s="14" t="s">
        <v>311</v>
      </c>
      <c r="C2188" s="13" t="str">
        <f t="shared" si="8"/>
        <v>11995C2</v>
      </c>
      <c r="D2188" s="14" t="s">
        <v>27</v>
      </c>
      <c r="E2188" s="14" t="s">
        <v>23943</v>
      </c>
      <c r="F2188" s="14" t="s">
        <v>23944</v>
      </c>
      <c r="G2188" s="13"/>
      <c r="H2188" s="14" t="s">
        <v>23945</v>
      </c>
      <c r="I2188" s="14" t="s">
        <v>6660</v>
      </c>
      <c r="J2188" s="14" t="s">
        <v>1859</v>
      </c>
      <c r="K2188" s="14" t="s">
        <v>33</v>
      </c>
      <c r="L2188" s="14" t="s">
        <v>23946</v>
      </c>
      <c r="M2188" s="14" t="s">
        <v>23947</v>
      </c>
      <c r="N2188" s="14" t="s">
        <v>23948</v>
      </c>
      <c r="O2188" s="14" t="s">
        <v>23949</v>
      </c>
      <c r="P2188" s="58" t="s">
        <v>38</v>
      </c>
      <c r="Q2188" s="14" t="s">
        <v>23950</v>
      </c>
      <c r="R2188" s="14" t="s">
        <v>40</v>
      </c>
      <c r="S2188" s="14" t="s">
        <v>23951</v>
      </c>
      <c r="T2188" s="14" t="s">
        <v>103</v>
      </c>
      <c r="U2188" s="14" t="s">
        <v>1414</v>
      </c>
      <c r="V2188" s="14" t="s">
        <v>44</v>
      </c>
    </row>
    <row r="2189" spans="1:22" ht="9.75" customHeight="1">
      <c r="A2189" s="14" t="s">
        <v>376</v>
      </c>
      <c r="B2189" s="14" t="s">
        <v>325</v>
      </c>
      <c r="C2189" s="13" t="str">
        <f t="shared" si="8"/>
        <v>11995C3</v>
      </c>
      <c r="D2189" s="14" t="s">
        <v>27</v>
      </c>
      <c r="E2189" s="14" t="s">
        <v>23952</v>
      </c>
      <c r="F2189" s="14" t="s">
        <v>23953</v>
      </c>
      <c r="G2189" s="14" t="s">
        <v>23954</v>
      </c>
      <c r="H2189" s="14" t="s">
        <v>23955</v>
      </c>
      <c r="I2189" s="14" t="s">
        <v>23956</v>
      </c>
      <c r="J2189" s="14" t="s">
        <v>962</v>
      </c>
      <c r="K2189" s="14" t="s">
        <v>33</v>
      </c>
      <c r="L2189" s="14" t="s">
        <v>23957</v>
      </c>
      <c r="M2189" s="14" t="s">
        <v>23958</v>
      </c>
      <c r="N2189" s="14" t="s">
        <v>23959</v>
      </c>
      <c r="O2189" s="14" t="s">
        <v>23960</v>
      </c>
      <c r="P2189" s="58" t="s">
        <v>38</v>
      </c>
      <c r="Q2189" s="14" t="s">
        <v>23961</v>
      </c>
      <c r="R2189" s="14" t="s">
        <v>40</v>
      </c>
      <c r="S2189" s="14" t="s">
        <v>23962</v>
      </c>
      <c r="T2189" s="14" t="s">
        <v>970</v>
      </c>
      <c r="U2189" s="14" t="s">
        <v>134</v>
      </c>
      <c r="V2189" s="14" t="s">
        <v>44</v>
      </c>
    </row>
    <row r="2190" spans="1:22" ht="9.75" customHeight="1">
      <c r="A2190" s="14" t="s">
        <v>376</v>
      </c>
      <c r="B2190" s="14" t="s">
        <v>339</v>
      </c>
      <c r="C2190" s="13" t="str">
        <f t="shared" si="8"/>
        <v>11995C4</v>
      </c>
      <c r="D2190" s="14" t="s">
        <v>27</v>
      </c>
      <c r="E2190" s="14" t="s">
        <v>23963</v>
      </c>
      <c r="F2190" s="14" t="s">
        <v>23964</v>
      </c>
      <c r="G2190" s="14" t="s">
        <v>23965</v>
      </c>
      <c r="H2190" s="14" t="s">
        <v>23966</v>
      </c>
      <c r="I2190" s="14" t="s">
        <v>7614</v>
      </c>
      <c r="J2190" s="14" t="s">
        <v>67</v>
      </c>
      <c r="K2190" s="14" t="s">
        <v>33</v>
      </c>
      <c r="L2190" s="14" t="s">
        <v>23967</v>
      </c>
      <c r="M2190" s="14" t="s">
        <v>7616</v>
      </c>
      <c r="N2190" s="14" t="s">
        <v>23968</v>
      </c>
      <c r="O2190" s="14" t="s">
        <v>23969</v>
      </c>
      <c r="P2190" s="58" t="s">
        <v>38</v>
      </c>
      <c r="Q2190" s="14" t="s">
        <v>23970</v>
      </c>
      <c r="R2190" s="14" t="s">
        <v>40</v>
      </c>
      <c r="S2190" s="14" t="s">
        <v>23971</v>
      </c>
      <c r="T2190" s="14" t="s">
        <v>75</v>
      </c>
      <c r="U2190" s="14" t="s">
        <v>230</v>
      </c>
      <c r="V2190" s="14" t="s">
        <v>44</v>
      </c>
    </row>
    <row r="2191" spans="1:22" ht="9.75" customHeight="1">
      <c r="A2191" s="14" t="s">
        <v>376</v>
      </c>
      <c r="B2191" s="14" t="s">
        <v>351</v>
      </c>
      <c r="C2191" s="13" t="str">
        <f t="shared" si="8"/>
        <v>11995C5</v>
      </c>
      <c r="D2191" s="14" t="s">
        <v>27</v>
      </c>
      <c r="E2191" s="14" t="s">
        <v>23972</v>
      </c>
      <c r="F2191" s="14" t="s">
        <v>23973</v>
      </c>
      <c r="G2191" s="14" t="s">
        <v>23974</v>
      </c>
      <c r="H2191" s="14" t="s">
        <v>23975</v>
      </c>
      <c r="I2191" s="14" t="s">
        <v>23976</v>
      </c>
      <c r="J2191" s="14" t="s">
        <v>4031</v>
      </c>
      <c r="K2191" s="14" t="s">
        <v>33</v>
      </c>
      <c r="L2191" s="14" t="s">
        <v>23977</v>
      </c>
      <c r="M2191" s="14" t="s">
        <v>23978</v>
      </c>
      <c r="N2191" s="14" t="s">
        <v>23979</v>
      </c>
      <c r="O2191" s="14" t="s">
        <v>23980</v>
      </c>
      <c r="P2191" s="58" t="s">
        <v>38</v>
      </c>
      <c r="Q2191" s="14" t="s">
        <v>23981</v>
      </c>
      <c r="R2191" s="14" t="s">
        <v>40</v>
      </c>
      <c r="S2191" s="14" t="s">
        <v>23982</v>
      </c>
      <c r="T2191" s="14" t="s">
        <v>4031</v>
      </c>
      <c r="U2191" s="14" t="s">
        <v>1084</v>
      </c>
      <c r="V2191" s="14" t="s">
        <v>44</v>
      </c>
    </row>
    <row r="2192" spans="1:22" ht="9.75" customHeight="1">
      <c r="A2192" s="14" t="s">
        <v>376</v>
      </c>
      <c r="B2192" s="14" t="s">
        <v>365</v>
      </c>
      <c r="C2192" s="13" t="str">
        <f t="shared" si="8"/>
        <v>11995C6</v>
      </c>
      <c r="D2192" s="14" t="s">
        <v>27</v>
      </c>
      <c r="E2192" s="14" t="s">
        <v>23983</v>
      </c>
      <c r="F2192" s="14" t="s">
        <v>23984</v>
      </c>
      <c r="G2192" s="13"/>
      <c r="H2192" s="14" t="s">
        <v>23985</v>
      </c>
      <c r="I2192" s="14" t="s">
        <v>23986</v>
      </c>
      <c r="J2192" s="14" t="s">
        <v>23987</v>
      </c>
      <c r="K2192" s="14" t="s">
        <v>33</v>
      </c>
      <c r="L2192" s="14" t="s">
        <v>23988</v>
      </c>
      <c r="M2192" s="14" t="s">
        <v>23989</v>
      </c>
      <c r="N2192" s="14" t="s">
        <v>23990</v>
      </c>
      <c r="O2192" s="14" t="s">
        <v>23991</v>
      </c>
      <c r="P2192" s="58" t="s">
        <v>38</v>
      </c>
      <c r="Q2192" s="14" t="s">
        <v>23992</v>
      </c>
      <c r="R2192" s="14" t="s">
        <v>40</v>
      </c>
      <c r="S2192" s="14" t="s">
        <v>23993</v>
      </c>
      <c r="T2192" s="14" t="s">
        <v>23994</v>
      </c>
      <c r="U2192" s="14" t="s">
        <v>4312</v>
      </c>
      <c r="V2192" s="14" t="s">
        <v>148</v>
      </c>
    </row>
    <row r="2193" spans="1:22" ht="9.75" customHeight="1">
      <c r="A2193" s="14" t="s">
        <v>376</v>
      </c>
      <c r="B2193" s="14" t="s">
        <v>378</v>
      </c>
      <c r="C2193" s="13" t="str">
        <f t="shared" si="8"/>
        <v>11995C7</v>
      </c>
      <c r="D2193" s="14" t="s">
        <v>27</v>
      </c>
      <c r="E2193" s="14" t="s">
        <v>23995</v>
      </c>
      <c r="F2193" s="14" t="s">
        <v>23996</v>
      </c>
      <c r="G2193" s="14" t="s">
        <v>23997</v>
      </c>
      <c r="H2193" s="14" t="s">
        <v>23998</v>
      </c>
      <c r="I2193" s="14" t="s">
        <v>23999</v>
      </c>
      <c r="J2193" s="14" t="s">
        <v>24000</v>
      </c>
      <c r="K2193" s="14" t="s">
        <v>33</v>
      </c>
      <c r="L2193" s="14" t="s">
        <v>24001</v>
      </c>
      <c r="M2193" s="14" t="s">
        <v>24002</v>
      </c>
      <c r="N2193" s="14" t="s">
        <v>24003</v>
      </c>
      <c r="O2193" s="14" t="s">
        <v>24004</v>
      </c>
      <c r="P2193" s="58" t="s">
        <v>38</v>
      </c>
      <c r="Q2193" s="14" t="s">
        <v>24005</v>
      </c>
      <c r="R2193" s="14" t="s">
        <v>40</v>
      </c>
      <c r="S2193" s="14" t="s">
        <v>24006</v>
      </c>
      <c r="T2193" s="14" t="s">
        <v>24007</v>
      </c>
      <c r="U2193" s="14" t="s">
        <v>134</v>
      </c>
      <c r="V2193" s="14" t="s">
        <v>44</v>
      </c>
    </row>
    <row r="2194" spans="1:22" ht="9.75" customHeight="1">
      <c r="A2194" s="14" t="s">
        <v>376</v>
      </c>
      <c r="B2194" s="14" t="s">
        <v>392</v>
      </c>
      <c r="C2194" s="13" t="str">
        <f t="shared" si="8"/>
        <v>11995C8</v>
      </c>
      <c r="D2194" s="14" t="s">
        <v>27</v>
      </c>
      <c r="E2194" s="14" t="s">
        <v>24008</v>
      </c>
      <c r="F2194" s="14" t="s">
        <v>24009</v>
      </c>
      <c r="G2194" s="14" t="s">
        <v>24010</v>
      </c>
      <c r="H2194" s="14" t="s">
        <v>24011</v>
      </c>
      <c r="I2194" s="14" t="s">
        <v>24012</v>
      </c>
      <c r="J2194" s="14" t="s">
        <v>344</v>
      </c>
      <c r="K2194" s="14" t="s">
        <v>52</v>
      </c>
      <c r="L2194" s="14" t="s">
        <v>24013</v>
      </c>
      <c r="M2194" s="14" t="s">
        <v>24014</v>
      </c>
      <c r="N2194" s="14" t="s">
        <v>24015</v>
      </c>
      <c r="O2194" s="14" t="s">
        <v>24016</v>
      </c>
      <c r="P2194" s="58" t="s">
        <v>38</v>
      </c>
      <c r="Q2194" s="14" t="s">
        <v>24017</v>
      </c>
      <c r="R2194" s="14" t="s">
        <v>40</v>
      </c>
      <c r="S2194" s="14" t="s">
        <v>24018</v>
      </c>
      <c r="T2194" s="14" t="s">
        <v>75</v>
      </c>
      <c r="U2194" s="14" t="s">
        <v>243</v>
      </c>
      <c r="V2194" s="14" t="s">
        <v>44</v>
      </c>
    </row>
    <row r="2195" spans="1:22" ht="9.75" customHeight="1">
      <c r="A2195" s="14" t="s">
        <v>376</v>
      </c>
      <c r="B2195" s="14" t="s">
        <v>404</v>
      </c>
      <c r="C2195" s="13" t="str">
        <f t="shared" si="8"/>
        <v>11995C9</v>
      </c>
      <c r="D2195" s="14" t="s">
        <v>27</v>
      </c>
      <c r="E2195" s="14" t="s">
        <v>24019</v>
      </c>
      <c r="F2195" s="14" t="s">
        <v>24020</v>
      </c>
      <c r="G2195" s="14" t="s">
        <v>24021</v>
      </c>
      <c r="H2195" s="14" t="s">
        <v>24022</v>
      </c>
      <c r="I2195" s="14" t="s">
        <v>24023</v>
      </c>
      <c r="J2195" s="14" t="s">
        <v>344</v>
      </c>
      <c r="K2195" s="14" t="s">
        <v>52</v>
      </c>
      <c r="L2195" s="14" t="s">
        <v>24024</v>
      </c>
      <c r="M2195" s="14" t="s">
        <v>24025</v>
      </c>
      <c r="N2195" s="14" t="s">
        <v>24026</v>
      </c>
      <c r="O2195" s="14" t="s">
        <v>24027</v>
      </c>
      <c r="P2195" s="58" t="s">
        <v>38</v>
      </c>
      <c r="Q2195" s="14" t="s">
        <v>24028</v>
      </c>
      <c r="R2195" s="14" t="s">
        <v>40</v>
      </c>
      <c r="S2195" s="14" t="s">
        <v>24029</v>
      </c>
      <c r="T2195" s="14" t="s">
        <v>75</v>
      </c>
      <c r="U2195" s="14" t="s">
        <v>243</v>
      </c>
      <c r="V2195" s="14" t="s">
        <v>44</v>
      </c>
    </row>
    <row r="2196" spans="1:22" ht="9.75" customHeight="1">
      <c r="A2196" s="14" t="s">
        <v>376</v>
      </c>
      <c r="B2196" s="14" t="s">
        <v>417</v>
      </c>
      <c r="C2196" s="13" t="str">
        <f t="shared" si="8"/>
        <v>11995C10</v>
      </c>
      <c r="D2196" s="14" t="s">
        <v>27</v>
      </c>
      <c r="E2196" s="14" t="s">
        <v>24030</v>
      </c>
      <c r="F2196" s="14" t="s">
        <v>24031</v>
      </c>
      <c r="G2196" s="13"/>
      <c r="H2196" s="14" t="s">
        <v>24032</v>
      </c>
      <c r="I2196" s="14" t="s">
        <v>24033</v>
      </c>
      <c r="J2196" s="14" t="s">
        <v>5972</v>
      </c>
      <c r="K2196" s="14" t="s">
        <v>33</v>
      </c>
      <c r="L2196" s="14" t="s">
        <v>24034</v>
      </c>
      <c r="M2196" s="14" t="s">
        <v>24035</v>
      </c>
      <c r="N2196" s="14" t="s">
        <v>24036</v>
      </c>
      <c r="O2196" s="14" t="s">
        <v>24037</v>
      </c>
      <c r="P2196" s="58" t="s">
        <v>38</v>
      </c>
      <c r="Q2196" s="14" t="s">
        <v>24038</v>
      </c>
      <c r="R2196" s="14" t="s">
        <v>40</v>
      </c>
      <c r="S2196" s="14" t="s">
        <v>24039</v>
      </c>
      <c r="T2196" s="14" t="s">
        <v>391</v>
      </c>
      <c r="U2196" s="14" t="s">
        <v>3925</v>
      </c>
      <c r="V2196" s="14" t="s">
        <v>44</v>
      </c>
    </row>
    <row r="2197" spans="1:22" ht="9.75" customHeight="1">
      <c r="A2197" s="14" t="s">
        <v>376</v>
      </c>
      <c r="B2197" s="14" t="s">
        <v>430</v>
      </c>
      <c r="C2197" s="13" t="str">
        <f t="shared" si="8"/>
        <v>11995C11</v>
      </c>
      <c r="D2197" s="14" t="s">
        <v>27</v>
      </c>
      <c r="E2197" s="14" t="s">
        <v>24040</v>
      </c>
      <c r="F2197" s="14" t="s">
        <v>24041</v>
      </c>
      <c r="G2197" s="14" t="s">
        <v>24042</v>
      </c>
      <c r="H2197" s="14" t="s">
        <v>24043</v>
      </c>
      <c r="I2197" s="14" t="s">
        <v>15618</v>
      </c>
      <c r="J2197" s="14" t="s">
        <v>9897</v>
      </c>
      <c r="K2197" s="14" t="s">
        <v>33</v>
      </c>
      <c r="L2197" s="14" t="s">
        <v>24044</v>
      </c>
      <c r="M2197" s="14" t="s">
        <v>15620</v>
      </c>
      <c r="N2197" s="14" t="s">
        <v>24045</v>
      </c>
      <c r="O2197" s="14" t="s">
        <v>24046</v>
      </c>
      <c r="P2197" s="58" t="s">
        <v>38</v>
      </c>
      <c r="Q2197" s="14" t="s">
        <v>24047</v>
      </c>
      <c r="R2197" s="14" t="s">
        <v>40</v>
      </c>
      <c r="S2197" s="14" t="s">
        <v>24048</v>
      </c>
      <c r="T2197" s="14" t="s">
        <v>781</v>
      </c>
      <c r="U2197" s="14" t="s">
        <v>134</v>
      </c>
      <c r="V2197" s="14" t="s">
        <v>547</v>
      </c>
    </row>
    <row r="2198" spans="1:22" ht="9.75" customHeight="1">
      <c r="A2198" s="14" t="s">
        <v>376</v>
      </c>
      <c r="B2198" s="14" t="s">
        <v>444</v>
      </c>
      <c r="C2198" s="13" t="str">
        <f t="shared" si="8"/>
        <v>11995D2</v>
      </c>
      <c r="D2198" s="14" t="s">
        <v>27</v>
      </c>
      <c r="E2198" s="14" t="s">
        <v>24049</v>
      </c>
      <c r="F2198" s="14" t="s">
        <v>24050</v>
      </c>
      <c r="G2198" s="14" t="s">
        <v>24051</v>
      </c>
      <c r="H2198" s="14" t="s">
        <v>24052</v>
      </c>
      <c r="I2198" s="14" t="s">
        <v>24053</v>
      </c>
      <c r="J2198" s="14" t="s">
        <v>111</v>
      </c>
      <c r="K2198" s="14" t="s">
        <v>83</v>
      </c>
      <c r="L2198" s="14" t="s">
        <v>24054</v>
      </c>
      <c r="M2198" s="14" t="s">
        <v>24055</v>
      </c>
      <c r="N2198" s="14" t="s">
        <v>24056</v>
      </c>
      <c r="O2198" s="14" t="s">
        <v>24057</v>
      </c>
      <c r="P2198" s="58" t="s">
        <v>38</v>
      </c>
      <c r="Q2198" s="14" t="s">
        <v>24058</v>
      </c>
      <c r="R2198" s="14" t="s">
        <v>40</v>
      </c>
      <c r="S2198" s="14" t="s">
        <v>24059</v>
      </c>
      <c r="T2198" s="14" t="s">
        <v>118</v>
      </c>
      <c r="U2198" s="14" t="s">
        <v>60</v>
      </c>
      <c r="V2198" s="14" t="s">
        <v>44</v>
      </c>
    </row>
    <row r="2199" spans="1:22" ht="9.75" customHeight="1">
      <c r="A2199" s="14" t="s">
        <v>376</v>
      </c>
      <c r="B2199" s="14" t="s">
        <v>457</v>
      </c>
      <c r="C2199" s="13" t="str">
        <f t="shared" si="8"/>
        <v>11995D3</v>
      </c>
      <c r="D2199" s="14" t="s">
        <v>27</v>
      </c>
      <c r="E2199" s="14" t="s">
        <v>24060</v>
      </c>
      <c r="F2199" s="14" t="s">
        <v>24061</v>
      </c>
      <c r="G2199" s="13"/>
      <c r="H2199" s="14" t="s">
        <v>24062</v>
      </c>
      <c r="I2199" s="14" t="s">
        <v>24063</v>
      </c>
      <c r="J2199" s="14" t="s">
        <v>3768</v>
      </c>
      <c r="K2199" s="14" t="s">
        <v>33</v>
      </c>
      <c r="L2199" s="14" t="s">
        <v>24064</v>
      </c>
      <c r="M2199" s="14" t="s">
        <v>24065</v>
      </c>
      <c r="N2199" s="14" t="s">
        <v>24066</v>
      </c>
      <c r="O2199" s="14" t="s">
        <v>24067</v>
      </c>
      <c r="P2199" s="58" t="s">
        <v>38</v>
      </c>
      <c r="Q2199" s="14" t="s">
        <v>24068</v>
      </c>
      <c r="R2199" s="14" t="s">
        <v>40</v>
      </c>
      <c r="S2199" s="14" t="s">
        <v>24069</v>
      </c>
      <c r="T2199" s="14" t="s">
        <v>75</v>
      </c>
      <c r="U2199" s="14" t="s">
        <v>243</v>
      </c>
      <c r="V2199" s="14" t="s">
        <v>44</v>
      </c>
    </row>
    <row r="2200" spans="1:22" ht="9.75" customHeight="1">
      <c r="A2200" s="14" t="s">
        <v>376</v>
      </c>
      <c r="B2200" s="14" t="s">
        <v>470</v>
      </c>
      <c r="C2200" s="13" t="str">
        <f t="shared" si="8"/>
        <v>11995D4</v>
      </c>
      <c r="D2200" s="14" t="s">
        <v>27</v>
      </c>
      <c r="E2200" s="14" t="s">
        <v>24070</v>
      </c>
      <c r="F2200" s="14" t="s">
        <v>24071</v>
      </c>
      <c r="G2200" s="14" t="s">
        <v>24072</v>
      </c>
      <c r="H2200" s="14" t="s">
        <v>24073</v>
      </c>
      <c r="I2200" s="14" t="s">
        <v>24074</v>
      </c>
      <c r="J2200" s="14" t="s">
        <v>222</v>
      </c>
      <c r="K2200" s="14" t="s">
        <v>83</v>
      </c>
      <c r="L2200" s="14" t="s">
        <v>24075</v>
      </c>
      <c r="M2200" s="14" t="s">
        <v>24076</v>
      </c>
      <c r="N2200" s="14" t="s">
        <v>24077</v>
      </c>
      <c r="O2200" s="14" t="s">
        <v>24078</v>
      </c>
      <c r="P2200" s="58" t="s">
        <v>38</v>
      </c>
      <c r="Q2200" s="14" t="s">
        <v>24079</v>
      </c>
      <c r="R2200" s="14" t="s">
        <v>40</v>
      </c>
      <c r="S2200" s="14" t="s">
        <v>24080</v>
      </c>
      <c r="T2200" s="14" t="s">
        <v>229</v>
      </c>
      <c r="U2200" s="14" t="s">
        <v>283</v>
      </c>
      <c r="V2200" s="14" t="s">
        <v>44</v>
      </c>
    </row>
    <row r="2201" spans="1:22" ht="9.75" customHeight="1">
      <c r="A2201" s="14" t="s">
        <v>376</v>
      </c>
      <c r="B2201" s="14" t="s">
        <v>485</v>
      </c>
      <c r="C2201" s="13" t="str">
        <f t="shared" si="8"/>
        <v>11995D5</v>
      </c>
      <c r="D2201" s="14" t="s">
        <v>27</v>
      </c>
      <c r="E2201" s="14" t="s">
        <v>24081</v>
      </c>
      <c r="F2201" s="14" t="s">
        <v>24082</v>
      </c>
      <c r="G2201" s="14" t="s">
        <v>24083</v>
      </c>
      <c r="H2201" s="14" t="s">
        <v>24084</v>
      </c>
      <c r="I2201" s="14" t="s">
        <v>24085</v>
      </c>
      <c r="J2201" s="14" t="s">
        <v>10050</v>
      </c>
      <c r="K2201" s="14" t="s">
        <v>52</v>
      </c>
      <c r="L2201" s="14" t="s">
        <v>24086</v>
      </c>
      <c r="M2201" s="14" t="s">
        <v>24087</v>
      </c>
      <c r="N2201" s="14" t="s">
        <v>24088</v>
      </c>
      <c r="O2201" s="14" t="s">
        <v>24089</v>
      </c>
      <c r="P2201" s="58" t="s">
        <v>38</v>
      </c>
      <c r="Q2201" s="14" t="s">
        <v>24090</v>
      </c>
      <c r="R2201" s="14" t="s">
        <v>40</v>
      </c>
      <c r="S2201" s="14" t="s">
        <v>24091</v>
      </c>
      <c r="T2201" s="14" t="s">
        <v>3105</v>
      </c>
      <c r="U2201" s="14" t="s">
        <v>429</v>
      </c>
      <c r="V2201" s="14" t="s">
        <v>44</v>
      </c>
    </row>
    <row r="2202" spans="1:22" ht="9.75" customHeight="1">
      <c r="A2202" s="14" t="s">
        <v>376</v>
      </c>
      <c r="B2202" s="14" t="s">
        <v>497</v>
      </c>
      <c r="C2202" s="13" t="str">
        <f t="shared" si="8"/>
        <v>11995D6</v>
      </c>
      <c r="D2202" s="14" t="s">
        <v>27</v>
      </c>
      <c r="E2202" s="14" t="s">
        <v>24092</v>
      </c>
      <c r="F2202" s="14" t="s">
        <v>24093</v>
      </c>
      <c r="G2202" s="14" t="s">
        <v>24094</v>
      </c>
      <c r="H2202" s="14" t="s">
        <v>24095</v>
      </c>
      <c r="I2202" s="14" t="s">
        <v>24096</v>
      </c>
      <c r="J2202" s="14" t="s">
        <v>1301</v>
      </c>
      <c r="K2202" s="14" t="s">
        <v>24097</v>
      </c>
      <c r="L2202" s="14" t="s">
        <v>24098</v>
      </c>
      <c r="M2202" s="14" t="s">
        <v>24099</v>
      </c>
      <c r="N2202" s="14" t="s">
        <v>24100</v>
      </c>
      <c r="O2202" s="14" t="s">
        <v>24101</v>
      </c>
      <c r="P2202" s="58" t="s">
        <v>38</v>
      </c>
      <c r="Q2202" s="14" t="s">
        <v>24102</v>
      </c>
      <c r="R2202" s="14" t="s">
        <v>40</v>
      </c>
      <c r="S2202" s="14" t="s">
        <v>24103</v>
      </c>
      <c r="T2202" s="14" t="s">
        <v>230</v>
      </c>
      <c r="U2202" s="14" t="s">
        <v>215</v>
      </c>
      <c r="V2202" s="14" t="s">
        <v>44</v>
      </c>
    </row>
    <row r="2203" spans="1:22" ht="9.75" customHeight="1">
      <c r="A2203" s="14" t="s">
        <v>376</v>
      </c>
      <c r="B2203" s="14" t="s">
        <v>507</v>
      </c>
      <c r="C2203" s="13" t="str">
        <f t="shared" si="8"/>
        <v>11995D7</v>
      </c>
      <c r="D2203" s="14" t="s">
        <v>27</v>
      </c>
      <c r="E2203" s="14" t="s">
        <v>24104</v>
      </c>
      <c r="F2203" s="14" t="s">
        <v>24105</v>
      </c>
      <c r="G2203" s="14" t="s">
        <v>24106</v>
      </c>
      <c r="H2203" s="14" t="s">
        <v>24107</v>
      </c>
      <c r="I2203" s="14" t="s">
        <v>23803</v>
      </c>
      <c r="J2203" s="14" t="s">
        <v>8270</v>
      </c>
      <c r="K2203" s="14" t="s">
        <v>33</v>
      </c>
      <c r="L2203" s="14" t="s">
        <v>24108</v>
      </c>
      <c r="M2203" s="14" t="s">
        <v>23805</v>
      </c>
      <c r="N2203" s="14" t="s">
        <v>24109</v>
      </c>
      <c r="O2203" s="14" t="s">
        <v>24110</v>
      </c>
      <c r="P2203" s="58" t="s">
        <v>38</v>
      </c>
      <c r="Q2203" s="14" t="s">
        <v>24111</v>
      </c>
      <c r="R2203" s="14" t="s">
        <v>40</v>
      </c>
      <c r="S2203" s="14" t="s">
        <v>24112</v>
      </c>
      <c r="T2203" s="14" t="s">
        <v>75</v>
      </c>
      <c r="U2203" s="14" t="s">
        <v>243</v>
      </c>
      <c r="V2203" s="14" t="s">
        <v>44</v>
      </c>
    </row>
    <row r="2204" spans="1:22" ht="9.75" customHeight="1">
      <c r="A2204" s="14" t="s">
        <v>376</v>
      </c>
      <c r="B2204" s="14" t="s">
        <v>521</v>
      </c>
      <c r="C2204" s="13" t="str">
        <f t="shared" si="8"/>
        <v>11995D8</v>
      </c>
      <c r="D2204" s="14" t="s">
        <v>27</v>
      </c>
      <c r="E2204" s="14" t="s">
        <v>24113</v>
      </c>
      <c r="F2204" s="14" t="s">
        <v>24114</v>
      </c>
      <c r="G2204" s="13"/>
      <c r="H2204" s="14" t="s">
        <v>24115</v>
      </c>
      <c r="I2204" s="14" t="s">
        <v>24116</v>
      </c>
      <c r="J2204" s="14" t="s">
        <v>230</v>
      </c>
      <c r="K2204" s="14" t="s">
        <v>2392</v>
      </c>
      <c r="L2204" s="14" t="s">
        <v>24117</v>
      </c>
      <c r="M2204" s="14" t="s">
        <v>24118</v>
      </c>
      <c r="N2204" s="14" t="s">
        <v>24119</v>
      </c>
      <c r="O2204" s="14" t="s">
        <v>24120</v>
      </c>
      <c r="P2204" s="58" t="s">
        <v>38</v>
      </c>
      <c r="Q2204" s="14" t="s">
        <v>24121</v>
      </c>
      <c r="R2204" s="14" t="s">
        <v>40</v>
      </c>
      <c r="S2204" s="14" t="s">
        <v>24122</v>
      </c>
      <c r="T2204" s="14" t="s">
        <v>230</v>
      </c>
      <c r="U2204" s="14" t="s">
        <v>283</v>
      </c>
      <c r="V2204" s="14" t="s">
        <v>44</v>
      </c>
    </row>
    <row r="2205" spans="1:22" ht="9.75" customHeight="1">
      <c r="A2205" s="14" t="s">
        <v>376</v>
      </c>
      <c r="B2205" s="14" t="s">
        <v>535</v>
      </c>
      <c r="C2205" s="13" t="str">
        <f t="shared" si="8"/>
        <v>11995D9</v>
      </c>
      <c r="D2205" s="14" t="s">
        <v>27</v>
      </c>
      <c r="E2205" s="14" t="s">
        <v>24123</v>
      </c>
      <c r="F2205" s="14" t="s">
        <v>24124</v>
      </c>
      <c r="G2205" s="14" t="s">
        <v>24125</v>
      </c>
      <c r="H2205" s="14" t="s">
        <v>24126</v>
      </c>
      <c r="I2205" s="14" t="s">
        <v>24127</v>
      </c>
      <c r="J2205" s="14" t="s">
        <v>230</v>
      </c>
      <c r="K2205" s="14" t="s">
        <v>83</v>
      </c>
      <c r="L2205" s="14" t="s">
        <v>24128</v>
      </c>
      <c r="M2205" s="14" t="s">
        <v>24129</v>
      </c>
      <c r="N2205" s="14" t="s">
        <v>24130</v>
      </c>
      <c r="O2205" s="14" t="s">
        <v>24131</v>
      </c>
      <c r="P2205" s="58" t="s">
        <v>38</v>
      </c>
      <c r="Q2205" s="14" t="s">
        <v>24132</v>
      </c>
      <c r="R2205" s="14" t="s">
        <v>40</v>
      </c>
      <c r="S2205" s="14" t="s">
        <v>24133</v>
      </c>
      <c r="T2205" s="14" t="s">
        <v>230</v>
      </c>
      <c r="U2205" s="14" t="s">
        <v>283</v>
      </c>
      <c r="V2205" s="14" t="s">
        <v>44</v>
      </c>
    </row>
    <row r="2206" spans="1:22" ht="9.75" customHeight="1">
      <c r="A2206" s="14" t="s">
        <v>376</v>
      </c>
      <c r="B2206" s="14" t="s">
        <v>548</v>
      </c>
      <c r="C2206" s="13" t="str">
        <f t="shared" si="8"/>
        <v>11995D10</v>
      </c>
      <c r="D2206" s="14" t="s">
        <v>27</v>
      </c>
      <c r="E2206" s="14" t="s">
        <v>24134</v>
      </c>
      <c r="F2206" s="14" t="s">
        <v>24135</v>
      </c>
      <c r="G2206" s="14" t="s">
        <v>24136</v>
      </c>
      <c r="H2206" s="14" t="s">
        <v>24137</v>
      </c>
      <c r="I2206" s="14" t="s">
        <v>24138</v>
      </c>
      <c r="J2206" s="14" t="s">
        <v>344</v>
      </c>
      <c r="K2206" s="14" t="s">
        <v>68</v>
      </c>
      <c r="L2206" s="14" t="s">
        <v>24139</v>
      </c>
      <c r="M2206" s="14" t="s">
        <v>24140</v>
      </c>
      <c r="N2206" s="14" t="s">
        <v>24141</v>
      </c>
      <c r="O2206" s="14" t="s">
        <v>24142</v>
      </c>
      <c r="P2206" s="58" t="s">
        <v>38</v>
      </c>
      <c r="Q2206" s="14" t="s">
        <v>24143</v>
      </c>
      <c r="R2206" s="14" t="s">
        <v>40</v>
      </c>
      <c r="S2206" s="14" t="s">
        <v>24144</v>
      </c>
      <c r="T2206" s="14" t="s">
        <v>75</v>
      </c>
      <c r="U2206" s="14" t="s">
        <v>243</v>
      </c>
      <c r="V2206" s="14" t="s">
        <v>44</v>
      </c>
    </row>
    <row r="2207" spans="1:22" ht="9.75" customHeight="1">
      <c r="A2207" s="14" t="s">
        <v>376</v>
      </c>
      <c r="B2207" s="14" t="s">
        <v>560</v>
      </c>
      <c r="C2207" s="13" t="str">
        <f t="shared" si="8"/>
        <v>11995D11</v>
      </c>
      <c r="D2207" s="14" t="s">
        <v>27</v>
      </c>
      <c r="E2207" s="14" t="s">
        <v>24145</v>
      </c>
      <c r="F2207" s="14" t="s">
        <v>24146</v>
      </c>
      <c r="G2207" s="14" t="s">
        <v>24147</v>
      </c>
      <c r="H2207" s="14" t="s">
        <v>24148</v>
      </c>
      <c r="I2207" s="14" t="s">
        <v>24149</v>
      </c>
      <c r="J2207" s="14" t="s">
        <v>24150</v>
      </c>
      <c r="K2207" s="14" t="s">
        <v>33</v>
      </c>
      <c r="L2207" s="14" t="s">
        <v>24151</v>
      </c>
      <c r="M2207" s="14" t="s">
        <v>24152</v>
      </c>
      <c r="N2207" s="14" t="s">
        <v>24153</v>
      </c>
      <c r="O2207" s="14" t="s">
        <v>24154</v>
      </c>
      <c r="P2207" s="58" t="s">
        <v>38</v>
      </c>
      <c r="Q2207" s="14" t="s">
        <v>24155</v>
      </c>
      <c r="R2207" s="14" t="s">
        <v>40</v>
      </c>
      <c r="S2207" s="14" t="s">
        <v>24156</v>
      </c>
      <c r="T2207" s="14" t="s">
        <v>75</v>
      </c>
      <c r="U2207" s="14" t="s">
        <v>243</v>
      </c>
      <c r="V2207" s="14" t="s">
        <v>148</v>
      </c>
    </row>
    <row r="2208" spans="1:22" ht="9.75" customHeight="1">
      <c r="A2208" s="14" t="s">
        <v>376</v>
      </c>
      <c r="B2208" s="14" t="s">
        <v>571</v>
      </c>
      <c r="C2208" s="13" t="str">
        <f t="shared" si="8"/>
        <v>11995E2</v>
      </c>
      <c r="D2208" s="14" t="s">
        <v>27</v>
      </c>
      <c r="E2208" s="14" t="s">
        <v>24157</v>
      </c>
      <c r="F2208" s="14" t="s">
        <v>24158</v>
      </c>
      <c r="G2208" s="14" t="s">
        <v>24159</v>
      </c>
      <c r="H2208" s="14" t="s">
        <v>24160</v>
      </c>
      <c r="I2208" s="14" t="s">
        <v>24161</v>
      </c>
      <c r="J2208" s="14" t="s">
        <v>230</v>
      </c>
      <c r="K2208" s="14" t="s">
        <v>33</v>
      </c>
      <c r="L2208" s="14" t="s">
        <v>24162</v>
      </c>
      <c r="M2208" s="14" t="s">
        <v>24163</v>
      </c>
      <c r="N2208" s="14" t="s">
        <v>24164</v>
      </c>
      <c r="O2208" s="14" t="s">
        <v>24165</v>
      </c>
      <c r="P2208" s="58" t="s">
        <v>38</v>
      </c>
      <c r="Q2208" s="14" t="s">
        <v>24166</v>
      </c>
      <c r="R2208" s="14" t="s">
        <v>40</v>
      </c>
      <c r="S2208" s="14" t="s">
        <v>24167</v>
      </c>
      <c r="T2208" s="14" t="s">
        <v>230</v>
      </c>
      <c r="U2208" s="14" t="s">
        <v>429</v>
      </c>
      <c r="V2208" s="14" t="s">
        <v>44</v>
      </c>
    </row>
    <row r="2209" spans="1:22" ht="9.75" customHeight="1">
      <c r="A2209" s="14" t="s">
        <v>376</v>
      </c>
      <c r="B2209" s="14" t="s">
        <v>583</v>
      </c>
      <c r="C2209" s="13" t="str">
        <f t="shared" si="8"/>
        <v>11995E3</v>
      </c>
      <c r="D2209" s="14" t="s">
        <v>27</v>
      </c>
      <c r="E2209" s="14" t="s">
        <v>24168</v>
      </c>
      <c r="F2209" s="14" t="s">
        <v>24169</v>
      </c>
      <c r="G2209" s="14" t="s">
        <v>24170</v>
      </c>
      <c r="H2209" s="14" t="s">
        <v>24171</v>
      </c>
      <c r="I2209" s="14" t="s">
        <v>5395</v>
      </c>
      <c r="J2209" s="14" t="s">
        <v>230</v>
      </c>
      <c r="K2209" s="14" t="s">
        <v>33</v>
      </c>
      <c r="L2209" s="14" t="s">
        <v>24172</v>
      </c>
      <c r="M2209" s="14" t="s">
        <v>5397</v>
      </c>
      <c r="N2209" s="14" t="s">
        <v>24173</v>
      </c>
      <c r="O2209" s="14" t="s">
        <v>5399</v>
      </c>
      <c r="P2209" s="58" t="s">
        <v>38</v>
      </c>
      <c r="Q2209" s="14" t="s">
        <v>24174</v>
      </c>
      <c r="R2209" s="14" t="s">
        <v>40</v>
      </c>
      <c r="S2209" s="14" t="s">
        <v>24175</v>
      </c>
      <c r="T2209" s="14" t="s">
        <v>230</v>
      </c>
      <c r="U2209" s="14" t="s">
        <v>338</v>
      </c>
      <c r="V2209" s="14" t="s">
        <v>148</v>
      </c>
    </row>
    <row r="2210" spans="1:22" ht="9.75" customHeight="1">
      <c r="A2210" s="14" t="s">
        <v>376</v>
      </c>
      <c r="B2210" s="14" t="s">
        <v>595</v>
      </c>
      <c r="C2210" s="13" t="str">
        <f t="shared" si="8"/>
        <v>11995E4</v>
      </c>
      <c r="D2210" s="14" t="s">
        <v>27</v>
      </c>
      <c r="E2210" s="14" t="s">
        <v>24176</v>
      </c>
      <c r="F2210" s="14" t="s">
        <v>24177</v>
      </c>
      <c r="G2210" s="14" t="s">
        <v>24178</v>
      </c>
      <c r="H2210" s="14" t="s">
        <v>24179</v>
      </c>
      <c r="I2210" s="14" t="s">
        <v>2450</v>
      </c>
      <c r="J2210" s="14" t="s">
        <v>344</v>
      </c>
      <c r="K2210" s="14" t="s">
        <v>68</v>
      </c>
      <c r="L2210" s="14" t="s">
        <v>24180</v>
      </c>
      <c r="M2210" s="14" t="s">
        <v>24181</v>
      </c>
      <c r="N2210" s="14" t="s">
        <v>24182</v>
      </c>
      <c r="O2210" s="14" t="s">
        <v>24183</v>
      </c>
      <c r="P2210" s="58" t="s">
        <v>38</v>
      </c>
      <c r="Q2210" s="14" t="s">
        <v>24184</v>
      </c>
      <c r="R2210" s="14" t="s">
        <v>40</v>
      </c>
      <c r="S2210" s="14" t="s">
        <v>24185</v>
      </c>
      <c r="T2210" s="14" t="s">
        <v>75</v>
      </c>
      <c r="U2210" s="14" t="s">
        <v>243</v>
      </c>
      <c r="V2210" s="14" t="s">
        <v>44</v>
      </c>
    </row>
    <row r="2211" spans="1:22" ht="9.75" customHeight="1">
      <c r="A2211" s="14" t="s">
        <v>376</v>
      </c>
      <c r="B2211" s="14" t="s">
        <v>606</v>
      </c>
      <c r="C2211" s="13" t="str">
        <f t="shared" si="8"/>
        <v>11995E5</v>
      </c>
      <c r="D2211" s="14" t="s">
        <v>27</v>
      </c>
      <c r="E2211" s="14" t="s">
        <v>24186</v>
      </c>
      <c r="F2211" s="14" t="s">
        <v>24187</v>
      </c>
      <c r="G2211" s="13"/>
      <c r="H2211" s="14" t="s">
        <v>24188</v>
      </c>
      <c r="I2211" s="14" t="s">
        <v>24189</v>
      </c>
      <c r="J2211" s="14" t="s">
        <v>344</v>
      </c>
      <c r="K2211" s="14" t="s">
        <v>83</v>
      </c>
      <c r="L2211" s="14" t="s">
        <v>24190</v>
      </c>
      <c r="M2211" s="14" t="s">
        <v>24191</v>
      </c>
      <c r="N2211" s="14" t="s">
        <v>24192</v>
      </c>
      <c r="O2211" s="14" t="s">
        <v>24193</v>
      </c>
      <c r="P2211" s="58" t="s">
        <v>38</v>
      </c>
      <c r="Q2211" s="14" t="s">
        <v>24194</v>
      </c>
      <c r="R2211" s="14" t="s">
        <v>40</v>
      </c>
      <c r="S2211" s="14" t="s">
        <v>24195</v>
      </c>
      <c r="T2211" s="14" t="s">
        <v>75</v>
      </c>
      <c r="U2211" s="14" t="s">
        <v>243</v>
      </c>
      <c r="V2211" s="14" t="s">
        <v>44</v>
      </c>
    </row>
    <row r="2212" spans="1:22" ht="9.75" customHeight="1">
      <c r="A2212" s="14" t="s">
        <v>376</v>
      </c>
      <c r="B2212" s="14" t="s">
        <v>617</v>
      </c>
      <c r="C2212" s="13" t="str">
        <f t="shared" si="8"/>
        <v>11995E6</v>
      </c>
      <c r="D2212" s="14" t="s">
        <v>27</v>
      </c>
      <c r="E2212" s="14" t="s">
        <v>24196</v>
      </c>
      <c r="F2212" s="14" t="s">
        <v>24197</v>
      </c>
      <c r="G2212" s="14" t="s">
        <v>24198</v>
      </c>
      <c r="H2212" s="14" t="s">
        <v>24199</v>
      </c>
      <c r="I2212" s="14" t="s">
        <v>24200</v>
      </c>
      <c r="J2212" s="14" t="s">
        <v>111</v>
      </c>
      <c r="K2212" s="14" t="s">
        <v>33</v>
      </c>
      <c r="L2212" s="14" t="s">
        <v>24201</v>
      </c>
      <c r="M2212" s="14" t="s">
        <v>24202</v>
      </c>
      <c r="N2212" s="14" t="s">
        <v>24203</v>
      </c>
      <c r="O2212" s="14" t="s">
        <v>24204</v>
      </c>
      <c r="P2212" s="58" t="s">
        <v>38</v>
      </c>
      <c r="Q2212" s="14" t="s">
        <v>24205</v>
      </c>
      <c r="R2212" s="14" t="s">
        <v>40</v>
      </c>
      <c r="S2212" s="14" t="s">
        <v>24206</v>
      </c>
      <c r="T2212" s="14" t="s">
        <v>118</v>
      </c>
      <c r="U2212" s="14" t="s">
        <v>283</v>
      </c>
      <c r="V2212" s="14" t="s">
        <v>148</v>
      </c>
    </row>
    <row r="2213" spans="1:22" ht="9.75" customHeight="1">
      <c r="A2213" s="14" t="s">
        <v>376</v>
      </c>
      <c r="B2213" s="14" t="s">
        <v>631</v>
      </c>
      <c r="C2213" s="13" t="str">
        <f t="shared" si="8"/>
        <v>11995E7</v>
      </c>
      <c r="D2213" s="14" t="s">
        <v>27</v>
      </c>
      <c r="E2213" s="14" t="s">
        <v>24207</v>
      </c>
      <c r="F2213" s="14" t="s">
        <v>24208</v>
      </c>
      <c r="G2213" s="13"/>
      <c r="H2213" s="14" t="s">
        <v>24209</v>
      </c>
      <c r="I2213" s="14" t="s">
        <v>24210</v>
      </c>
      <c r="J2213" s="14" t="s">
        <v>344</v>
      </c>
      <c r="K2213" s="14" t="s">
        <v>68</v>
      </c>
      <c r="L2213" s="14" t="s">
        <v>24211</v>
      </c>
      <c r="M2213" s="14" t="s">
        <v>24212</v>
      </c>
      <c r="N2213" s="14" t="s">
        <v>24213</v>
      </c>
      <c r="O2213" s="14" t="s">
        <v>24214</v>
      </c>
      <c r="P2213" s="58" t="s">
        <v>38</v>
      </c>
      <c r="Q2213" s="14" t="s">
        <v>24215</v>
      </c>
      <c r="R2213" s="14" t="s">
        <v>40</v>
      </c>
      <c r="S2213" s="14" t="s">
        <v>24216</v>
      </c>
      <c r="T2213" s="14" t="s">
        <v>75</v>
      </c>
      <c r="U2213" s="14" t="s">
        <v>243</v>
      </c>
      <c r="V2213" s="14" t="s">
        <v>44</v>
      </c>
    </row>
    <row r="2214" spans="1:22" ht="9.75" customHeight="1">
      <c r="A2214" s="14" t="s">
        <v>376</v>
      </c>
      <c r="B2214" s="14" t="s">
        <v>644</v>
      </c>
      <c r="C2214" s="13" t="str">
        <f t="shared" si="8"/>
        <v>11995E8</v>
      </c>
      <c r="D2214" s="14" t="s">
        <v>27</v>
      </c>
      <c r="E2214" s="14" t="s">
        <v>24217</v>
      </c>
      <c r="F2214" s="14" t="s">
        <v>24218</v>
      </c>
      <c r="G2214" s="14" t="s">
        <v>24219</v>
      </c>
      <c r="H2214" s="14" t="s">
        <v>24220</v>
      </c>
      <c r="I2214" s="14" t="s">
        <v>24221</v>
      </c>
      <c r="J2214" s="14" t="s">
        <v>788</v>
      </c>
      <c r="K2214" s="14" t="s">
        <v>52</v>
      </c>
      <c r="L2214" s="14" t="s">
        <v>24222</v>
      </c>
      <c r="M2214" s="14" t="s">
        <v>24223</v>
      </c>
      <c r="N2214" s="14" t="s">
        <v>24224</v>
      </c>
      <c r="O2214" s="14" t="s">
        <v>24225</v>
      </c>
      <c r="P2214" s="58" t="s">
        <v>38</v>
      </c>
      <c r="Q2214" s="14" t="s">
        <v>24226</v>
      </c>
      <c r="R2214" s="14" t="s">
        <v>40</v>
      </c>
      <c r="S2214" s="14" t="s">
        <v>24227</v>
      </c>
      <c r="T2214" s="14" t="s">
        <v>103</v>
      </c>
      <c r="U2214" s="14" t="s">
        <v>1414</v>
      </c>
      <c r="V2214" s="14" t="s">
        <v>44</v>
      </c>
    </row>
    <row r="2215" spans="1:22" ht="9.75" customHeight="1">
      <c r="A2215" s="14" t="s">
        <v>376</v>
      </c>
      <c r="B2215" s="14" t="s">
        <v>656</v>
      </c>
      <c r="C2215" s="13" t="str">
        <f t="shared" si="8"/>
        <v>11995E9</v>
      </c>
      <c r="D2215" s="14" t="s">
        <v>27</v>
      </c>
      <c r="E2215" s="14" t="s">
        <v>24228</v>
      </c>
      <c r="F2215" s="14" t="s">
        <v>24229</v>
      </c>
      <c r="G2215" s="14" t="s">
        <v>24230</v>
      </c>
      <c r="H2215" s="14" t="s">
        <v>24231</v>
      </c>
      <c r="I2215" s="14" t="s">
        <v>24232</v>
      </c>
      <c r="J2215" s="14" t="s">
        <v>24233</v>
      </c>
      <c r="K2215" s="14" t="s">
        <v>33</v>
      </c>
      <c r="L2215" s="14" t="s">
        <v>24234</v>
      </c>
      <c r="M2215" s="14" t="s">
        <v>24235</v>
      </c>
      <c r="N2215" s="14" t="s">
        <v>24236</v>
      </c>
      <c r="O2215" s="14" t="s">
        <v>24237</v>
      </c>
      <c r="P2215" s="58" t="s">
        <v>38</v>
      </c>
      <c r="Q2215" s="14" t="s">
        <v>24238</v>
      </c>
      <c r="R2215" s="14" t="s">
        <v>40</v>
      </c>
      <c r="S2215" s="14" t="s">
        <v>24239</v>
      </c>
      <c r="T2215" s="14" t="s">
        <v>24240</v>
      </c>
      <c r="U2215" s="14" t="s">
        <v>134</v>
      </c>
      <c r="V2215" s="14" t="s">
        <v>44</v>
      </c>
    </row>
    <row r="2216" spans="1:22" ht="9.75" customHeight="1">
      <c r="A2216" s="14" t="s">
        <v>376</v>
      </c>
      <c r="B2216" s="14" t="s">
        <v>668</v>
      </c>
      <c r="C2216" s="13" t="str">
        <f t="shared" si="8"/>
        <v>11995E10</v>
      </c>
      <c r="D2216" s="14" t="s">
        <v>27</v>
      </c>
      <c r="E2216" s="14" t="s">
        <v>24241</v>
      </c>
      <c r="F2216" s="14" t="s">
        <v>24242</v>
      </c>
      <c r="G2216" s="14" t="s">
        <v>24243</v>
      </c>
      <c r="H2216" s="14" t="s">
        <v>24244</v>
      </c>
      <c r="I2216" s="14" t="s">
        <v>22897</v>
      </c>
      <c r="J2216" s="14" t="s">
        <v>24245</v>
      </c>
      <c r="K2216" s="14" t="s">
        <v>33</v>
      </c>
      <c r="L2216" s="14" t="s">
        <v>24246</v>
      </c>
      <c r="M2216" s="14" t="s">
        <v>24247</v>
      </c>
      <c r="N2216" s="14" t="s">
        <v>24248</v>
      </c>
      <c r="O2216" s="14" t="s">
        <v>24249</v>
      </c>
      <c r="P2216" s="58" t="s">
        <v>38</v>
      </c>
      <c r="Q2216" s="14" t="s">
        <v>24250</v>
      </c>
      <c r="R2216" s="14" t="s">
        <v>40</v>
      </c>
      <c r="S2216" s="14" t="s">
        <v>24251</v>
      </c>
      <c r="T2216" s="14" t="s">
        <v>1496</v>
      </c>
      <c r="U2216" s="14" t="s">
        <v>134</v>
      </c>
      <c r="V2216" s="14" t="s">
        <v>44</v>
      </c>
    </row>
    <row r="2217" spans="1:22" ht="9.75" customHeight="1">
      <c r="A2217" s="14" t="s">
        <v>376</v>
      </c>
      <c r="B2217" s="14" t="s">
        <v>679</v>
      </c>
      <c r="C2217" s="13" t="str">
        <f t="shared" si="8"/>
        <v>11995E11</v>
      </c>
      <c r="D2217" s="14" t="s">
        <v>27</v>
      </c>
      <c r="E2217" s="14" t="s">
        <v>24252</v>
      </c>
      <c r="F2217" s="14" t="s">
        <v>24253</v>
      </c>
      <c r="G2217" s="14" t="s">
        <v>24254</v>
      </c>
      <c r="H2217" s="14" t="s">
        <v>24255</v>
      </c>
      <c r="I2217" s="14" t="s">
        <v>24256</v>
      </c>
      <c r="J2217" s="14" t="s">
        <v>21517</v>
      </c>
      <c r="K2217" s="14" t="s">
        <v>68</v>
      </c>
      <c r="L2217" s="14" t="s">
        <v>24257</v>
      </c>
      <c r="M2217" s="14" t="s">
        <v>24258</v>
      </c>
      <c r="N2217" s="14" t="s">
        <v>24259</v>
      </c>
      <c r="O2217" s="14" t="s">
        <v>24260</v>
      </c>
      <c r="P2217" s="58" t="s">
        <v>38</v>
      </c>
      <c r="Q2217" s="14" t="s">
        <v>24261</v>
      </c>
      <c r="R2217" s="14" t="s">
        <v>40</v>
      </c>
      <c r="S2217" s="14" t="s">
        <v>24262</v>
      </c>
      <c r="T2217" s="14" t="s">
        <v>21524</v>
      </c>
      <c r="U2217" s="14" t="s">
        <v>134</v>
      </c>
      <c r="V2217" s="14" t="s">
        <v>547</v>
      </c>
    </row>
    <row r="2218" spans="1:22" ht="9.75" customHeight="1">
      <c r="A2218" s="14" t="s">
        <v>376</v>
      </c>
      <c r="B2218" s="14" t="s">
        <v>694</v>
      </c>
      <c r="C2218" s="13" t="str">
        <f t="shared" si="8"/>
        <v>11995F2</v>
      </c>
      <c r="D2218" s="14" t="s">
        <v>27</v>
      </c>
      <c r="E2218" s="14" t="s">
        <v>24263</v>
      </c>
      <c r="F2218" s="14" t="s">
        <v>24264</v>
      </c>
      <c r="G2218" s="14" t="s">
        <v>24265</v>
      </c>
      <c r="H2218" s="14" t="s">
        <v>24266</v>
      </c>
      <c r="I2218" s="14" t="s">
        <v>24267</v>
      </c>
      <c r="J2218" s="14" t="s">
        <v>82</v>
      </c>
      <c r="K2218" s="14" t="s">
        <v>1302</v>
      </c>
      <c r="L2218" s="14" t="s">
        <v>24268</v>
      </c>
      <c r="M2218" s="14" t="s">
        <v>24269</v>
      </c>
      <c r="N2218" s="14" t="s">
        <v>24270</v>
      </c>
      <c r="O2218" s="14" t="s">
        <v>24271</v>
      </c>
      <c r="P2218" s="58" t="s">
        <v>38</v>
      </c>
      <c r="Q2218" s="14" t="s">
        <v>24272</v>
      </c>
      <c r="R2218" s="14" t="s">
        <v>40</v>
      </c>
      <c r="S2218" s="14" t="s">
        <v>24273</v>
      </c>
      <c r="T2218" s="14" t="s">
        <v>90</v>
      </c>
      <c r="U2218" s="14" t="s">
        <v>283</v>
      </c>
      <c r="V2218" s="14" t="s">
        <v>44</v>
      </c>
    </row>
    <row r="2219" spans="1:22" ht="9.75" customHeight="1">
      <c r="A2219" s="14" t="s">
        <v>376</v>
      </c>
      <c r="B2219" s="14" t="s">
        <v>707</v>
      </c>
      <c r="C2219" s="13" t="str">
        <f t="shared" si="8"/>
        <v>11995F3</v>
      </c>
      <c r="D2219" s="14" t="s">
        <v>27</v>
      </c>
      <c r="E2219" s="14" t="s">
        <v>24274</v>
      </c>
      <c r="F2219" s="14" t="s">
        <v>24275</v>
      </c>
      <c r="G2219" s="14" t="s">
        <v>24276</v>
      </c>
      <c r="H2219" s="14" t="s">
        <v>24277</v>
      </c>
      <c r="I2219" s="14" t="s">
        <v>24278</v>
      </c>
      <c r="J2219" s="14" t="s">
        <v>24279</v>
      </c>
      <c r="K2219" s="14" t="s">
        <v>83</v>
      </c>
      <c r="L2219" s="14" t="s">
        <v>24280</v>
      </c>
      <c r="M2219" s="14" t="s">
        <v>24281</v>
      </c>
      <c r="N2219" s="14" t="s">
        <v>24282</v>
      </c>
      <c r="O2219" s="14" t="s">
        <v>24283</v>
      </c>
      <c r="P2219" s="58" t="s">
        <v>38</v>
      </c>
      <c r="Q2219" s="14" t="s">
        <v>24284</v>
      </c>
      <c r="R2219" s="14" t="s">
        <v>40</v>
      </c>
      <c r="S2219" s="14" t="s">
        <v>24285</v>
      </c>
      <c r="T2219" s="14" t="s">
        <v>1370</v>
      </c>
      <c r="U2219" s="14" t="s">
        <v>243</v>
      </c>
      <c r="V2219" s="14" t="s">
        <v>44</v>
      </c>
    </row>
    <row r="2220" spans="1:22" ht="9.75" customHeight="1">
      <c r="A2220" s="14" t="s">
        <v>376</v>
      </c>
      <c r="B2220" s="14" t="s">
        <v>721</v>
      </c>
      <c r="C2220" s="13" t="str">
        <f t="shared" si="8"/>
        <v>11995F4</v>
      </c>
      <c r="D2220" s="14" t="s">
        <v>27</v>
      </c>
      <c r="E2220" s="14" t="s">
        <v>24286</v>
      </c>
      <c r="F2220" s="14" t="s">
        <v>24287</v>
      </c>
      <c r="G2220" s="14" t="s">
        <v>24288</v>
      </c>
      <c r="H2220" s="14" t="s">
        <v>24289</v>
      </c>
      <c r="I2220" s="14" t="s">
        <v>24290</v>
      </c>
      <c r="J2220" s="14" t="s">
        <v>2595</v>
      </c>
      <c r="K2220" s="14" t="s">
        <v>83</v>
      </c>
      <c r="L2220" s="14" t="s">
        <v>24291</v>
      </c>
      <c r="M2220" s="14" t="s">
        <v>24292</v>
      </c>
      <c r="N2220" s="14" t="s">
        <v>24293</v>
      </c>
      <c r="O2220" s="14" t="s">
        <v>24294</v>
      </c>
      <c r="P2220" s="58" t="s">
        <v>38</v>
      </c>
      <c r="Q2220" s="14" t="s">
        <v>24295</v>
      </c>
      <c r="R2220" s="14" t="s">
        <v>40</v>
      </c>
      <c r="S2220" s="14" t="s">
        <v>24296</v>
      </c>
      <c r="T2220" s="14" t="s">
        <v>1060</v>
      </c>
      <c r="U2220" s="14" t="s">
        <v>283</v>
      </c>
      <c r="V2220" s="14" t="s">
        <v>44</v>
      </c>
    </row>
    <row r="2221" spans="1:22" ht="9.75" customHeight="1">
      <c r="A2221" s="14" t="s">
        <v>376</v>
      </c>
      <c r="B2221" s="14" t="s">
        <v>731</v>
      </c>
      <c r="C2221" s="13" t="str">
        <f t="shared" si="8"/>
        <v>11995F5</v>
      </c>
      <c r="D2221" s="14" t="s">
        <v>27</v>
      </c>
      <c r="E2221" s="14" t="s">
        <v>24297</v>
      </c>
      <c r="F2221" s="14" t="s">
        <v>24298</v>
      </c>
      <c r="G2221" s="14" t="s">
        <v>24299</v>
      </c>
      <c r="H2221" s="14" t="s">
        <v>24300</v>
      </c>
      <c r="I2221" s="14" t="s">
        <v>19626</v>
      </c>
      <c r="J2221" s="14" t="s">
        <v>111</v>
      </c>
      <c r="K2221" s="14" t="s">
        <v>52</v>
      </c>
      <c r="L2221" s="14" t="s">
        <v>24301</v>
      </c>
      <c r="M2221" s="14" t="s">
        <v>24302</v>
      </c>
      <c r="N2221" s="14" t="s">
        <v>24303</v>
      </c>
      <c r="O2221" s="14" t="s">
        <v>24304</v>
      </c>
      <c r="P2221" s="58" t="s">
        <v>38</v>
      </c>
      <c r="Q2221" s="14" t="s">
        <v>24305</v>
      </c>
      <c r="R2221" s="14" t="s">
        <v>40</v>
      </c>
      <c r="S2221" s="14" t="s">
        <v>24306</v>
      </c>
      <c r="T2221" s="14" t="s">
        <v>118</v>
      </c>
      <c r="U2221" s="14" t="s">
        <v>230</v>
      </c>
      <c r="V2221" s="14" t="s">
        <v>44</v>
      </c>
    </row>
    <row r="2222" spans="1:22" ht="9.75" customHeight="1">
      <c r="A2222" s="14" t="s">
        <v>376</v>
      </c>
      <c r="B2222" s="14" t="s">
        <v>744</v>
      </c>
      <c r="C2222" s="13" t="str">
        <f t="shared" si="8"/>
        <v>11995F6</v>
      </c>
      <c r="D2222" s="14" t="s">
        <v>27</v>
      </c>
      <c r="E2222" s="14" t="s">
        <v>24307</v>
      </c>
      <c r="F2222" s="14" t="s">
        <v>24308</v>
      </c>
      <c r="G2222" s="13"/>
      <c r="H2222" s="14" t="s">
        <v>24309</v>
      </c>
      <c r="I2222" s="14" t="s">
        <v>8012</v>
      </c>
      <c r="J2222" s="14" t="s">
        <v>2276</v>
      </c>
      <c r="K2222" s="14" t="s">
        <v>52</v>
      </c>
      <c r="L2222" s="14" t="s">
        <v>24310</v>
      </c>
      <c r="M2222" s="14" t="s">
        <v>8015</v>
      </c>
      <c r="N2222" s="14" t="s">
        <v>24311</v>
      </c>
      <c r="O2222" s="14" t="s">
        <v>8017</v>
      </c>
      <c r="P2222" s="58" t="s">
        <v>38</v>
      </c>
      <c r="Q2222" s="14" t="s">
        <v>24312</v>
      </c>
      <c r="R2222" s="14" t="s">
        <v>40</v>
      </c>
      <c r="S2222" s="14" t="s">
        <v>24313</v>
      </c>
      <c r="T2222" s="14" t="s">
        <v>75</v>
      </c>
      <c r="U2222" s="14" t="s">
        <v>243</v>
      </c>
      <c r="V2222" s="14" t="s">
        <v>148</v>
      </c>
    </row>
    <row r="2223" spans="1:22" ht="9.75" customHeight="1">
      <c r="A2223" s="14" t="s">
        <v>376</v>
      </c>
      <c r="B2223" s="14" t="s">
        <v>757</v>
      </c>
      <c r="C2223" s="13" t="str">
        <f t="shared" si="8"/>
        <v>11995F7</v>
      </c>
      <c r="D2223" s="14" t="s">
        <v>27</v>
      </c>
      <c r="E2223" s="14" t="s">
        <v>24314</v>
      </c>
      <c r="F2223" s="14" t="s">
        <v>24315</v>
      </c>
      <c r="G2223" s="14" t="s">
        <v>24316</v>
      </c>
      <c r="H2223" s="14" t="s">
        <v>24317</v>
      </c>
      <c r="I2223" s="14" t="s">
        <v>24318</v>
      </c>
      <c r="J2223" s="14" t="s">
        <v>24319</v>
      </c>
      <c r="K2223" s="14" t="s">
        <v>33</v>
      </c>
      <c r="L2223" s="14" t="s">
        <v>24320</v>
      </c>
      <c r="M2223" s="14" t="s">
        <v>24321</v>
      </c>
      <c r="N2223" s="14" t="s">
        <v>24322</v>
      </c>
      <c r="O2223" s="14" t="s">
        <v>24323</v>
      </c>
      <c r="P2223" s="58" t="s">
        <v>38</v>
      </c>
      <c r="Q2223" s="14" t="s">
        <v>24324</v>
      </c>
      <c r="R2223" s="14" t="s">
        <v>40</v>
      </c>
      <c r="S2223" s="14" t="s">
        <v>24325</v>
      </c>
      <c r="T2223" s="14" t="s">
        <v>24326</v>
      </c>
      <c r="U2223" s="14" t="s">
        <v>243</v>
      </c>
      <c r="V2223" s="14" t="s">
        <v>44</v>
      </c>
    </row>
    <row r="2224" spans="1:22" ht="9.75" customHeight="1">
      <c r="A2224" s="14" t="s">
        <v>376</v>
      </c>
      <c r="B2224" s="14" t="s">
        <v>768</v>
      </c>
      <c r="C2224" s="13" t="str">
        <f t="shared" si="8"/>
        <v>11995F8</v>
      </c>
      <c r="D2224" s="14" t="s">
        <v>27</v>
      </c>
      <c r="E2224" s="14" t="s">
        <v>24327</v>
      </c>
      <c r="F2224" s="14" t="s">
        <v>24328</v>
      </c>
      <c r="G2224" s="14" t="s">
        <v>24329</v>
      </c>
      <c r="H2224" s="14" t="s">
        <v>24330</v>
      </c>
      <c r="I2224" s="14" t="s">
        <v>24331</v>
      </c>
      <c r="J2224" s="14" t="s">
        <v>2428</v>
      </c>
      <c r="K2224" s="14" t="s">
        <v>52</v>
      </c>
      <c r="L2224" s="14" t="s">
        <v>24332</v>
      </c>
      <c r="M2224" s="14" t="s">
        <v>24333</v>
      </c>
      <c r="N2224" s="14" t="s">
        <v>24334</v>
      </c>
      <c r="O2224" s="14" t="s">
        <v>24335</v>
      </c>
      <c r="P2224" s="58" t="s">
        <v>38</v>
      </c>
      <c r="Q2224" s="14" t="s">
        <v>24336</v>
      </c>
      <c r="R2224" s="14" t="s">
        <v>40</v>
      </c>
      <c r="S2224" s="14" t="s">
        <v>24337</v>
      </c>
      <c r="T2224" s="14" t="s">
        <v>2436</v>
      </c>
      <c r="U2224" s="14" t="s">
        <v>60</v>
      </c>
      <c r="V2224" s="14" t="s">
        <v>44</v>
      </c>
    </row>
    <row r="2225" spans="1:22" ht="9.75" customHeight="1">
      <c r="A2225" s="14" t="s">
        <v>376</v>
      </c>
      <c r="B2225" s="14" t="s">
        <v>782</v>
      </c>
      <c r="C2225" s="13" t="str">
        <f t="shared" si="8"/>
        <v>11995F9</v>
      </c>
      <c r="D2225" s="14" t="s">
        <v>27</v>
      </c>
      <c r="E2225" s="14" t="s">
        <v>24338</v>
      </c>
      <c r="F2225" s="14" t="s">
        <v>24339</v>
      </c>
      <c r="G2225" s="13"/>
      <c r="H2225" s="14" t="s">
        <v>24340</v>
      </c>
      <c r="I2225" s="14" t="s">
        <v>16328</v>
      </c>
      <c r="J2225" s="14" t="s">
        <v>24341</v>
      </c>
      <c r="K2225" s="13"/>
      <c r="L2225" s="14" t="s">
        <v>24342</v>
      </c>
      <c r="M2225" s="14" t="s">
        <v>16330</v>
      </c>
      <c r="N2225" s="14" t="s">
        <v>24343</v>
      </c>
      <c r="O2225" s="14" t="s">
        <v>280</v>
      </c>
      <c r="P2225" s="58" t="s">
        <v>38</v>
      </c>
      <c r="Q2225" s="14" t="s">
        <v>24344</v>
      </c>
      <c r="R2225" s="14" t="s">
        <v>40</v>
      </c>
      <c r="S2225" s="14" t="s">
        <v>24345</v>
      </c>
      <c r="T2225" s="14" t="s">
        <v>118</v>
      </c>
      <c r="U2225" s="14" t="s">
        <v>230</v>
      </c>
      <c r="V2225" s="14" t="s">
        <v>148</v>
      </c>
    </row>
    <row r="2226" spans="1:22" ht="9.75" customHeight="1">
      <c r="A2226" s="14" t="s">
        <v>376</v>
      </c>
      <c r="B2226" s="14" t="s">
        <v>796</v>
      </c>
      <c r="C2226" s="13" t="str">
        <f t="shared" si="8"/>
        <v>11995F10</v>
      </c>
      <c r="D2226" s="14" t="s">
        <v>27</v>
      </c>
      <c r="E2226" s="14" t="s">
        <v>24346</v>
      </c>
      <c r="F2226" s="14" t="s">
        <v>24347</v>
      </c>
      <c r="G2226" s="14" t="s">
        <v>24348</v>
      </c>
      <c r="H2226" s="14" t="s">
        <v>24349</v>
      </c>
      <c r="I2226" s="14" t="s">
        <v>24350</v>
      </c>
      <c r="J2226" s="14" t="s">
        <v>24351</v>
      </c>
      <c r="K2226" s="14" t="s">
        <v>33</v>
      </c>
      <c r="L2226" s="14" t="s">
        <v>24352</v>
      </c>
      <c r="M2226" s="14" t="s">
        <v>24353</v>
      </c>
      <c r="N2226" s="14" t="s">
        <v>24354</v>
      </c>
      <c r="O2226" s="14" t="s">
        <v>24355</v>
      </c>
      <c r="P2226" s="58" t="s">
        <v>38</v>
      </c>
      <c r="Q2226" s="14" t="s">
        <v>24356</v>
      </c>
      <c r="R2226" s="14" t="s">
        <v>40</v>
      </c>
      <c r="S2226" s="14" t="s">
        <v>24357</v>
      </c>
      <c r="T2226" s="14" t="s">
        <v>229</v>
      </c>
      <c r="U2226" s="14" t="s">
        <v>283</v>
      </c>
      <c r="V2226" s="14" t="s">
        <v>148</v>
      </c>
    </row>
    <row r="2227" spans="1:22" ht="9.75" customHeight="1">
      <c r="A2227" s="14" t="s">
        <v>376</v>
      </c>
      <c r="B2227" s="14" t="s">
        <v>810</v>
      </c>
      <c r="C2227" s="13" t="str">
        <f t="shared" si="8"/>
        <v>11995F11</v>
      </c>
      <c r="D2227" s="14" t="s">
        <v>27</v>
      </c>
      <c r="E2227" s="14" t="s">
        <v>24358</v>
      </c>
      <c r="F2227" s="14" t="s">
        <v>24359</v>
      </c>
      <c r="G2227" s="14" t="s">
        <v>24360</v>
      </c>
      <c r="H2227" s="14" t="s">
        <v>24361</v>
      </c>
      <c r="I2227" s="14" t="s">
        <v>24362</v>
      </c>
      <c r="J2227" s="14" t="s">
        <v>24363</v>
      </c>
      <c r="K2227" s="14" t="s">
        <v>83</v>
      </c>
      <c r="L2227" s="14" t="s">
        <v>24364</v>
      </c>
      <c r="M2227" s="14" t="s">
        <v>24365</v>
      </c>
      <c r="N2227" s="14" t="s">
        <v>24366</v>
      </c>
      <c r="O2227" s="14" t="s">
        <v>24367</v>
      </c>
      <c r="P2227" s="58" t="s">
        <v>38</v>
      </c>
      <c r="Q2227" s="14" t="s">
        <v>24368</v>
      </c>
      <c r="R2227" s="14" t="s">
        <v>40</v>
      </c>
      <c r="S2227" s="14" t="s">
        <v>24369</v>
      </c>
      <c r="T2227" s="14" t="s">
        <v>6030</v>
      </c>
      <c r="U2227" s="14" t="s">
        <v>283</v>
      </c>
      <c r="V2227" s="14" t="s">
        <v>44</v>
      </c>
    </row>
    <row r="2228" spans="1:22" ht="9.75" customHeight="1">
      <c r="A2228" s="14" t="s">
        <v>376</v>
      </c>
      <c r="B2228" s="14" t="s">
        <v>819</v>
      </c>
      <c r="C2228" s="13" t="str">
        <f t="shared" si="8"/>
        <v>11995G2</v>
      </c>
      <c r="D2228" s="14" t="s">
        <v>27</v>
      </c>
      <c r="E2228" s="14" t="s">
        <v>24370</v>
      </c>
      <c r="F2228" s="14" t="s">
        <v>24371</v>
      </c>
      <c r="G2228" s="14" t="s">
        <v>24372</v>
      </c>
      <c r="H2228" s="14" t="s">
        <v>24373</v>
      </c>
      <c r="I2228" s="14" t="s">
        <v>24374</v>
      </c>
      <c r="J2228" s="14" t="s">
        <v>3498</v>
      </c>
      <c r="K2228" s="14" t="s">
        <v>33</v>
      </c>
      <c r="L2228" s="14" t="s">
        <v>24375</v>
      </c>
      <c r="M2228" s="14" t="s">
        <v>24376</v>
      </c>
      <c r="N2228" s="14" t="s">
        <v>24377</v>
      </c>
      <c r="O2228" s="14" t="s">
        <v>24378</v>
      </c>
      <c r="P2228" s="58" t="s">
        <v>38</v>
      </c>
      <c r="Q2228" s="14" t="s">
        <v>24379</v>
      </c>
      <c r="R2228" s="14" t="s">
        <v>40</v>
      </c>
      <c r="S2228" s="14" t="s">
        <v>24380</v>
      </c>
      <c r="T2228" s="14" t="s">
        <v>103</v>
      </c>
      <c r="U2228" s="14" t="s">
        <v>283</v>
      </c>
      <c r="V2228" s="14" t="s">
        <v>44</v>
      </c>
    </row>
    <row r="2229" spans="1:22" ht="9.75" customHeight="1">
      <c r="A2229" s="14" t="s">
        <v>376</v>
      </c>
      <c r="B2229" s="14" t="s">
        <v>831</v>
      </c>
      <c r="C2229" s="13" t="str">
        <f t="shared" si="8"/>
        <v>11995G3</v>
      </c>
      <c r="D2229" s="14" t="s">
        <v>27</v>
      </c>
      <c r="E2229" s="14" t="s">
        <v>24381</v>
      </c>
      <c r="F2229" s="14" t="s">
        <v>24382</v>
      </c>
      <c r="G2229" s="14" t="s">
        <v>24383</v>
      </c>
      <c r="H2229" s="14" t="s">
        <v>24384</v>
      </c>
      <c r="I2229" s="14" t="s">
        <v>24385</v>
      </c>
      <c r="J2229" s="14" t="s">
        <v>111</v>
      </c>
      <c r="K2229" s="14" t="s">
        <v>68</v>
      </c>
      <c r="L2229" s="14" t="s">
        <v>24386</v>
      </c>
      <c r="M2229" s="14" t="s">
        <v>24387</v>
      </c>
      <c r="N2229" s="14" t="s">
        <v>24388</v>
      </c>
      <c r="O2229" s="14" t="s">
        <v>24389</v>
      </c>
      <c r="P2229" s="58" t="s">
        <v>38</v>
      </c>
      <c r="Q2229" s="14" t="s">
        <v>24390</v>
      </c>
      <c r="R2229" s="14" t="s">
        <v>40</v>
      </c>
      <c r="S2229" s="14" t="s">
        <v>24391</v>
      </c>
      <c r="T2229" s="14" t="s">
        <v>118</v>
      </c>
      <c r="U2229" s="14" t="s">
        <v>60</v>
      </c>
      <c r="V2229" s="14" t="s">
        <v>547</v>
      </c>
    </row>
    <row r="2230" spans="1:22" ht="9.75" customHeight="1">
      <c r="A2230" s="14" t="s">
        <v>376</v>
      </c>
      <c r="B2230" s="14" t="s">
        <v>844</v>
      </c>
      <c r="C2230" s="13" t="str">
        <f t="shared" si="8"/>
        <v>11995G4</v>
      </c>
      <c r="D2230" s="14" t="s">
        <v>27</v>
      </c>
      <c r="E2230" s="14" t="s">
        <v>24392</v>
      </c>
      <c r="F2230" s="14" t="s">
        <v>24393</v>
      </c>
      <c r="G2230" s="14" t="s">
        <v>24394</v>
      </c>
      <c r="H2230" s="14" t="s">
        <v>24395</v>
      </c>
      <c r="I2230" s="14" t="s">
        <v>24396</v>
      </c>
      <c r="J2230" s="14" t="s">
        <v>236</v>
      </c>
      <c r="K2230" s="14" t="s">
        <v>33</v>
      </c>
      <c r="L2230" s="14" t="s">
        <v>24397</v>
      </c>
      <c r="M2230" s="14" t="s">
        <v>24398</v>
      </c>
      <c r="N2230" s="14" t="s">
        <v>24399</v>
      </c>
      <c r="O2230" s="14" t="s">
        <v>24400</v>
      </c>
      <c r="P2230" s="58" t="s">
        <v>38</v>
      </c>
      <c r="Q2230" s="14" t="s">
        <v>24401</v>
      </c>
      <c r="R2230" s="14" t="s">
        <v>40</v>
      </c>
      <c r="S2230" s="14" t="s">
        <v>24402</v>
      </c>
      <c r="T2230" s="14" t="s">
        <v>75</v>
      </c>
      <c r="U2230" s="14" t="s">
        <v>243</v>
      </c>
      <c r="V2230" s="14" t="s">
        <v>44</v>
      </c>
    </row>
    <row r="2231" spans="1:22" ht="9.75" customHeight="1">
      <c r="A2231" s="14" t="s">
        <v>376</v>
      </c>
      <c r="B2231" s="14" t="s">
        <v>856</v>
      </c>
      <c r="C2231" s="13" t="str">
        <f t="shared" si="8"/>
        <v>11995G5</v>
      </c>
      <c r="D2231" s="14" t="s">
        <v>27</v>
      </c>
      <c r="E2231" s="14" t="s">
        <v>24403</v>
      </c>
      <c r="F2231" s="14" t="s">
        <v>24404</v>
      </c>
      <c r="G2231" s="13"/>
      <c r="H2231" s="14" t="s">
        <v>24405</v>
      </c>
      <c r="I2231" s="14" t="s">
        <v>2089</v>
      </c>
      <c r="J2231" s="14" t="s">
        <v>208</v>
      </c>
      <c r="K2231" s="14" t="s">
        <v>83</v>
      </c>
      <c r="L2231" s="14" t="s">
        <v>24406</v>
      </c>
      <c r="M2231" s="14" t="s">
        <v>2092</v>
      </c>
      <c r="N2231" s="14" t="s">
        <v>24407</v>
      </c>
      <c r="O2231" s="14" t="s">
        <v>24408</v>
      </c>
      <c r="P2231" s="58" t="s">
        <v>38</v>
      </c>
      <c r="Q2231" s="14" t="s">
        <v>24409</v>
      </c>
      <c r="R2231" s="14" t="s">
        <v>40</v>
      </c>
      <c r="S2231" s="14" t="s">
        <v>24410</v>
      </c>
      <c r="T2231" s="14" t="s">
        <v>90</v>
      </c>
      <c r="U2231" s="14" t="s">
        <v>202</v>
      </c>
      <c r="V2231" s="14" t="s">
        <v>44</v>
      </c>
    </row>
    <row r="2232" spans="1:22" ht="9.75" customHeight="1">
      <c r="A2232" s="14" t="s">
        <v>376</v>
      </c>
      <c r="B2232" s="14" t="s">
        <v>868</v>
      </c>
      <c r="C2232" s="13" t="str">
        <f t="shared" si="8"/>
        <v>11995G6</v>
      </c>
      <c r="D2232" s="14" t="s">
        <v>27</v>
      </c>
      <c r="E2232" s="14" t="s">
        <v>24411</v>
      </c>
      <c r="F2232" s="14" t="s">
        <v>24412</v>
      </c>
      <c r="G2232" s="14" t="s">
        <v>24413</v>
      </c>
      <c r="H2232" s="14" t="s">
        <v>24414</v>
      </c>
      <c r="I2232" s="14" t="s">
        <v>24415</v>
      </c>
      <c r="J2232" s="14" t="s">
        <v>230</v>
      </c>
      <c r="K2232" s="14" t="s">
        <v>33</v>
      </c>
      <c r="L2232" s="14" t="s">
        <v>24416</v>
      </c>
      <c r="M2232" s="14" t="s">
        <v>24417</v>
      </c>
      <c r="N2232" s="14" t="s">
        <v>24418</v>
      </c>
      <c r="O2232" s="14" t="s">
        <v>24419</v>
      </c>
      <c r="P2232" s="58" t="s">
        <v>38</v>
      </c>
      <c r="Q2232" s="14" t="s">
        <v>24420</v>
      </c>
      <c r="R2232" s="14" t="s">
        <v>40</v>
      </c>
      <c r="S2232" s="14" t="s">
        <v>24421</v>
      </c>
      <c r="T2232" s="14" t="s">
        <v>230</v>
      </c>
      <c r="U2232" s="14" t="s">
        <v>230</v>
      </c>
      <c r="V2232" s="14" t="s">
        <v>44</v>
      </c>
    </row>
    <row r="2233" spans="1:22" ht="9.75" customHeight="1">
      <c r="A2233" s="14" t="s">
        <v>376</v>
      </c>
      <c r="B2233" s="14" t="s">
        <v>879</v>
      </c>
      <c r="C2233" s="13" t="str">
        <f t="shared" si="8"/>
        <v>11995G7</v>
      </c>
      <c r="D2233" s="14" t="s">
        <v>27</v>
      </c>
      <c r="E2233" s="14" t="s">
        <v>24422</v>
      </c>
      <c r="F2233" s="14" t="s">
        <v>24423</v>
      </c>
      <c r="G2233" s="13"/>
      <c r="H2233" s="14" t="s">
        <v>24424</v>
      </c>
      <c r="I2233" s="14" t="s">
        <v>8155</v>
      </c>
      <c r="J2233" s="14" t="s">
        <v>208</v>
      </c>
      <c r="K2233" s="14" t="s">
        <v>33</v>
      </c>
      <c r="L2233" s="14" t="s">
        <v>24425</v>
      </c>
      <c r="M2233" s="14" t="s">
        <v>24426</v>
      </c>
      <c r="N2233" s="14" t="s">
        <v>24427</v>
      </c>
      <c r="O2233" s="14" t="s">
        <v>24428</v>
      </c>
      <c r="P2233" s="58" t="s">
        <v>38</v>
      </c>
      <c r="Q2233" s="14" t="s">
        <v>24429</v>
      </c>
      <c r="R2233" s="14" t="s">
        <v>40</v>
      </c>
      <c r="S2233" s="14" t="s">
        <v>24430</v>
      </c>
      <c r="T2233" s="14" t="s">
        <v>90</v>
      </c>
      <c r="U2233" s="14" t="s">
        <v>202</v>
      </c>
      <c r="V2233" s="14" t="s">
        <v>44</v>
      </c>
    </row>
    <row r="2234" spans="1:22" ht="9.75" customHeight="1">
      <c r="A2234" s="14" t="s">
        <v>376</v>
      </c>
      <c r="B2234" s="14" t="s">
        <v>892</v>
      </c>
      <c r="C2234" s="13" t="str">
        <f t="shared" si="8"/>
        <v>11995G8</v>
      </c>
      <c r="D2234" s="14" t="s">
        <v>27</v>
      </c>
      <c r="E2234" s="14" t="s">
        <v>24431</v>
      </c>
      <c r="F2234" s="14" t="s">
        <v>24432</v>
      </c>
      <c r="G2234" s="13"/>
      <c r="H2234" s="14" t="s">
        <v>24433</v>
      </c>
      <c r="I2234" s="14" t="s">
        <v>4403</v>
      </c>
      <c r="J2234" s="14" t="s">
        <v>5982</v>
      </c>
      <c r="K2234" s="14" t="s">
        <v>33</v>
      </c>
      <c r="L2234" s="14" t="s">
        <v>24434</v>
      </c>
      <c r="M2234" s="14" t="s">
        <v>4405</v>
      </c>
      <c r="N2234" s="14" t="s">
        <v>24435</v>
      </c>
      <c r="O2234" s="14" t="s">
        <v>24436</v>
      </c>
      <c r="P2234" s="58" t="s">
        <v>38</v>
      </c>
      <c r="Q2234" s="14" t="s">
        <v>24437</v>
      </c>
      <c r="R2234" s="14" t="s">
        <v>40</v>
      </c>
      <c r="S2234" s="14" t="s">
        <v>24438</v>
      </c>
      <c r="T2234" s="14" t="s">
        <v>5988</v>
      </c>
      <c r="U2234" s="14" t="s">
        <v>243</v>
      </c>
      <c r="V2234" s="14" t="s">
        <v>44</v>
      </c>
    </row>
    <row r="2235" spans="1:22" ht="9.75" customHeight="1">
      <c r="A2235" s="14" t="s">
        <v>376</v>
      </c>
      <c r="B2235" s="14" t="s">
        <v>905</v>
      </c>
      <c r="C2235" s="13" t="str">
        <f t="shared" si="8"/>
        <v>11995G9</v>
      </c>
      <c r="D2235" s="14" t="s">
        <v>27</v>
      </c>
      <c r="E2235" s="14" t="s">
        <v>24439</v>
      </c>
      <c r="F2235" s="14" t="s">
        <v>24440</v>
      </c>
      <c r="G2235" s="14" t="s">
        <v>24441</v>
      </c>
      <c r="H2235" s="14" t="s">
        <v>24442</v>
      </c>
      <c r="I2235" s="14" t="s">
        <v>24443</v>
      </c>
      <c r="J2235" s="14" t="s">
        <v>5629</v>
      </c>
      <c r="K2235" s="14" t="s">
        <v>33</v>
      </c>
      <c r="L2235" s="14" t="s">
        <v>24444</v>
      </c>
      <c r="M2235" s="14" t="s">
        <v>24445</v>
      </c>
      <c r="N2235" s="14" t="s">
        <v>24446</v>
      </c>
      <c r="O2235" s="14" t="s">
        <v>24447</v>
      </c>
      <c r="P2235" s="58" t="s">
        <v>38</v>
      </c>
      <c r="Q2235" s="14" t="s">
        <v>24448</v>
      </c>
      <c r="R2235" s="14" t="s">
        <v>40</v>
      </c>
      <c r="S2235" s="14" t="s">
        <v>24449</v>
      </c>
      <c r="T2235" s="14" t="s">
        <v>103</v>
      </c>
      <c r="U2235" s="14" t="s">
        <v>43</v>
      </c>
      <c r="V2235" s="14" t="s">
        <v>44</v>
      </c>
    </row>
    <row r="2236" spans="1:22" ht="9.75" customHeight="1">
      <c r="A2236" s="14" t="s">
        <v>376</v>
      </c>
      <c r="B2236" s="14" t="s">
        <v>919</v>
      </c>
      <c r="C2236" s="13" t="str">
        <f t="shared" si="8"/>
        <v>11995G10</v>
      </c>
      <c r="D2236" s="14" t="s">
        <v>27</v>
      </c>
      <c r="E2236" s="14" t="s">
        <v>24450</v>
      </c>
      <c r="F2236" s="14" t="s">
        <v>24451</v>
      </c>
      <c r="G2236" s="14" t="s">
        <v>24452</v>
      </c>
      <c r="H2236" s="14" t="s">
        <v>24453</v>
      </c>
      <c r="I2236" s="14" t="s">
        <v>24454</v>
      </c>
      <c r="J2236" s="14" t="s">
        <v>82</v>
      </c>
      <c r="K2236" s="14" t="s">
        <v>2392</v>
      </c>
      <c r="L2236" s="14" t="s">
        <v>24455</v>
      </c>
      <c r="M2236" s="14" t="s">
        <v>24456</v>
      </c>
      <c r="N2236" s="14" t="s">
        <v>24457</v>
      </c>
      <c r="O2236" s="14" t="s">
        <v>24458</v>
      </c>
      <c r="P2236" s="58" t="s">
        <v>38</v>
      </c>
      <c r="Q2236" s="14" t="s">
        <v>24459</v>
      </c>
      <c r="R2236" s="14" t="s">
        <v>40</v>
      </c>
      <c r="S2236" s="14" t="s">
        <v>24460</v>
      </c>
      <c r="T2236" s="14" t="s">
        <v>90</v>
      </c>
      <c r="U2236" s="14" t="s">
        <v>3950</v>
      </c>
      <c r="V2236" s="14" t="s">
        <v>44</v>
      </c>
    </row>
    <row r="2237" spans="1:22" ht="9.75" customHeight="1">
      <c r="A2237" s="14" t="s">
        <v>376</v>
      </c>
      <c r="B2237" s="14" t="s">
        <v>934</v>
      </c>
      <c r="C2237" s="13" t="str">
        <f t="shared" si="8"/>
        <v>11995G11</v>
      </c>
      <c r="D2237" s="14" t="s">
        <v>27</v>
      </c>
      <c r="E2237" s="14" t="s">
        <v>24461</v>
      </c>
      <c r="F2237" s="14" t="s">
        <v>24462</v>
      </c>
      <c r="G2237" s="14" t="s">
        <v>24463</v>
      </c>
      <c r="H2237" s="14" t="s">
        <v>24464</v>
      </c>
      <c r="I2237" s="14" t="s">
        <v>24465</v>
      </c>
      <c r="J2237" s="14" t="s">
        <v>344</v>
      </c>
      <c r="K2237" s="14" t="s">
        <v>2975</v>
      </c>
      <c r="L2237" s="14" t="s">
        <v>24466</v>
      </c>
      <c r="M2237" s="14" t="s">
        <v>24467</v>
      </c>
      <c r="N2237" s="14" t="s">
        <v>24468</v>
      </c>
      <c r="O2237" s="14" t="s">
        <v>24469</v>
      </c>
      <c r="P2237" s="58" t="s">
        <v>38</v>
      </c>
      <c r="Q2237" s="14" t="s">
        <v>24470</v>
      </c>
      <c r="R2237" s="14" t="s">
        <v>40</v>
      </c>
      <c r="S2237" s="14" t="s">
        <v>24471</v>
      </c>
      <c r="T2237" s="14" t="s">
        <v>75</v>
      </c>
      <c r="U2237" s="14" t="s">
        <v>243</v>
      </c>
      <c r="V2237" s="14" t="s">
        <v>44</v>
      </c>
    </row>
    <row r="2238" spans="1:22" ht="9.75" customHeight="1">
      <c r="A2238" s="14" t="s">
        <v>376</v>
      </c>
      <c r="B2238" s="14" t="s">
        <v>945</v>
      </c>
      <c r="C2238" s="13" t="str">
        <f t="shared" si="8"/>
        <v>11995H2</v>
      </c>
      <c r="D2238" s="14" t="s">
        <v>27</v>
      </c>
      <c r="E2238" s="14" t="s">
        <v>24472</v>
      </c>
      <c r="F2238" s="14" t="s">
        <v>24473</v>
      </c>
      <c r="G2238" s="14" t="s">
        <v>24474</v>
      </c>
      <c r="H2238" s="14" t="s">
        <v>24475</v>
      </c>
      <c r="I2238" s="14" t="s">
        <v>18214</v>
      </c>
      <c r="J2238" s="14" t="s">
        <v>8077</v>
      </c>
      <c r="K2238" s="14" t="s">
        <v>33</v>
      </c>
      <c r="L2238" s="14" t="s">
        <v>24476</v>
      </c>
      <c r="M2238" s="14" t="s">
        <v>18216</v>
      </c>
      <c r="N2238" s="14" t="s">
        <v>24477</v>
      </c>
      <c r="O2238" s="14" t="s">
        <v>24478</v>
      </c>
      <c r="P2238" s="58" t="s">
        <v>38</v>
      </c>
      <c r="Q2238" s="14" t="s">
        <v>24479</v>
      </c>
      <c r="R2238" s="14" t="s">
        <v>40</v>
      </c>
      <c r="S2238" s="14" t="s">
        <v>24480</v>
      </c>
      <c r="T2238" s="14" t="s">
        <v>1134</v>
      </c>
      <c r="U2238" s="14" t="s">
        <v>1471</v>
      </c>
      <c r="V2238" s="14" t="s">
        <v>44</v>
      </c>
    </row>
    <row r="2239" spans="1:22" ht="9.75" customHeight="1">
      <c r="A2239" s="14" t="s">
        <v>376</v>
      </c>
      <c r="B2239" s="14" t="s">
        <v>956</v>
      </c>
      <c r="C2239" s="13" t="str">
        <f t="shared" si="8"/>
        <v>11995H3</v>
      </c>
      <c r="D2239" s="14" t="s">
        <v>27</v>
      </c>
      <c r="E2239" s="14" t="s">
        <v>24481</v>
      </c>
      <c r="F2239" s="14" t="s">
        <v>24482</v>
      </c>
      <c r="G2239" s="14" t="s">
        <v>24483</v>
      </c>
      <c r="H2239" s="14" t="s">
        <v>24484</v>
      </c>
      <c r="I2239" s="14" t="s">
        <v>24485</v>
      </c>
      <c r="J2239" s="14" t="s">
        <v>230</v>
      </c>
      <c r="K2239" s="14" t="s">
        <v>33</v>
      </c>
      <c r="L2239" s="14" t="s">
        <v>24486</v>
      </c>
      <c r="M2239" s="14" t="s">
        <v>24487</v>
      </c>
      <c r="N2239" s="14" t="s">
        <v>24488</v>
      </c>
      <c r="O2239" s="14" t="s">
        <v>24489</v>
      </c>
      <c r="P2239" s="58" t="s">
        <v>38</v>
      </c>
      <c r="Q2239" s="14" t="s">
        <v>24490</v>
      </c>
      <c r="R2239" s="14" t="s">
        <v>40</v>
      </c>
      <c r="S2239" s="14" t="s">
        <v>24491</v>
      </c>
      <c r="T2239" s="14" t="s">
        <v>230</v>
      </c>
      <c r="U2239" s="14" t="s">
        <v>134</v>
      </c>
      <c r="V2239" s="14" t="s">
        <v>148</v>
      </c>
    </row>
    <row r="2240" spans="1:22" ht="9.75" customHeight="1">
      <c r="A2240" s="14" t="s">
        <v>376</v>
      </c>
      <c r="B2240" s="14" t="s">
        <v>971</v>
      </c>
      <c r="C2240" s="13" t="str">
        <f t="shared" si="8"/>
        <v>11995H4</v>
      </c>
      <c r="D2240" s="14" t="s">
        <v>27</v>
      </c>
      <c r="E2240" s="14" t="s">
        <v>24492</v>
      </c>
      <c r="F2240" s="14" t="s">
        <v>24493</v>
      </c>
      <c r="G2240" s="14" t="s">
        <v>24494</v>
      </c>
      <c r="H2240" s="14" t="s">
        <v>24495</v>
      </c>
      <c r="I2240" s="14" t="s">
        <v>773</v>
      </c>
      <c r="J2240" s="14" t="s">
        <v>4796</v>
      </c>
      <c r="K2240" s="14" t="s">
        <v>33</v>
      </c>
      <c r="L2240" s="14" t="s">
        <v>24496</v>
      </c>
      <c r="M2240" s="14" t="s">
        <v>3489</v>
      </c>
      <c r="N2240" s="14" t="s">
        <v>24497</v>
      </c>
      <c r="O2240" s="14" t="s">
        <v>280</v>
      </c>
      <c r="P2240" s="58" t="s">
        <v>38</v>
      </c>
      <c r="Q2240" s="14" t="s">
        <v>24498</v>
      </c>
      <c r="R2240" s="14" t="s">
        <v>40</v>
      </c>
      <c r="S2240" s="14" t="s">
        <v>24499</v>
      </c>
      <c r="T2240" s="14" t="s">
        <v>1370</v>
      </c>
      <c r="U2240" s="14" t="s">
        <v>243</v>
      </c>
      <c r="V2240" s="14" t="s">
        <v>148</v>
      </c>
    </row>
    <row r="2241" spans="1:22" ht="9.75" customHeight="1">
      <c r="A2241" s="14" t="s">
        <v>376</v>
      </c>
      <c r="B2241" s="14" t="s">
        <v>985</v>
      </c>
      <c r="C2241" s="13" t="str">
        <f t="shared" si="8"/>
        <v>11995H5</v>
      </c>
      <c r="D2241" s="14" t="s">
        <v>27</v>
      </c>
      <c r="E2241" s="14" t="s">
        <v>24500</v>
      </c>
      <c r="F2241" s="14" t="s">
        <v>24501</v>
      </c>
      <c r="G2241" s="14" t="s">
        <v>24502</v>
      </c>
      <c r="H2241" s="14" t="s">
        <v>24503</v>
      </c>
      <c r="I2241" s="14" t="s">
        <v>1927</v>
      </c>
      <c r="J2241" s="14" t="s">
        <v>230</v>
      </c>
      <c r="K2241" s="14" t="s">
        <v>33</v>
      </c>
      <c r="L2241" s="14" t="s">
        <v>24504</v>
      </c>
      <c r="M2241" s="14" t="s">
        <v>24505</v>
      </c>
      <c r="N2241" s="14" t="s">
        <v>24506</v>
      </c>
      <c r="O2241" s="14" t="s">
        <v>24507</v>
      </c>
      <c r="P2241" s="58" t="s">
        <v>38</v>
      </c>
      <c r="Q2241" s="14" t="s">
        <v>24508</v>
      </c>
      <c r="R2241" s="14" t="s">
        <v>40</v>
      </c>
      <c r="S2241" s="14" t="s">
        <v>24509</v>
      </c>
      <c r="T2241" s="14" t="s">
        <v>230</v>
      </c>
      <c r="U2241" s="14" t="s">
        <v>283</v>
      </c>
      <c r="V2241" s="14" t="s">
        <v>44</v>
      </c>
    </row>
    <row r="2242" spans="1:22" ht="9.75" customHeight="1">
      <c r="A2242" s="14" t="s">
        <v>376</v>
      </c>
      <c r="B2242" s="14" t="s">
        <v>999</v>
      </c>
      <c r="C2242" s="13" t="str">
        <f t="shared" si="8"/>
        <v>11995H6</v>
      </c>
      <c r="D2242" s="14" t="s">
        <v>27</v>
      </c>
      <c r="E2242" s="14" t="s">
        <v>24510</v>
      </c>
      <c r="F2242" s="14" t="s">
        <v>24511</v>
      </c>
      <c r="G2242" s="13"/>
      <c r="H2242" s="14" t="s">
        <v>24512</v>
      </c>
      <c r="I2242" s="14" t="s">
        <v>24513</v>
      </c>
      <c r="J2242" s="14" t="s">
        <v>24514</v>
      </c>
      <c r="K2242" s="14" t="s">
        <v>33</v>
      </c>
      <c r="L2242" s="14" t="s">
        <v>24515</v>
      </c>
      <c r="M2242" s="14" t="s">
        <v>24516</v>
      </c>
      <c r="N2242" s="14" t="s">
        <v>24517</v>
      </c>
      <c r="O2242" s="14" t="s">
        <v>24518</v>
      </c>
      <c r="P2242" s="58" t="s">
        <v>38</v>
      </c>
      <c r="Q2242" s="14" t="s">
        <v>24519</v>
      </c>
      <c r="R2242" s="14" t="s">
        <v>40</v>
      </c>
      <c r="S2242" s="14" t="s">
        <v>24520</v>
      </c>
      <c r="T2242" s="14" t="s">
        <v>2119</v>
      </c>
      <c r="U2242" s="14" t="s">
        <v>243</v>
      </c>
      <c r="V2242" s="14" t="s">
        <v>44</v>
      </c>
    </row>
    <row r="2243" spans="1:22" ht="9.75" customHeight="1">
      <c r="A2243" s="14" t="s">
        <v>376</v>
      </c>
      <c r="B2243" s="14" t="s">
        <v>1010</v>
      </c>
      <c r="C2243" s="13" t="str">
        <f t="shared" si="8"/>
        <v>11995H7</v>
      </c>
      <c r="D2243" s="14" t="s">
        <v>27</v>
      </c>
      <c r="E2243" s="14" t="s">
        <v>24521</v>
      </c>
      <c r="F2243" s="14" t="s">
        <v>24522</v>
      </c>
      <c r="G2243" s="14" t="s">
        <v>24523</v>
      </c>
      <c r="H2243" s="14" t="s">
        <v>24524</v>
      </c>
      <c r="I2243" s="14" t="s">
        <v>24525</v>
      </c>
      <c r="J2243" s="14" t="s">
        <v>410</v>
      </c>
      <c r="K2243" s="14" t="s">
        <v>2392</v>
      </c>
      <c r="L2243" s="14" t="s">
        <v>24526</v>
      </c>
      <c r="M2243" s="14" t="s">
        <v>24527</v>
      </c>
      <c r="N2243" s="14" t="s">
        <v>24528</v>
      </c>
      <c r="O2243" s="14" t="s">
        <v>24529</v>
      </c>
      <c r="P2243" s="58" t="s">
        <v>38</v>
      </c>
      <c r="Q2243" s="14" t="s">
        <v>24530</v>
      </c>
      <c r="R2243" s="14" t="s">
        <v>40</v>
      </c>
      <c r="S2243" s="14" t="s">
        <v>24531</v>
      </c>
      <c r="T2243" s="14" t="s">
        <v>118</v>
      </c>
      <c r="U2243" s="14" t="s">
        <v>43</v>
      </c>
      <c r="V2243" s="14" t="s">
        <v>44</v>
      </c>
    </row>
    <row r="2244" spans="1:22" ht="9.75" customHeight="1">
      <c r="A2244" s="14" t="s">
        <v>376</v>
      </c>
      <c r="B2244" s="14" t="s">
        <v>1022</v>
      </c>
      <c r="C2244" s="13" t="str">
        <f t="shared" si="8"/>
        <v>11995H8</v>
      </c>
      <c r="D2244" s="14" t="s">
        <v>27</v>
      </c>
      <c r="E2244" s="14" t="s">
        <v>24532</v>
      </c>
      <c r="F2244" s="14" t="s">
        <v>24533</v>
      </c>
      <c r="G2244" s="14" t="s">
        <v>24534</v>
      </c>
      <c r="H2244" s="14" t="s">
        <v>24535</v>
      </c>
      <c r="I2244" s="14" t="s">
        <v>24536</v>
      </c>
      <c r="J2244" s="14" t="s">
        <v>208</v>
      </c>
      <c r="K2244" s="14" t="s">
        <v>169</v>
      </c>
      <c r="L2244" s="14" t="s">
        <v>24537</v>
      </c>
      <c r="M2244" s="14" t="s">
        <v>24538</v>
      </c>
      <c r="N2244" s="14" t="s">
        <v>24539</v>
      </c>
      <c r="O2244" s="14" t="s">
        <v>24540</v>
      </c>
      <c r="P2244" s="58" t="s">
        <v>38</v>
      </c>
      <c r="Q2244" s="14" t="s">
        <v>24541</v>
      </c>
      <c r="R2244" s="14" t="s">
        <v>40</v>
      </c>
      <c r="S2244" s="14" t="s">
        <v>24542</v>
      </c>
      <c r="T2244" s="14" t="s">
        <v>90</v>
      </c>
      <c r="U2244" s="14" t="s">
        <v>104</v>
      </c>
      <c r="V2244" s="14" t="s">
        <v>44</v>
      </c>
    </row>
    <row r="2245" spans="1:22" ht="9.75" customHeight="1">
      <c r="A2245" s="14" t="s">
        <v>376</v>
      </c>
      <c r="B2245" s="14" t="s">
        <v>1035</v>
      </c>
      <c r="C2245" s="13" t="str">
        <f t="shared" si="8"/>
        <v>11995H9</v>
      </c>
      <c r="D2245" s="14" t="s">
        <v>27</v>
      </c>
      <c r="E2245" s="14" t="s">
        <v>24543</v>
      </c>
      <c r="F2245" s="14" t="s">
        <v>24544</v>
      </c>
      <c r="G2245" s="14" t="s">
        <v>24545</v>
      </c>
      <c r="H2245" s="14" t="s">
        <v>24546</v>
      </c>
      <c r="I2245" s="14" t="s">
        <v>24547</v>
      </c>
      <c r="J2245" s="14" t="s">
        <v>24548</v>
      </c>
      <c r="K2245" s="14" t="s">
        <v>24549</v>
      </c>
      <c r="L2245" s="14" t="s">
        <v>24550</v>
      </c>
      <c r="M2245" s="14" t="s">
        <v>24551</v>
      </c>
      <c r="N2245" s="14" t="s">
        <v>24552</v>
      </c>
      <c r="O2245" s="14" t="s">
        <v>280</v>
      </c>
      <c r="P2245" s="58" t="s">
        <v>38</v>
      </c>
      <c r="Q2245" s="14" t="s">
        <v>24553</v>
      </c>
      <c r="R2245" s="14" t="s">
        <v>40</v>
      </c>
      <c r="S2245" s="14" t="s">
        <v>24554</v>
      </c>
      <c r="T2245" s="14" t="s">
        <v>21230</v>
      </c>
      <c r="U2245" s="14" t="s">
        <v>2578</v>
      </c>
      <c r="V2245" s="14" t="s">
        <v>44</v>
      </c>
    </row>
    <row r="2246" spans="1:22" ht="9.75" customHeight="1">
      <c r="A2246" s="14" t="s">
        <v>376</v>
      </c>
      <c r="B2246" s="14" t="s">
        <v>1048</v>
      </c>
      <c r="C2246" s="13" t="str">
        <f t="shared" si="8"/>
        <v>11995H10</v>
      </c>
      <c r="D2246" s="14" t="s">
        <v>27</v>
      </c>
      <c r="E2246" s="14" t="s">
        <v>24555</v>
      </c>
      <c r="F2246" s="14" t="s">
        <v>24556</v>
      </c>
      <c r="G2246" s="13"/>
      <c r="H2246" s="14" t="s">
        <v>24557</v>
      </c>
      <c r="I2246" s="14" t="s">
        <v>24558</v>
      </c>
      <c r="J2246" s="14" t="s">
        <v>344</v>
      </c>
      <c r="K2246" s="14" t="s">
        <v>83</v>
      </c>
      <c r="L2246" s="14" t="s">
        <v>24559</v>
      </c>
      <c r="M2246" s="14" t="s">
        <v>24560</v>
      </c>
      <c r="N2246" s="14" t="s">
        <v>24561</v>
      </c>
      <c r="O2246" s="14" t="s">
        <v>24562</v>
      </c>
      <c r="P2246" s="58" t="s">
        <v>38</v>
      </c>
      <c r="Q2246" s="14" t="s">
        <v>24563</v>
      </c>
      <c r="R2246" s="14" t="s">
        <v>40</v>
      </c>
      <c r="S2246" s="14" t="s">
        <v>24564</v>
      </c>
      <c r="T2246" s="14" t="s">
        <v>75</v>
      </c>
      <c r="U2246" s="14" t="s">
        <v>243</v>
      </c>
      <c r="V2246" s="14" t="s">
        <v>44</v>
      </c>
    </row>
    <row r="2247" spans="1:22" ht="9.75" customHeight="1">
      <c r="A2247" s="14" t="s">
        <v>376</v>
      </c>
      <c r="B2247" s="14" t="s">
        <v>1061</v>
      </c>
      <c r="C2247" s="13" t="str">
        <f t="shared" si="8"/>
        <v>11995H11</v>
      </c>
      <c r="D2247" s="14" t="s">
        <v>27</v>
      </c>
      <c r="E2247" s="14" t="s">
        <v>24565</v>
      </c>
      <c r="F2247" s="14" t="s">
        <v>24566</v>
      </c>
      <c r="G2247" s="13"/>
      <c r="H2247" s="14" t="s">
        <v>24567</v>
      </c>
      <c r="I2247" s="14" t="s">
        <v>24568</v>
      </c>
      <c r="J2247" s="14" t="s">
        <v>344</v>
      </c>
      <c r="K2247" s="13"/>
      <c r="L2247" s="14" t="s">
        <v>24569</v>
      </c>
      <c r="M2247" s="14" t="s">
        <v>24570</v>
      </c>
      <c r="N2247" s="14" t="s">
        <v>24571</v>
      </c>
      <c r="O2247" s="14" t="s">
        <v>24572</v>
      </c>
      <c r="P2247" s="58" t="s">
        <v>38</v>
      </c>
      <c r="Q2247" s="14" t="s">
        <v>24573</v>
      </c>
      <c r="R2247" s="14" t="s">
        <v>40</v>
      </c>
      <c r="S2247" s="14" t="s">
        <v>24574</v>
      </c>
      <c r="T2247" s="14" t="s">
        <v>75</v>
      </c>
      <c r="U2247" s="14" t="s">
        <v>243</v>
      </c>
      <c r="V2247" s="14" t="s">
        <v>44</v>
      </c>
    </row>
    <row r="2248" spans="1:22" ht="9.75" customHeight="1">
      <c r="A2248" s="14" t="s">
        <v>24575</v>
      </c>
      <c r="B2248" s="14" t="s">
        <v>26</v>
      </c>
      <c r="C2248" s="13" t="str">
        <f t="shared" si="8"/>
        <v>11996A2</v>
      </c>
      <c r="D2248" s="14" t="s">
        <v>27</v>
      </c>
      <c r="E2248" s="14" t="s">
        <v>24576</v>
      </c>
      <c r="F2248" s="14" t="s">
        <v>24577</v>
      </c>
      <c r="G2248" s="14" t="s">
        <v>24578</v>
      </c>
      <c r="H2248" s="14" t="s">
        <v>24579</v>
      </c>
      <c r="I2248" s="14" t="s">
        <v>24580</v>
      </c>
      <c r="J2248" s="14" t="s">
        <v>230</v>
      </c>
      <c r="K2248" s="14" t="s">
        <v>83</v>
      </c>
      <c r="L2248" s="14" t="s">
        <v>24581</v>
      </c>
      <c r="M2248" s="14" t="s">
        <v>24582</v>
      </c>
      <c r="N2248" s="14" t="s">
        <v>24583</v>
      </c>
      <c r="O2248" s="14" t="s">
        <v>280</v>
      </c>
      <c r="P2248" s="58" t="s">
        <v>38</v>
      </c>
      <c r="Q2248" s="14" t="s">
        <v>24584</v>
      </c>
      <c r="R2248" s="14" t="s">
        <v>40</v>
      </c>
      <c r="S2248" s="14" t="s">
        <v>24585</v>
      </c>
      <c r="T2248" s="14" t="s">
        <v>230</v>
      </c>
      <c r="U2248" s="14" t="s">
        <v>283</v>
      </c>
      <c r="V2248" s="14" t="s">
        <v>44</v>
      </c>
    </row>
    <row r="2249" spans="1:22" ht="9.75" customHeight="1">
      <c r="A2249" s="14" t="s">
        <v>24575</v>
      </c>
      <c r="B2249" s="14" t="s">
        <v>45</v>
      </c>
      <c r="C2249" s="13" t="str">
        <f t="shared" si="8"/>
        <v>11996A3</v>
      </c>
      <c r="D2249" s="14" t="s">
        <v>27</v>
      </c>
      <c r="E2249" s="14" t="s">
        <v>24586</v>
      </c>
      <c r="F2249" s="14" t="s">
        <v>24587</v>
      </c>
      <c r="G2249" s="13"/>
      <c r="H2249" s="14" t="s">
        <v>24588</v>
      </c>
      <c r="I2249" s="14" t="s">
        <v>24589</v>
      </c>
      <c r="J2249" s="14" t="s">
        <v>1928</v>
      </c>
      <c r="K2249" s="14" t="s">
        <v>4258</v>
      </c>
      <c r="L2249" s="14" t="s">
        <v>24590</v>
      </c>
      <c r="M2249" s="14" t="s">
        <v>24591</v>
      </c>
      <c r="N2249" s="14" t="s">
        <v>24592</v>
      </c>
      <c r="O2249" s="14" t="s">
        <v>24593</v>
      </c>
      <c r="P2249" s="58" t="s">
        <v>38</v>
      </c>
      <c r="Q2249" s="14" t="s">
        <v>24594</v>
      </c>
      <c r="R2249" s="14" t="s">
        <v>40</v>
      </c>
      <c r="S2249" s="14" t="s">
        <v>24595</v>
      </c>
      <c r="T2249" s="14" t="s">
        <v>229</v>
      </c>
      <c r="U2249" s="14" t="s">
        <v>283</v>
      </c>
      <c r="V2249" s="14" t="s">
        <v>44</v>
      </c>
    </row>
    <row r="2250" spans="1:22" ht="9.75" customHeight="1">
      <c r="A2250" s="14" t="s">
        <v>24575</v>
      </c>
      <c r="B2250" s="14" t="s">
        <v>61</v>
      </c>
      <c r="C2250" s="13" t="str">
        <f t="shared" si="8"/>
        <v>11996A4</v>
      </c>
      <c r="D2250" s="14" t="s">
        <v>27</v>
      </c>
      <c r="E2250" s="14" t="s">
        <v>24596</v>
      </c>
      <c r="F2250" s="14" t="s">
        <v>24597</v>
      </c>
      <c r="G2250" s="13"/>
      <c r="H2250" s="14" t="s">
        <v>24598</v>
      </c>
      <c r="I2250" s="14" t="s">
        <v>24599</v>
      </c>
      <c r="J2250" s="14" t="s">
        <v>24600</v>
      </c>
      <c r="K2250" s="14" t="s">
        <v>33</v>
      </c>
      <c r="L2250" s="14" t="s">
        <v>24601</v>
      </c>
      <c r="M2250" s="14" t="s">
        <v>24602</v>
      </c>
      <c r="N2250" s="14" t="s">
        <v>24603</v>
      </c>
      <c r="O2250" s="14" t="s">
        <v>24604</v>
      </c>
      <c r="P2250" s="58" t="s">
        <v>38</v>
      </c>
      <c r="Q2250" s="14" t="s">
        <v>24605</v>
      </c>
      <c r="R2250" s="14" t="s">
        <v>40</v>
      </c>
      <c r="S2250" s="14" t="s">
        <v>24606</v>
      </c>
      <c r="T2250" s="14" t="s">
        <v>6030</v>
      </c>
      <c r="U2250" s="14" t="s">
        <v>43</v>
      </c>
      <c r="V2250" s="14" t="s">
        <v>44</v>
      </c>
    </row>
    <row r="2251" spans="1:22" ht="9.75" customHeight="1">
      <c r="A2251" s="14" t="s">
        <v>24575</v>
      </c>
      <c r="B2251" s="14" t="s">
        <v>77</v>
      </c>
      <c r="C2251" s="13" t="str">
        <f t="shared" si="8"/>
        <v>11996A5</v>
      </c>
      <c r="D2251" s="14" t="s">
        <v>27</v>
      </c>
      <c r="E2251" s="14" t="s">
        <v>24607</v>
      </c>
      <c r="F2251" s="14" t="s">
        <v>24608</v>
      </c>
      <c r="G2251" s="14" t="s">
        <v>24609</v>
      </c>
      <c r="H2251" s="14" t="s">
        <v>24610</v>
      </c>
      <c r="I2251" s="14" t="s">
        <v>24611</v>
      </c>
      <c r="J2251" s="14" t="s">
        <v>24612</v>
      </c>
      <c r="K2251" s="14" t="s">
        <v>33</v>
      </c>
      <c r="L2251" s="14" t="s">
        <v>24613</v>
      </c>
      <c r="M2251" s="14" t="s">
        <v>24614</v>
      </c>
      <c r="N2251" s="14" t="s">
        <v>24615</v>
      </c>
      <c r="O2251" s="14" t="s">
        <v>24616</v>
      </c>
      <c r="P2251" s="58" t="s">
        <v>38</v>
      </c>
      <c r="Q2251" s="14" t="s">
        <v>24617</v>
      </c>
      <c r="R2251" s="14" t="s">
        <v>40</v>
      </c>
      <c r="S2251" s="14" t="s">
        <v>24618</v>
      </c>
      <c r="T2251" s="14" t="s">
        <v>24619</v>
      </c>
      <c r="U2251" s="14" t="s">
        <v>243</v>
      </c>
      <c r="V2251" s="14" t="s">
        <v>44</v>
      </c>
    </row>
    <row r="2252" spans="1:22" ht="9.75" customHeight="1">
      <c r="A2252" s="14" t="s">
        <v>24575</v>
      </c>
      <c r="B2252" s="14" t="s">
        <v>91</v>
      </c>
      <c r="C2252" s="13" t="str">
        <f t="shared" si="8"/>
        <v>11996A6</v>
      </c>
      <c r="D2252" s="14" t="s">
        <v>27</v>
      </c>
      <c r="E2252" s="14" t="s">
        <v>24620</v>
      </c>
      <c r="F2252" s="14" t="s">
        <v>24621</v>
      </c>
      <c r="G2252" s="14" t="s">
        <v>24622</v>
      </c>
      <c r="H2252" s="14" t="s">
        <v>24623</v>
      </c>
      <c r="I2252" s="14" t="s">
        <v>24624</v>
      </c>
      <c r="J2252" s="14" t="s">
        <v>23094</v>
      </c>
      <c r="K2252" s="14" t="s">
        <v>52</v>
      </c>
      <c r="L2252" s="14" t="s">
        <v>24625</v>
      </c>
      <c r="M2252" s="14" t="s">
        <v>24626</v>
      </c>
      <c r="N2252" s="14" t="s">
        <v>24627</v>
      </c>
      <c r="O2252" s="14" t="s">
        <v>24628</v>
      </c>
      <c r="P2252" s="58" t="s">
        <v>38</v>
      </c>
      <c r="Q2252" s="14" t="s">
        <v>24629</v>
      </c>
      <c r="R2252" s="14" t="s">
        <v>40</v>
      </c>
      <c r="S2252" s="14" t="s">
        <v>24630</v>
      </c>
      <c r="T2252" s="14" t="s">
        <v>1370</v>
      </c>
      <c r="U2252" s="14" t="s">
        <v>243</v>
      </c>
      <c r="V2252" s="14" t="s">
        <v>44</v>
      </c>
    </row>
    <row r="2253" spans="1:22" ht="9.75" customHeight="1">
      <c r="A2253" s="14" t="s">
        <v>24575</v>
      </c>
      <c r="B2253" s="14" t="s">
        <v>105</v>
      </c>
      <c r="C2253" s="13" t="str">
        <f t="shared" si="8"/>
        <v>11996A7</v>
      </c>
      <c r="D2253" s="14" t="s">
        <v>27</v>
      </c>
      <c r="E2253" s="14" t="s">
        <v>24631</v>
      </c>
      <c r="F2253" s="14" t="s">
        <v>24632</v>
      </c>
      <c r="G2253" s="14" t="s">
        <v>24633</v>
      </c>
      <c r="H2253" s="14" t="s">
        <v>24634</v>
      </c>
      <c r="I2253" s="14" t="s">
        <v>24635</v>
      </c>
      <c r="J2253" s="14" t="s">
        <v>82</v>
      </c>
      <c r="K2253" s="14" t="s">
        <v>33</v>
      </c>
      <c r="L2253" s="14" t="s">
        <v>24636</v>
      </c>
      <c r="M2253" s="14" t="s">
        <v>24637</v>
      </c>
      <c r="N2253" s="14" t="s">
        <v>24638</v>
      </c>
      <c r="O2253" s="14" t="s">
        <v>24639</v>
      </c>
      <c r="P2253" s="58" t="s">
        <v>38</v>
      </c>
      <c r="Q2253" s="14" t="s">
        <v>24640</v>
      </c>
      <c r="R2253" s="14" t="s">
        <v>40</v>
      </c>
      <c r="S2253" s="14" t="s">
        <v>24641</v>
      </c>
      <c r="T2253" s="14" t="s">
        <v>90</v>
      </c>
      <c r="U2253" s="14" t="s">
        <v>283</v>
      </c>
      <c r="V2253" s="14" t="s">
        <v>44</v>
      </c>
    </row>
    <row r="2254" spans="1:22" ht="9.75" customHeight="1">
      <c r="A2254" s="14" t="s">
        <v>24575</v>
      </c>
      <c r="B2254" s="14" t="s">
        <v>120</v>
      </c>
      <c r="C2254" s="13" t="str">
        <f t="shared" si="8"/>
        <v>11996A8</v>
      </c>
      <c r="D2254" s="14" t="s">
        <v>27</v>
      </c>
      <c r="E2254" s="14" t="s">
        <v>24642</v>
      </c>
      <c r="F2254" s="14" t="s">
        <v>24643</v>
      </c>
      <c r="G2254" s="14" t="s">
        <v>24644</v>
      </c>
      <c r="H2254" s="14" t="s">
        <v>24645</v>
      </c>
      <c r="I2254" s="14" t="s">
        <v>16328</v>
      </c>
      <c r="J2254" s="14" t="s">
        <v>1580</v>
      </c>
      <c r="K2254" s="14" t="s">
        <v>33</v>
      </c>
      <c r="L2254" s="14" t="s">
        <v>24646</v>
      </c>
      <c r="M2254" s="14" t="s">
        <v>24647</v>
      </c>
      <c r="N2254" s="14" t="s">
        <v>24648</v>
      </c>
      <c r="O2254" s="14" t="s">
        <v>24649</v>
      </c>
      <c r="P2254" s="58" t="s">
        <v>38</v>
      </c>
      <c r="Q2254" s="14" t="s">
        <v>1072</v>
      </c>
      <c r="R2254" s="14" t="s">
        <v>40</v>
      </c>
      <c r="S2254" s="14" t="s">
        <v>24650</v>
      </c>
      <c r="T2254" s="14" t="s">
        <v>483</v>
      </c>
      <c r="U2254" s="14" t="s">
        <v>243</v>
      </c>
      <c r="V2254" s="14" t="s">
        <v>44</v>
      </c>
    </row>
    <row r="2255" spans="1:22" ht="9.75" customHeight="1">
      <c r="A2255" s="14" t="s">
        <v>24575</v>
      </c>
      <c r="B2255" s="14" t="s">
        <v>136</v>
      </c>
      <c r="C2255" s="13" t="str">
        <f t="shared" si="8"/>
        <v>11996A9</v>
      </c>
      <c r="D2255" s="14" t="s">
        <v>27</v>
      </c>
      <c r="E2255" s="14" t="s">
        <v>24651</v>
      </c>
      <c r="F2255" s="14" t="s">
        <v>24652</v>
      </c>
      <c r="G2255" s="13"/>
      <c r="H2255" s="14" t="s">
        <v>24653</v>
      </c>
      <c r="I2255" s="14" t="s">
        <v>24654</v>
      </c>
      <c r="J2255" s="14" t="s">
        <v>24655</v>
      </c>
      <c r="K2255" s="14" t="s">
        <v>52</v>
      </c>
      <c r="L2255" s="14" t="s">
        <v>24656</v>
      </c>
      <c r="M2255" s="14" t="s">
        <v>24657</v>
      </c>
      <c r="N2255" s="14" t="s">
        <v>24658</v>
      </c>
      <c r="O2255" s="14" t="s">
        <v>24659</v>
      </c>
      <c r="P2255" s="58" t="s">
        <v>38</v>
      </c>
      <c r="Q2255" s="14" t="s">
        <v>24660</v>
      </c>
      <c r="R2255" s="14" t="s">
        <v>40</v>
      </c>
      <c r="S2255" s="14" t="s">
        <v>24661</v>
      </c>
      <c r="T2255" s="14" t="s">
        <v>24662</v>
      </c>
      <c r="U2255" s="14" t="s">
        <v>693</v>
      </c>
      <c r="V2255" s="14" t="s">
        <v>44</v>
      </c>
    </row>
    <row r="2256" spans="1:22" ht="9.75" customHeight="1">
      <c r="A2256" s="14" t="s">
        <v>24575</v>
      </c>
      <c r="B2256" s="14" t="s">
        <v>149</v>
      </c>
      <c r="C2256" s="13" t="str">
        <f t="shared" si="8"/>
        <v>11996A10</v>
      </c>
      <c r="D2256" s="14" t="s">
        <v>27</v>
      </c>
      <c r="E2256" s="14" t="s">
        <v>24663</v>
      </c>
      <c r="F2256" s="14" t="s">
        <v>24664</v>
      </c>
      <c r="G2256" s="14" t="s">
        <v>24665</v>
      </c>
      <c r="H2256" s="14" t="s">
        <v>24666</v>
      </c>
      <c r="I2256" s="14" t="s">
        <v>24667</v>
      </c>
      <c r="J2256" s="14" t="s">
        <v>96</v>
      </c>
      <c r="K2256" s="14" t="s">
        <v>83</v>
      </c>
      <c r="L2256" s="14" t="s">
        <v>24668</v>
      </c>
      <c r="M2256" s="14" t="s">
        <v>24669</v>
      </c>
      <c r="N2256" s="14" t="s">
        <v>24670</v>
      </c>
      <c r="O2256" s="14" t="s">
        <v>24671</v>
      </c>
      <c r="P2256" s="58" t="s">
        <v>38</v>
      </c>
      <c r="Q2256" s="14" t="s">
        <v>24672</v>
      </c>
      <c r="R2256" s="14" t="s">
        <v>40</v>
      </c>
      <c r="S2256" s="14" t="s">
        <v>24673</v>
      </c>
      <c r="T2256" s="14" t="s">
        <v>103</v>
      </c>
      <c r="U2256" s="14" t="s">
        <v>12907</v>
      </c>
      <c r="V2256" s="14" t="s">
        <v>44</v>
      </c>
    </row>
    <row r="2257" spans="1:22" ht="9.75" customHeight="1">
      <c r="A2257" s="14" t="s">
        <v>24575</v>
      </c>
      <c r="B2257" s="14" t="s">
        <v>162</v>
      </c>
      <c r="C2257" s="13" t="str">
        <f t="shared" si="8"/>
        <v>11996A11</v>
      </c>
      <c r="D2257" s="14" t="s">
        <v>27</v>
      </c>
      <c r="E2257" s="14" t="s">
        <v>24674</v>
      </c>
      <c r="F2257" s="14" t="s">
        <v>24675</v>
      </c>
      <c r="G2257" s="13"/>
      <c r="H2257" s="14" t="s">
        <v>24676</v>
      </c>
      <c r="I2257" s="14" t="s">
        <v>24677</v>
      </c>
      <c r="J2257" s="14" t="s">
        <v>24678</v>
      </c>
      <c r="K2257" s="14" t="s">
        <v>33</v>
      </c>
      <c r="L2257" s="14" t="s">
        <v>24679</v>
      </c>
      <c r="M2257" s="14" t="s">
        <v>24680</v>
      </c>
      <c r="N2257" s="14" t="s">
        <v>24681</v>
      </c>
      <c r="O2257" s="14" t="s">
        <v>24682</v>
      </c>
      <c r="P2257" s="58" t="s">
        <v>38</v>
      </c>
      <c r="Q2257" s="14" t="s">
        <v>24683</v>
      </c>
      <c r="R2257" s="14" t="s">
        <v>40</v>
      </c>
      <c r="S2257" s="14" t="s">
        <v>24684</v>
      </c>
      <c r="T2257" s="14" t="s">
        <v>5988</v>
      </c>
      <c r="U2257" s="14" t="s">
        <v>243</v>
      </c>
      <c r="V2257" s="14" t="s">
        <v>44</v>
      </c>
    </row>
    <row r="2258" spans="1:22" ht="9.75" customHeight="1">
      <c r="A2258" s="14" t="s">
        <v>24575</v>
      </c>
      <c r="B2258" s="14" t="s">
        <v>176</v>
      </c>
      <c r="C2258" s="13" t="str">
        <f t="shared" si="8"/>
        <v>11996B2</v>
      </c>
      <c r="D2258" s="14" t="s">
        <v>27</v>
      </c>
      <c r="E2258" s="14" t="s">
        <v>24685</v>
      </c>
      <c r="F2258" s="14" t="s">
        <v>24686</v>
      </c>
      <c r="G2258" s="14" t="s">
        <v>24687</v>
      </c>
      <c r="H2258" s="14" t="s">
        <v>24688</v>
      </c>
      <c r="I2258" s="14" t="s">
        <v>23209</v>
      </c>
      <c r="J2258" s="14" t="s">
        <v>24689</v>
      </c>
      <c r="K2258" s="14" t="s">
        <v>83</v>
      </c>
      <c r="L2258" s="14" t="s">
        <v>24690</v>
      </c>
      <c r="M2258" s="14" t="s">
        <v>23211</v>
      </c>
      <c r="N2258" s="14" t="s">
        <v>24691</v>
      </c>
      <c r="O2258" s="14" t="s">
        <v>24692</v>
      </c>
      <c r="P2258" s="58" t="s">
        <v>38</v>
      </c>
      <c r="Q2258" s="14" t="s">
        <v>24693</v>
      </c>
      <c r="R2258" s="14" t="s">
        <v>40</v>
      </c>
      <c r="S2258" s="14" t="s">
        <v>24694</v>
      </c>
      <c r="T2258" s="14" t="s">
        <v>5074</v>
      </c>
      <c r="U2258" s="14" t="s">
        <v>1034</v>
      </c>
      <c r="V2258" s="14" t="s">
        <v>44</v>
      </c>
    </row>
    <row r="2259" spans="1:22" ht="9.75" customHeight="1">
      <c r="A2259" s="14" t="s">
        <v>24575</v>
      </c>
      <c r="B2259" s="14" t="s">
        <v>190</v>
      </c>
      <c r="C2259" s="13" t="str">
        <f t="shared" si="8"/>
        <v>11996B3</v>
      </c>
      <c r="D2259" s="14" t="s">
        <v>27</v>
      </c>
      <c r="E2259" s="14" t="s">
        <v>24695</v>
      </c>
      <c r="F2259" s="14" t="s">
        <v>24696</v>
      </c>
      <c r="G2259" s="14" t="s">
        <v>24697</v>
      </c>
      <c r="H2259" s="14" t="s">
        <v>24698</v>
      </c>
      <c r="I2259" s="14" t="s">
        <v>24699</v>
      </c>
      <c r="J2259" s="14" t="s">
        <v>5720</v>
      </c>
      <c r="K2259" s="14" t="s">
        <v>33</v>
      </c>
      <c r="L2259" s="14" t="s">
        <v>24700</v>
      </c>
      <c r="M2259" s="14" t="s">
        <v>24701</v>
      </c>
      <c r="N2259" s="14" t="s">
        <v>24702</v>
      </c>
      <c r="O2259" s="14" t="s">
        <v>24703</v>
      </c>
      <c r="P2259" s="58" t="s">
        <v>38</v>
      </c>
      <c r="Q2259" s="14" t="s">
        <v>24704</v>
      </c>
      <c r="R2259" s="14" t="s">
        <v>40</v>
      </c>
      <c r="S2259" s="14" t="s">
        <v>24705</v>
      </c>
      <c r="T2259" s="14" t="s">
        <v>5727</v>
      </c>
      <c r="U2259" s="14" t="s">
        <v>5728</v>
      </c>
      <c r="V2259" s="14" t="s">
        <v>44</v>
      </c>
    </row>
    <row r="2260" spans="1:22" ht="9.75" customHeight="1">
      <c r="A2260" s="14" t="s">
        <v>24575</v>
      </c>
      <c r="B2260" s="14" t="s">
        <v>203</v>
      </c>
      <c r="C2260" s="13" t="str">
        <f t="shared" si="8"/>
        <v>11996B4</v>
      </c>
      <c r="D2260" s="14" t="s">
        <v>27</v>
      </c>
      <c r="E2260" s="14" t="s">
        <v>24706</v>
      </c>
      <c r="F2260" s="14" t="s">
        <v>24707</v>
      </c>
      <c r="G2260" s="14" t="s">
        <v>24708</v>
      </c>
      <c r="H2260" s="14" t="s">
        <v>24709</v>
      </c>
      <c r="I2260" s="14" t="s">
        <v>24710</v>
      </c>
      <c r="J2260" s="14" t="s">
        <v>276</v>
      </c>
      <c r="K2260" s="14" t="s">
        <v>33</v>
      </c>
      <c r="L2260" s="14" t="s">
        <v>24711</v>
      </c>
      <c r="M2260" s="14" t="s">
        <v>24712</v>
      </c>
      <c r="N2260" s="14" t="s">
        <v>24713</v>
      </c>
      <c r="O2260" s="14" t="s">
        <v>24714</v>
      </c>
      <c r="P2260" s="58" t="s">
        <v>38</v>
      </c>
      <c r="Q2260" s="14" t="s">
        <v>24715</v>
      </c>
      <c r="R2260" s="14" t="s">
        <v>40</v>
      </c>
      <c r="S2260" s="14" t="s">
        <v>24716</v>
      </c>
      <c r="T2260" s="14" t="s">
        <v>90</v>
      </c>
      <c r="U2260" s="14" t="s">
        <v>283</v>
      </c>
      <c r="V2260" s="14" t="s">
        <v>44</v>
      </c>
    </row>
    <row r="2261" spans="1:22" ht="9.75" customHeight="1">
      <c r="A2261" s="14" t="s">
        <v>24575</v>
      </c>
      <c r="B2261" s="14" t="s">
        <v>216</v>
      </c>
      <c r="C2261" s="13" t="str">
        <f t="shared" si="8"/>
        <v>11996B5</v>
      </c>
      <c r="D2261" s="14" t="s">
        <v>27</v>
      </c>
      <c r="E2261" s="14" t="s">
        <v>24717</v>
      </c>
      <c r="F2261" s="14" t="s">
        <v>24718</v>
      </c>
      <c r="G2261" s="14" t="s">
        <v>24719</v>
      </c>
      <c r="H2261" s="14" t="s">
        <v>24720</v>
      </c>
      <c r="I2261" s="14" t="s">
        <v>24721</v>
      </c>
      <c r="J2261" s="14" t="s">
        <v>1673</v>
      </c>
      <c r="K2261" s="14" t="s">
        <v>1326</v>
      </c>
      <c r="L2261" s="14" t="s">
        <v>24722</v>
      </c>
      <c r="M2261" s="14" t="s">
        <v>24723</v>
      </c>
      <c r="N2261" s="14" t="s">
        <v>24724</v>
      </c>
      <c r="O2261" s="14" t="s">
        <v>24725</v>
      </c>
      <c r="P2261" s="58" t="s">
        <v>38</v>
      </c>
      <c r="Q2261" s="14" t="s">
        <v>24726</v>
      </c>
      <c r="R2261" s="14" t="s">
        <v>40</v>
      </c>
      <c r="S2261" s="14" t="s">
        <v>24727</v>
      </c>
      <c r="T2261" s="14" t="s">
        <v>1680</v>
      </c>
      <c r="U2261" s="14" t="s">
        <v>134</v>
      </c>
      <c r="V2261" s="14" t="s">
        <v>44</v>
      </c>
    </row>
    <row r="2262" spans="1:22" ht="9.75" customHeight="1">
      <c r="A2262" s="14" t="s">
        <v>24575</v>
      </c>
      <c r="B2262" s="14" t="s">
        <v>231</v>
      </c>
      <c r="C2262" s="13" t="str">
        <f t="shared" si="8"/>
        <v>11996B6</v>
      </c>
      <c r="D2262" s="14" t="s">
        <v>27</v>
      </c>
      <c r="E2262" s="14" t="s">
        <v>24728</v>
      </c>
      <c r="F2262" s="14" t="s">
        <v>24729</v>
      </c>
      <c r="G2262" s="14" t="s">
        <v>24730</v>
      </c>
      <c r="H2262" s="14" t="s">
        <v>24731</v>
      </c>
      <c r="I2262" s="14" t="s">
        <v>24732</v>
      </c>
      <c r="J2262" s="14" t="s">
        <v>4751</v>
      </c>
      <c r="K2262" s="14" t="s">
        <v>83</v>
      </c>
      <c r="L2262" s="14" t="s">
        <v>24733</v>
      </c>
      <c r="M2262" s="14" t="s">
        <v>24734</v>
      </c>
      <c r="N2262" s="14" t="s">
        <v>24735</v>
      </c>
      <c r="O2262" s="14" t="s">
        <v>24736</v>
      </c>
      <c r="P2262" s="58" t="s">
        <v>38</v>
      </c>
      <c r="Q2262" s="14" t="s">
        <v>24737</v>
      </c>
      <c r="R2262" s="14" t="s">
        <v>40</v>
      </c>
      <c r="S2262" s="14" t="s">
        <v>24738</v>
      </c>
      <c r="T2262" s="14" t="s">
        <v>90</v>
      </c>
      <c r="U2262" s="14" t="s">
        <v>283</v>
      </c>
      <c r="V2262" s="14" t="s">
        <v>44</v>
      </c>
    </row>
    <row r="2263" spans="1:22" ht="9.75" customHeight="1">
      <c r="A2263" s="14" t="s">
        <v>24575</v>
      </c>
      <c r="B2263" s="14" t="s">
        <v>244</v>
      </c>
      <c r="C2263" s="13" t="str">
        <f t="shared" si="8"/>
        <v>11996B7</v>
      </c>
      <c r="D2263" s="14" t="s">
        <v>27</v>
      </c>
      <c r="E2263" s="14" t="s">
        <v>24739</v>
      </c>
      <c r="F2263" s="14" t="s">
        <v>24740</v>
      </c>
      <c r="G2263" s="14" t="s">
        <v>24741</v>
      </c>
      <c r="H2263" s="14" t="s">
        <v>24742</v>
      </c>
      <c r="I2263" s="14" t="s">
        <v>24743</v>
      </c>
      <c r="J2263" s="14" t="s">
        <v>1537</v>
      </c>
      <c r="K2263" s="14" t="s">
        <v>83</v>
      </c>
      <c r="L2263" s="14" t="s">
        <v>24744</v>
      </c>
      <c r="M2263" s="14" t="s">
        <v>24745</v>
      </c>
      <c r="N2263" s="14" t="s">
        <v>24746</v>
      </c>
      <c r="O2263" s="14" t="s">
        <v>24747</v>
      </c>
      <c r="P2263" s="58" t="s">
        <v>38</v>
      </c>
      <c r="Q2263" s="14" t="s">
        <v>24748</v>
      </c>
      <c r="R2263" s="14" t="s">
        <v>40</v>
      </c>
      <c r="S2263" s="14" t="s">
        <v>24749</v>
      </c>
      <c r="T2263" s="14" t="s">
        <v>118</v>
      </c>
      <c r="U2263" s="14" t="s">
        <v>24750</v>
      </c>
      <c r="V2263" s="14" t="s">
        <v>44</v>
      </c>
    </row>
    <row r="2264" spans="1:22" ht="9.75" customHeight="1">
      <c r="A2264" s="14" t="s">
        <v>24575</v>
      </c>
      <c r="B2264" s="14" t="s">
        <v>257</v>
      </c>
      <c r="C2264" s="13" t="str">
        <f t="shared" si="8"/>
        <v>11996B8</v>
      </c>
      <c r="D2264" s="14" t="s">
        <v>27</v>
      </c>
      <c r="E2264" s="14" t="s">
        <v>24751</v>
      </c>
      <c r="F2264" s="14" t="s">
        <v>24752</v>
      </c>
      <c r="G2264" s="13"/>
      <c r="H2264" s="14" t="s">
        <v>24753</v>
      </c>
      <c r="I2264" s="14" t="s">
        <v>8516</v>
      </c>
      <c r="J2264" s="14" t="s">
        <v>2391</v>
      </c>
      <c r="K2264" s="14" t="s">
        <v>83</v>
      </c>
      <c r="L2264" s="14" t="s">
        <v>24754</v>
      </c>
      <c r="M2264" s="14" t="s">
        <v>24755</v>
      </c>
      <c r="N2264" s="14" t="s">
        <v>24756</v>
      </c>
      <c r="O2264" s="14" t="s">
        <v>24757</v>
      </c>
      <c r="P2264" s="58" t="s">
        <v>38</v>
      </c>
      <c r="Q2264" s="14" t="s">
        <v>24758</v>
      </c>
      <c r="R2264" s="14" t="s">
        <v>40</v>
      </c>
      <c r="S2264" s="14" t="s">
        <v>24759</v>
      </c>
      <c r="T2264" s="14" t="s">
        <v>2399</v>
      </c>
      <c r="U2264" s="14" t="s">
        <v>1414</v>
      </c>
      <c r="V2264" s="14" t="s">
        <v>44</v>
      </c>
    </row>
    <row r="2265" spans="1:22" ht="9.75" customHeight="1">
      <c r="A2265" s="14" t="s">
        <v>24575</v>
      </c>
      <c r="B2265" s="14" t="s">
        <v>270</v>
      </c>
      <c r="C2265" s="13" t="str">
        <f t="shared" si="8"/>
        <v>11996B9</v>
      </c>
      <c r="D2265" s="14" t="s">
        <v>27</v>
      </c>
      <c r="E2265" s="14" t="s">
        <v>24760</v>
      </c>
      <c r="F2265" s="14" t="s">
        <v>24761</v>
      </c>
      <c r="G2265" s="14" t="s">
        <v>24762</v>
      </c>
      <c r="H2265" s="14" t="s">
        <v>24763</v>
      </c>
      <c r="I2265" s="14" t="s">
        <v>24764</v>
      </c>
      <c r="J2265" s="14" t="s">
        <v>230</v>
      </c>
      <c r="K2265" s="14" t="s">
        <v>68</v>
      </c>
      <c r="L2265" s="14" t="s">
        <v>24765</v>
      </c>
      <c r="M2265" s="14" t="s">
        <v>24766</v>
      </c>
      <c r="N2265" s="14" t="s">
        <v>24767</v>
      </c>
      <c r="O2265" s="14" t="s">
        <v>24768</v>
      </c>
      <c r="P2265" s="58" t="s">
        <v>38</v>
      </c>
      <c r="Q2265" s="14" t="s">
        <v>24769</v>
      </c>
      <c r="R2265" s="14" t="s">
        <v>40</v>
      </c>
      <c r="S2265" s="14" t="s">
        <v>24770</v>
      </c>
      <c r="T2265" s="14" t="s">
        <v>230</v>
      </c>
      <c r="U2265" s="14" t="s">
        <v>43</v>
      </c>
      <c r="V2265" s="14" t="s">
        <v>44</v>
      </c>
    </row>
    <row r="2266" spans="1:22" ht="9.75" customHeight="1">
      <c r="A2266" s="14" t="s">
        <v>24575</v>
      </c>
      <c r="B2266" s="14" t="s">
        <v>284</v>
      </c>
      <c r="C2266" s="13" t="str">
        <f t="shared" si="8"/>
        <v>11996B10</v>
      </c>
      <c r="D2266" s="14" t="s">
        <v>27</v>
      </c>
      <c r="E2266" s="14" t="s">
        <v>24771</v>
      </c>
      <c r="F2266" s="14" t="s">
        <v>24772</v>
      </c>
      <c r="G2266" s="14" t="s">
        <v>24773</v>
      </c>
      <c r="H2266" s="14" t="s">
        <v>24774</v>
      </c>
      <c r="I2266" s="14" t="s">
        <v>24775</v>
      </c>
      <c r="J2266" s="14" t="s">
        <v>10657</v>
      </c>
      <c r="K2266" s="14" t="s">
        <v>33</v>
      </c>
      <c r="L2266" s="14" t="s">
        <v>24776</v>
      </c>
      <c r="M2266" s="14" t="s">
        <v>24777</v>
      </c>
      <c r="N2266" s="14" t="s">
        <v>24778</v>
      </c>
      <c r="O2266" s="14" t="s">
        <v>24779</v>
      </c>
      <c r="P2266" s="58" t="s">
        <v>38</v>
      </c>
      <c r="Q2266" s="14" t="s">
        <v>24780</v>
      </c>
      <c r="R2266" s="14" t="s">
        <v>40</v>
      </c>
      <c r="S2266" s="14" t="s">
        <v>24781</v>
      </c>
      <c r="T2266" s="14" t="s">
        <v>10664</v>
      </c>
      <c r="U2266" s="14" t="s">
        <v>134</v>
      </c>
      <c r="V2266" s="14" t="s">
        <v>44</v>
      </c>
    </row>
    <row r="2267" spans="1:22" ht="9.75" customHeight="1">
      <c r="A2267" s="14" t="s">
        <v>24575</v>
      </c>
      <c r="B2267" s="14" t="s">
        <v>298</v>
      </c>
      <c r="C2267" s="13" t="str">
        <f t="shared" si="8"/>
        <v>11996B11</v>
      </c>
      <c r="D2267" s="14" t="s">
        <v>27</v>
      </c>
      <c r="E2267" s="14" t="s">
        <v>24782</v>
      </c>
      <c r="F2267" s="14" t="s">
        <v>24783</v>
      </c>
      <c r="G2267" s="14" t="s">
        <v>24784</v>
      </c>
      <c r="H2267" s="14" t="s">
        <v>24785</v>
      </c>
      <c r="I2267" s="14" t="s">
        <v>24786</v>
      </c>
      <c r="J2267" s="14" t="s">
        <v>230</v>
      </c>
      <c r="K2267" s="14" t="s">
        <v>83</v>
      </c>
      <c r="L2267" s="14" t="s">
        <v>24787</v>
      </c>
      <c r="M2267" s="14" t="s">
        <v>24788</v>
      </c>
      <c r="N2267" s="14" t="s">
        <v>24789</v>
      </c>
      <c r="O2267" s="14" t="s">
        <v>24790</v>
      </c>
      <c r="P2267" s="58" t="s">
        <v>38</v>
      </c>
      <c r="Q2267" s="14" t="s">
        <v>24791</v>
      </c>
      <c r="R2267" s="14" t="s">
        <v>40</v>
      </c>
      <c r="S2267" s="14" t="s">
        <v>24792</v>
      </c>
      <c r="T2267" s="14" t="s">
        <v>230</v>
      </c>
      <c r="U2267" s="14" t="s">
        <v>283</v>
      </c>
      <c r="V2267" s="14" t="s">
        <v>44</v>
      </c>
    </row>
    <row r="2268" spans="1:22" ht="9.75" customHeight="1">
      <c r="A2268" s="14" t="s">
        <v>24575</v>
      </c>
      <c r="B2268" s="14" t="s">
        <v>311</v>
      </c>
      <c r="C2268" s="13" t="str">
        <f t="shared" si="8"/>
        <v>11996C2</v>
      </c>
      <c r="D2268" s="14" t="s">
        <v>27</v>
      </c>
      <c r="E2268" s="14" t="s">
        <v>24793</v>
      </c>
      <c r="F2268" s="14" t="s">
        <v>24794</v>
      </c>
      <c r="G2268" s="14" t="s">
        <v>24795</v>
      </c>
      <c r="H2268" s="14" t="s">
        <v>24796</v>
      </c>
      <c r="I2268" s="14" t="s">
        <v>24797</v>
      </c>
      <c r="J2268" s="14" t="s">
        <v>24798</v>
      </c>
      <c r="K2268" s="14" t="s">
        <v>33</v>
      </c>
      <c r="L2268" s="14" t="s">
        <v>24799</v>
      </c>
      <c r="M2268" s="14" t="s">
        <v>24800</v>
      </c>
      <c r="N2268" s="14" t="s">
        <v>24801</v>
      </c>
      <c r="O2268" s="14" t="s">
        <v>24802</v>
      </c>
      <c r="P2268" s="58" t="s">
        <v>38</v>
      </c>
      <c r="Q2268" s="14" t="s">
        <v>24803</v>
      </c>
      <c r="R2268" s="14" t="s">
        <v>40</v>
      </c>
      <c r="S2268" s="14" t="s">
        <v>24804</v>
      </c>
      <c r="T2268" s="14" t="s">
        <v>6847</v>
      </c>
      <c r="U2268" s="14" t="s">
        <v>134</v>
      </c>
      <c r="V2268" s="14" t="s">
        <v>44</v>
      </c>
    </row>
    <row r="2269" spans="1:22" ht="9.75" customHeight="1">
      <c r="A2269" s="14" t="s">
        <v>24575</v>
      </c>
      <c r="B2269" s="14" t="s">
        <v>325</v>
      </c>
      <c r="C2269" s="13" t="str">
        <f t="shared" si="8"/>
        <v>11996C3</v>
      </c>
      <c r="D2269" s="14" t="s">
        <v>27</v>
      </c>
      <c r="E2269" s="14" t="s">
        <v>24805</v>
      </c>
      <c r="F2269" s="14" t="s">
        <v>24806</v>
      </c>
      <c r="G2269" s="14" t="s">
        <v>24807</v>
      </c>
      <c r="H2269" s="14" t="s">
        <v>24808</v>
      </c>
      <c r="I2269" s="14" t="s">
        <v>24809</v>
      </c>
      <c r="J2269" s="14" t="s">
        <v>4144</v>
      </c>
      <c r="K2269" s="14" t="s">
        <v>52</v>
      </c>
      <c r="L2269" s="14" t="s">
        <v>24810</v>
      </c>
      <c r="M2269" s="14" t="s">
        <v>24811</v>
      </c>
      <c r="N2269" s="14" t="s">
        <v>24812</v>
      </c>
      <c r="O2269" s="14" t="s">
        <v>24813</v>
      </c>
      <c r="P2269" s="58" t="s">
        <v>38</v>
      </c>
      <c r="Q2269" s="14" t="s">
        <v>24814</v>
      </c>
      <c r="R2269" s="14" t="s">
        <v>40</v>
      </c>
      <c r="S2269" s="14" t="s">
        <v>24815</v>
      </c>
      <c r="T2269" s="14" t="s">
        <v>4144</v>
      </c>
      <c r="U2269" s="14" t="s">
        <v>230</v>
      </c>
      <c r="V2269" s="14" t="s">
        <v>44</v>
      </c>
    </row>
    <row r="2270" spans="1:22" ht="9.75" customHeight="1">
      <c r="A2270" s="14" t="s">
        <v>24575</v>
      </c>
      <c r="B2270" s="14" t="s">
        <v>339</v>
      </c>
      <c r="C2270" s="13" t="str">
        <f t="shared" si="8"/>
        <v>11996C4</v>
      </c>
      <c r="D2270" s="14" t="s">
        <v>27</v>
      </c>
      <c r="E2270" s="14" t="s">
        <v>24816</v>
      </c>
      <c r="F2270" s="14" t="s">
        <v>24817</v>
      </c>
      <c r="G2270" s="13"/>
      <c r="H2270" s="14" t="s">
        <v>24818</v>
      </c>
      <c r="I2270" s="14" t="s">
        <v>16176</v>
      </c>
      <c r="J2270" s="14" t="s">
        <v>344</v>
      </c>
      <c r="K2270" s="14" t="s">
        <v>33</v>
      </c>
      <c r="L2270" s="14" t="s">
        <v>24819</v>
      </c>
      <c r="M2270" s="14" t="s">
        <v>24820</v>
      </c>
      <c r="N2270" s="14" t="s">
        <v>24821</v>
      </c>
      <c r="O2270" s="14" t="s">
        <v>24822</v>
      </c>
      <c r="P2270" s="58" t="s">
        <v>38</v>
      </c>
      <c r="Q2270" s="14" t="s">
        <v>24823</v>
      </c>
      <c r="R2270" s="14" t="s">
        <v>40</v>
      </c>
      <c r="S2270" s="14" t="s">
        <v>24824</v>
      </c>
      <c r="T2270" s="14" t="s">
        <v>75</v>
      </c>
      <c r="U2270" s="14" t="s">
        <v>243</v>
      </c>
      <c r="V2270" s="14" t="s">
        <v>44</v>
      </c>
    </row>
    <row r="2271" spans="1:22" ht="9.75" customHeight="1">
      <c r="A2271" s="14" t="s">
        <v>24575</v>
      </c>
      <c r="B2271" s="14" t="s">
        <v>351</v>
      </c>
      <c r="C2271" s="13" t="str">
        <f t="shared" si="8"/>
        <v>11996C5</v>
      </c>
      <c r="D2271" s="14" t="s">
        <v>27</v>
      </c>
      <c r="E2271" s="14" t="s">
        <v>24825</v>
      </c>
      <c r="F2271" s="14" t="s">
        <v>24826</v>
      </c>
      <c r="G2271" s="14" t="s">
        <v>24827</v>
      </c>
      <c r="H2271" s="14" t="s">
        <v>24828</v>
      </c>
      <c r="I2271" s="14" t="s">
        <v>1660</v>
      </c>
      <c r="J2271" s="14" t="s">
        <v>24829</v>
      </c>
      <c r="K2271" s="14" t="s">
        <v>52</v>
      </c>
      <c r="L2271" s="14" t="s">
        <v>24830</v>
      </c>
      <c r="M2271" s="14" t="s">
        <v>1662</v>
      </c>
      <c r="N2271" s="14" t="s">
        <v>24831</v>
      </c>
      <c r="O2271" s="14" t="s">
        <v>24832</v>
      </c>
      <c r="P2271" s="58" t="s">
        <v>38</v>
      </c>
      <c r="Q2271" s="14" t="s">
        <v>24833</v>
      </c>
      <c r="R2271" s="14" t="s">
        <v>40</v>
      </c>
      <c r="S2271" s="14" t="s">
        <v>24834</v>
      </c>
      <c r="T2271" s="14" t="s">
        <v>10319</v>
      </c>
      <c r="U2271" s="14" t="s">
        <v>134</v>
      </c>
      <c r="V2271" s="14" t="s">
        <v>44</v>
      </c>
    </row>
    <row r="2272" spans="1:22" ht="9.75" customHeight="1">
      <c r="A2272" s="14" t="s">
        <v>24575</v>
      </c>
      <c r="B2272" s="14" t="s">
        <v>365</v>
      </c>
      <c r="C2272" s="13" t="str">
        <f t="shared" si="8"/>
        <v>11996C6</v>
      </c>
      <c r="D2272" s="14" t="s">
        <v>27</v>
      </c>
      <c r="E2272" s="14" t="s">
        <v>24835</v>
      </c>
      <c r="F2272" s="14" t="s">
        <v>24836</v>
      </c>
      <c r="G2272" s="13"/>
      <c r="H2272" s="14" t="s">
        <v>24837</v>
      </c>
      <c r="I2272" s="14" t="s">
        <v>8516</v>
      </c>
      <c r="J2272" s="14" t="s">
        <v>2391</v>
      </c>
      <c r="K2272" s="14" t="s">
        <v>83</v>
      </c>
      <c r="L2272" s="14" t="s">
        <v>24838</v>
      </c>
      <c r="M2272" s="14" t="s">
        <v>8518</v>
      </c>
      <c r="N2272" s="14" t="s">
        <v>24839</v>
      </c>
      <c r="O2272" s="14" t="s">
        <v>24840</v>
      </c>
      <c r="P2272" s="58" t="s">
        <v>38</v>
      </c>
      <c r="Q2272" s="14" t="s">
        <v>24841</v>
      </c>
      <c r="R2272" s="14" t="s">
        <v>40</v>
      </c>
      <c r="S2272" s="14" t="s">
        <v>24842</v>
      </c>
      <c r="T2272" s="14" t="s">
        <v>2399</v>
      </c>
      <c r="U2272" s="14" t="s">
        <v>1414</v>
      </c>
      <c r="V2272" s="14" t="s">
        <v>44</v>
      </c>
    </row>
    <row r="2273" spans="1:22" ht="9.75" customHeight="1">
      <c r="A2273" s="14" t="s">
        <v>24575</v>
      </c>
      <c r="B2273" s="14" t="s">
        <v>378</v>
      </c>
      <c r="C2273" s="13" t="str">
        <f t="shared" si="8"/>
        <v>11996C7</v>
      </c>
      <c r="D2273" s="14" t="s">
        <v>27</v>
      </c>
      <c r="E2273" s="14" t="s">
        <v>24843</v>
      </c>
      <c r="F2273" s="14" t="s">
        <v>24844</v>
      </c>
      <c r="G2273" s="14" t="s">
        <v>24845</v>
      </c>
      <c r="H2273" s="14" t="s">
        <v>24846</v>
      </c>
      <c r="I2273" s="14" t="s">
        <v>24847</v>
      </c>
      <c r="J2273" s="14" t="s">
        <v>24848</v>
      </c>
      <c r="K2273" s="14" t="s">
        <v>52</v>
      </c>
      <c r="L2273" s="14" t="s">
        <v>24849</v>
      </c>
      <c r="M2273" s="14" t="s">
        <v>24850</v>
      </c>
      <c r="N2273" s="14" t="s">
        <v>24851</v>
      </c>
      <c r="O2273" s="14" t="s">
        <v>24852</v>
      </c>
      <c r="P2273" s="58" t="s">
        <v>38</v>
      </c>
      <c r="Q2273" s="14" t="s">
        <v>24853</v>
      </c>
      <c r="R2273" s="14" t="s">
        <v>40</v>
      </c>
      <c r="S2273" s="14" t="s">
        <v>24854</v>
      </c>
      <c r="T2273" s="14" t="s">
        <v>781</v>
      </c>
      <c r="U2273" s="14" t="s">
        <v>230</v>
      </c>
      <c r="V2273" s="14" t="s">
        <v>44</v>
      </c>
    </row>
    <row r="2274" spans="1:22" ht="9.75" customHeight="1">
      <c r="A2274" s="14" t="s">
        <v>24575</v>
      </c>
      <c r="B2274" s="14" t="s">
        <v>392</v>
      </c>
      <c r="C2274" s="13" t="str">
        <f t="shared" si="8"/>
        <v>11996C8</v>
      </c>
      <c r="D2274" s="14" t="s">
        <v>27</v>
      </c>
      <c r="E2274" s="14" t="s">
        <v>24855</v>
      </c>
      <c r="F2274" s="14" t="s">
        <v>24856</v>
      </c>
      <c r="G2274" s="13"/>
      <c r="H2274" s="14" t="s">
        <v>24857</v>
      </c>
      <c r="I2274" s="14" t="s">
        <v>24858</v>
      </c>
      <c r="J2274" s="14" t="s">
        <v>67</v>
      </c>
      <c r="K2274" s="14" t="s">
        <v>1326</v>
      </c>
      <c r="L2274" s="14" t="s">
        <v>24859</v>
      </c>
      <c r="M2274" s="14" t="s">
        <v>24860</v>
      </c>
      <c r="N2274" s="14" t="s">
        <v>24861</v>
      </c>
      <c r="O2274" s="14" t="s">
        <v>24862</v>
      </c>
      <c r="P2274" s="58" t="s">
        <v>38</v>
      </c>
      <c r="Q2274" s="14" t="s">
        <v>24863</v>
      </c>
      <c r="R2274" s="14" t="s">
        <v>40</v>
      </c>
      <c r="S2274" s="14" t="s">
        <v>24864</v>
      </c>
      <c r="T2274" s="14" t="s">
        <v>75</v>
      </c>
      <c r="U2274" s="14" t="s">
        <v>243</v>
      </c>
      <c r="V2274" s="14" t="s">
        <v>44</v>
      </c>
    </row>
    <row r="2275" spans="1:22" ht="9.75" customHeight="1">
      <c r="A2275" s="14" t="s">
        <v>24575</v>
      </c>
      <c r="B2275" s="14" t="s">
        <v>404</v>
      </c>
      <c r="C2275" s="13" t="str">
        <f t="shared" si="8"/>
        <v>11996C9</v>
      </c>
      <c r="D2275" s="14" t="s">
        <v>27</v>
      </c>
      <c r="E2275" s="14" t="s">
        <v>24865</v>
      </c>
      <c r="F2275" s="14" t="s">
        <v>24866</v>
      </c>
      <c r="G2275" s="14" t="s">
        <v>24867</v>
      </c>
      <c r="H2275" s="14" t="s">
        <v>24868</v>
      </c>
      <c r="I2275" s="14" t="s">
        <v>24869</v>
      </c>
      <c r="J2275" s="14" t="s">
        <v>5371</v>
      </c>
      <c r="K2275" s="14" t="s">
        <v>33</v>
      </c>
      <c r="L2275" s="14" t="s">
        <v>24870</v>
      </c>
      <c r="M2275" s="14" t="s">
        <v>24871</v>
      </c>
      <c r="N2275" s="14" t="s">
        <v>24872</v>
      </c>
      <c r="O2275" s="14" t="s">
        <v>24873</v>
      </c>
      <c r="P2275" s="58" t="s">
        <v>38</v>
      </c>
      <c r="Q2275" s="14" t="s">
        <v>24874</v>
      </c>
      <c r="R2275" s="14" t="s">
        <v>40</v>
      </c>
      <c r="S2275" s="14" t="s">
        <v>24875</v>
      </c>
      <c r="T2275" s="14" t="s">
        <v>456</v>
      </c>
      <c r="U2275" s="14" t="s">
        <v>3785</v>
      </c>
      <c r="V2275" s="14" t="s">
        <v>44</v>
      </c>
    </row>
    <row r="2276" spans="1:22" ht="9.75" customHeight="1">
      <c r="A2276" s="14" t="s">
        <v>24575</v>
      </c>
      <c r="B2276" s="14" t="s">
        <v>417</v>
      </c>
      <c r="C2276" s="13" t="str">
        <f t="shared" si="8"/>
        <v>11996C10</v>
      </c>
      <c r="D2276" s="14" t="s">
        <v>27</v>
      </c>
      <c r="E2276" s="14" t="s">
        <v>24876</v>
      </c>
      <c r="F2276" s="14" t="s">
        <v>24877</v>
      </c>
      <c r="G2276" s="14" t="s">
        <v>24878</v>
      </c>
      <c r="H2276" s="14" t="s">
        <v>24879</v>
      </c>
      <c r="I2276" s="14" t="s">
        <v>24880</v>
      </c>
      <c r="J2276" s="14" t="s">
        <v>82</v>
      </c>
      <c r="K2276" s="14" t="s">
        <v>83</v>
      </c>
      <c r="L2276" s="14" t="s">
        <v>24881</v>
      </c>
      <c r="M2276" s="14" t="s">
        <v>24882</v>
      </c>
      <c r="N2276" s="14" t="s">
        <v>24883</v>
      </c>
      <c r="O2276" s="14" t="s">
        <v>24884</v>
      </c>
      <c r="P2276" s="58" t="s">
        <v>38</v>
      </c>
      <c r="Q2276" s="14" t="s">
        <v>24885</v>
      </c>
      <c r="R2276" s="14" t="s">
        <v>40</v>
      </c>
      <c r="S2276" s="14" t="s">
        <v>24886</v>
      </c>
      <c r="T2276" s="14" t="s">
        <v>90</v>
      </c>
      <c r="U2276" s="14" t="s">
        <v>283</v>
      </c>
      <c r="V2276" s="14" t="s">
        <v>44</v>
      </c>
    </row>
    <row r="2277" spans="1:22" ht="9.75" customHeight="1">
      <c r="A2277" s="14" t="s">
        <v>24575</v>
      </c>
      <c r="B2277" s="14" t="s">
        <v>430</v>
      </c>
      <c r="C2277" s="13" t="str">
        <f t="shared" si="8"/>
        <v>11996C11</v>
      </c>
      <c r="D2277" s="14" t="s">
        <v>27</v>
      </c>
      <c r="E2277" s="14" t="s">
        <v>24887</v>
      </c>
      <c r="F2277" s="14" t="s">
        <v>24888</v>
      </c>
      <c r="G2277" s="14" t="s">
        <v>24889</v>
      </c>
      <c r="H2277" s="14" t="s">
        <v>24890</v>
      </c>
      <c r="I2277" s="14" t="s">
        <v>14002</v>
      </c>
      <c r="J2277" s="14" t="s">
        <v>208</v>
      </c>
      <c r="K2277" s="14" t="s">
        <v>83</v>
      </c>
      <c r="L2277" s="14" t="s">
        <v>24891</v>
      </c>
      <c r="M2277" s="14" t="s">
        <v>14004</v>
      </c>
      <c r="N2277" s="14" t="s">
        <v>24892</v>
      </c>
      <c r="O2277" s="14" t="s">
        <v>24893</v>
      </c>
      <c r="P2277" s="58" t="s">
        <v>38</v>
      </c>
      <c r="Q2277" s="14" t="s">
        <v>24894</v>
      </c>
      <c r="R2277" s="14" t="s">
        <v>40</v>
      </c>
      <c r="S2277" s="14" t="s">
        <v>24895</v>
      </c>
      <c r="T2277" s="14" t="s">
        <v>90</v>
      </c>
      <c r="U2277" s="14" t="s">
        <v>104</v>
      </c>
      <c r="V2277" s="14" t="s">
        <v>44</v>
      </c>
    </row>
    <row r="2278" spans="1:22" ht="9.75" customHeight="1">
      <c r="A2278" s="14" t="s">
        <v>24575</v>
      </c>
      <c r="B2278" s="14" t="s">
        <v>444</v>
      </c>
      <c r="C2278" s="13" t="str">
        <f t="shared" si="8"/>
        <v>11996D2</v>
      </c>
      <c r="D2278" s="14" t="s">
        <v>27</v>
      </c>
      <c r="E2278" s="14" t="s">
        <v>24896</v>
      </c>
      <c r="F2278" s="14" t="s">
        <v>24897</v>
      </c>
      <c r="G2278" s="14" t="s">
        <v>24898</v>
      </c>
      <c r="H2278" s="14" t="s">
        <v>24899</v>
      </c>
      <c r="I2278" s="14" t="s">
        <v>24900</v>
      </c>
      <c r="J2278" s="14" t="s">
        <v>155</v>
      </c>
      <c r="K2278" s="14" t="s">
        <v>33</v>
      </c>
      <c r="L2278" s="14" t="s">
        <v>24901</v>
      </c>
      <c r="M2278" s="14" t="s">
        <v>24902</v>
      </c>
      <c r="N2278" s="14" t="s">
        <v>24903</v>
      </c>
      <c r="O2278" s="14" t="s">
        <v>24904</v>
      </c>
      <c r="P2278" s="58" t="s">
        <v>38</v>
      </c>
      <c r="Q2278" s="14" t="s">
        <v>24905</v>
      </c>
      <c r="R2278" s="14" t="s">
        <v>40</v>
      </c>
      <c r="S2278" s="14" t="s">
        <v>24906</v>
      </c>
      <c r="T2278" s="14" t="s">
        <v>118</v>
      </c>
      <c r="U2278" s="14" t="s">
        <v>43</v>
      </c>
      <c r="V2278" s="14" t="s">
        <v>44</v>
      </c>
    </row>
    <row r="2279" spans="1:22" ht="9.75" customHeight="1">
      <c r="A2279" s="14" t="s">
        <v>24575</v>
      </c>
      <c r="B2279" s="14" t="s">
        <v>457</v>
      </c>
      <c r="C2279" s="13" t="str">
        <f t="shared" si="8"/>
        <v>11996D3</v>
      </c>
      <c r="D2279" s="14" t="s">
        <v>27</v>
      </c>
      <c r="E2279" s="14" t="s">
        <v>24907</v>
      </c>
      <c r="F2279" s="14" t="s">
        <v>24908</v>
      </c>
      <c r="G2279" s="14" t="s">
        <v>24909</v>
      </c>
      <c r="H2279" s="14" t="s">
        <v>24910</v>
      </c>
      <c r="I2279" s="14" t="s">
        <v>13078</v>
      </c>
      <c r="J2279" s="14" t="s">
        <v>6164</v>
      </c>
      <c r="K2279" s="14" t="s">
        <v>5569</v>
      </c>
      <c r="L2279" s="14" t="s">
        <v>24911</v>
      </c>
      <c r="M2279" s="14" t="s">
        <v>24912</v>
      </c>
      <c r="N2279" s="14" t="s">
        <v>24913</v>
      </c>
      <c r="O2279" s="14" t="s">
        <v>24914</v>
      </c>
      <c r="P2279" s="58" t="s">
        <v>38</v>
      </c>
      <c r="Q2279" s="14" t="s">
        <v>24915</v>
      </c>
      <c r="R2279" s="14" t="s">
        <v>40</v>
      </c>
      <c r="S2279" s="14" t="s">
        <v>24916</v>
      </c>
      <c r="T2279" s="14" t="s">
        <v>3105</v>
      </c>
      <c r="U2279" s="14" t="s">
        <v>134</v>
      </c>
      <c r="V2279" s="14" t="s">
        <v>44</v>
      </c>
    </row>
    <row r="2280" spans="1:22" ht="9.75" customHeight="1">
      <c r="A2280" s="14" t="s">
        <v>24575</v>
      </c>
      <c r="B2280" s="14" t="s">
        <v>470</v>
      </c>
      <c r="C2280" s="13" t="str">
        <f t="shared" si="8"/>
        <v>11996D4</v>
      </c>
      <c r="D2280" s="14" t="s">
        <v>27</v>
      </c>
      <c r="E2280" s="14" t="s">
        <v>24917</v>
      </c>
      <c r="F2280" s="14" t="s">
        <v>24918</v>
      </c>
      <c r="G2280" s="14" t="s">
        <v>24919</v>
      </c>
      <c r="H2280" s="14" t="s">
        <v>24920</v>
      </c>
      <c r="I2280" s="14" t="s">
        <v>24921</v>
      </c>
      <c r="J2280" s="14" t="s">
        <v>1698</v>
      </c>
      <c r="K2280" s="14" t="s">
        <v>33</v>
      </c>
      <c r="L2280" s="14" t="s">
        <v>24922</v>
      </c>
      <c r="M2280" s="14" t="s">
        <v>24923</v>
      </c>
      <c r="N2280" s="14" t="s">
        <v>24924</v>
      </c>
      <c r="O2280" s="14" t="s">
        <v>24925</v>
      </c>
      <c r="P2280" s="58" t="s">
        <v>38</v>
      </c>
      <c r="Q2280" s="14" t="s">
        <v>24926</v>
      </c>
      <c r="R2280" s="14" t="s">
        <v>40</v>
      </c>
      <c r="S2280" s="14" t="s">
        <v>24927</v>
      </c>
      <c r="T2280" s="14" t="s">
        <v>1705</v>
      </c>
      <c r="U2280" s="14" t="s">
        <v>134</v>
      </c>
      <c r="V2280" s="14" t="s">
        <v>44</v>
      </c>
    </row>
    <row r="2281" spans="1:22" ht="9.75" customHeight="1">
      <c r="A2281" s="14" t="s">
        <v>24575</v>
      </c>
      <c r="B2281" s="14" t="s">
        <v>485</v>
      </c>
      <c r="C2281" s="13" t="str">
        <f t="shared" si="8"/>
        <v>11996D5</v>
      </c>
      <c r="D2281" s="14" t="s">
        <v>27</v>
      </c>
      <c r="E2281" s="14" t="s">
        <v>24928</v>
      </c>
      <c r="F2281" s="14" t="s">
        <v>24929</v>
      </c>
      <c r="G2281" s="14" t="s">
        <v>24930</v>
      </c>
      <c r="H2281" s="14" t="s">
        <v>24931</v>
      </c>
      <c r="I2281" s="14" t="s">
        <v>24932</v>
      </c>
      <c r="J2281" s="14" t="s">
        <v>316</v>
      </c>
      <c r="K2281" s="14" t="s">
        <v>68</v>
      </c>
      <c r="L2281" s="14" t="s">
        <v>24933</v>
      </c>
      <c r="M2281" s="14" t="s">
        <v>24934</v>
      </c>
      <c r="N2281" s="14" t="s">
        <v>24935</v>
      </c>
      <c r="O2281" s="14" t="s">
        <v>24936</v>
      </c>
      <c r="P2281" s="58" t="s">
        <v>38</v>
      </c>
      <c r="Q2281" s="14" t="s">
        <v>24937</v>
      </c>
      <c r="R2281" s="14" t="s">
        <v>40</v>
      </c>
      <c r="S2281" s="14" t="s">
        <v>24938</v>
      </c>
      <c r="T2281" s="14" t="s">
        <v>323</v>
      </c>
      <c r="U2281" s="14" t="s">
        <v>134</v>
      </c>
      <c r="V2281" s="14" t="s">
        <v>547</v>
      </c>
    </row>
    <row r="2282" spans="1:22" ht="9.75" customHeight="1">
      <c r="A2282" s="58" t="s">
        <v>24575</v>
      </c>
      <c r="B2282" s="14" t="s">
        <v>497</v>
      </c>
      <c r="C2282" s="13" t="str">
        <f t="shared" si="8"/>
        <v>11996D6</v>
      </c>
      <c r="D2282" s="14" t="s">
        <v>27</v>
      </c>
      <c r="E2282" s="14" t="s">
        <v>24939</v>
      </c>
      <c r="F2282" s="14" t="s">
        <v>24940</v>
      </c>
      <c r="G2282" s="14" t="s">
        <v>24941</v>
      </c>
      <c r="H2282" s="14" t="s">
        <v>24942</v>
      </c>
      <c r="I2282" s="14" t="s">
        <v>24943</v>
      </c>
      <c r="J2282" s="14" t="s">
        <v>24944</v>
      </c>
      <c r="K2282" s="14" t="s">
        <v>24945</v>
      </c>
      <c r="L2282" s="14" t="s">
        <v>24946</v>
      </c>
      <c r="M2282" s="14" t="s">
        <v>24947</v>
      </c>
      <c r="N2282" s="14" t="s">
        <v>24948</v>
      </c>
      <c r="O2282" s="14" t="s">
        <v>24949</v>
      </c>
      <c r="P2282" s="58" t="s">
        <v>38</v>
      </c>
      <c r="Q2282" s="14" t="s">
        <v>24950</v>
      </c>
      <c r="R2282" s="14" t="s">
        <v>40</v>
      </c>
      <c r="S2282" s="14" t="s">
        <v>24951</v>
      </c>
      <c r="T2282" s="14" t="s">
        <v>1370</v>
      </c>
      <c r="U2282" s="14" t="s">
        <v>4536</v>
      </c>
      <c r="V2282" s="14" t="s">
        <v>148</v>
      </c>
    </row>
    <row r="2283" spans="1:22" ht="9.75" customHeight="1">
      <c r="A2283" s="58" t="s">
        <v>24575</v>
      </c>
      <c r="B2283" s="14" t="s">
        <v>507</v>
      </c>
      <c r="C2283" s="13" t="str">
        <f t="shared" si="8"/>
        <v>11996D7</v>
      </c>
      <c r="D2283" s="14" t="s">
        <v>27</v>
      </c>
      <c r="E2283" s="14" t="s">
        <v>24952</v>
      </c>
      <c r="F2283" s="14" t="s">
        <v>24953</v>
      </c>
      <c r="G2283" s="14" t="s">
        <v>24954</v>
      </c>
      <c r="H2283" s="14" t="s">
        <v>24955</v>
      </c>
      <c r="I2283" s="14" t="s">
        <v>24956</v>
      </c>
      <c r="J2283" s="14" t="s">
        <v>1780</v>
      </c>
      <c r="K2283" s="14" t="s">
        <v>68</v>
      </c>
      <c r="L2283" s="14" t="s">
        <v>24957</v>
      </c>
      <c r="M2283" s="14" t="s">
        <v>24958</v>
      </c>
      <c r="N2283" s="14" t="s">
        <v>24959</v>
      </c>
      <c r="O2283" s="14" t="s">
        <v>24960</v>
      </c>
      <c r="P2283" s="58" t="s">
        <v>38</v>
      </c>
      <c r="Q2283" s="14" t="s">
        <v>24961</v>
      </c>
      <c r="R2283" s="14" t="s">
        <v>40</v>
      </c>
      <c r="S2283" s="14" t="s">
        <v>24962</v>
      </c>
      <c r="T2283" s="14" t="s">
        <v>1370</v>
      </c>
      <c r="U2283" s="14" t="s">
        <v>243</v>
      </c>
      <c r="V2283" s="14" t="s">
        <v>44</v>
      </c>
    </row>
    <row r="2284" spans="1:22" ht="9.75" customHeight="1">
      <c r="A2284" s="58" t="s">
        <v>24575</v>
      </c>
      <c r="B2284" s="14" t="s">
        <v>521</v>
      </c>
      <c r="C2284" s="13" t="str">
        <f t="shared" si="8"/>
        <v>11996D8</v>
      </c>
      <c r="D2284" s="14" t="s">
        <v>27</v>
      </c>
      <c r="E2284" s="14" t="s">
        <v>24963</v>
      </c>
      <c r="F2284" s="14" t="s">
        <v>24964</v>
      </c>
      <c r="G2284" s="14" t="s">
        <v>24965</v>
      </c>
      <c r="H2284" s="14" t="s">
        <v>24966</v>
      </c>
      <c r="I2284" s="14" t="s">
        <v>24967</v>
      </c>
      <c r="J2284" s="14" t="s">
        <v>230</v>
      </c>
      <c r="K2284" s="14" t="s">
        <v>33</v>
      </c>
      <c r="L2284" s="14" t="s">
        <v>24968</v>
      </c>
      <c r="M2284" s="14" t="s">
        <v>24969</v>
      </c>
      <c r="N2284" s="14" t="s">
        <v>24970</v>
      </c>
      <c r="O2284" s="14" t="s">
        <v>24971</v>
      </c>
      <c r="P2284" s="58" t="s">
        <v>38</v>
      </c>
      <c r="Q2284" s="14" t="s">
        <v>24972</v>
      </c>
      <c r="R2284" s="14" t="s">
        <v>40</v>
      </c>
      <c r="S2284" s="14" t="s">
        <v>24973</v>
      </c>
      <c r="T2284" s="14" t="s">
        <v>230</v>
      </c>
      <c r="U2284" s="14" t="s">
        <v>230</v>
      </c>
      <c r="V2284" s="14" t="s">
        <v>44</v>
      </c>
    </row>
    <row r="2285" spans="1:22" ht="9.75" customHeight="1">
      <c r="A2285" s="58" t="s">
        <v>24575</v>
      </c>
      <c r="B2285" s="14" t="s">
        <v>535</v>
      </c>
      <c r="C2285" s="13" t="str">
        <f t="shared" si="8"/>
        <v>11996D9</v>
      </c>
      <c r="D2285" s="14" t="s">
        <v>27</v>
      </c>
      <c r="E2285" s="14" t="s">
        <v>24974</v>
      </c>
      <c r="F2285" s="14" t="s">
        <v>24975</v>
      </c>
      <c r="G2285" s="14" t="s">
        <v>24976</v>
      </c>
      <c r="H2285" s="14" t="s">
        <v>24977</v>
      </c>
      <c r="I2285" s="14" t="s">
        <v>24978</v>
      </c>
      <c r="J2285" s="14" t="s">
        <v>230</v>
      </c>
      <c r="K2285" s="14" t="s">
        <v>33</v>
      </c>
      <c r="L2285" s="14" t="s">
        <v>24979</v>
      </c>
      <c r="M2285" s="14" t="s">
        <v>24980</v>
      </c>
      <c r="N2285" s="14" t="s">
        <v>24981</v>
      </c>
      <c r="O2285" s="14" t="s">
        <v>24982</v>
      </c>
      <c r="P2285" s="58" t="s">
        <v>38</v>
      </c>
      <c r="Q2285" s="14" t="s">
        <v>24983</v>
      </c>
      <c r="R2285" s="14" t="s">
        <v>40</v>
      </c>
      <c r="S2285" s="14" t="s">
        <v>24984</v>
      </c>
      <c r="T2285" s="14" t="s">
        <v>230</v>
      </c>
      <c r="U2285" s="14" t="s">
        <v>230</v>
      </c>
      <c r="V2285" s="14" t="s">
        <v>44</v>
      </c>
    </row>
    <row r="2286" spans="1:22" ht="9.75" customHeight="1">
      <c r="A2286" s="58" t="s">
        <v>24575</v>
      </c>
      <c r="B2286" s="14" t="s">
        <v>548</v>
      </c>
      <c r="C2286" s="13" t="str">
        <f t="shared" si="8"/>
        <v>11996D10</v>
      </c>
      <c r="D2286" s="14" t="s">
        <v>27</v>
      </c>
      <c r="E2286" s="14" t="s">
        <v>24985</v>
      </c>
      <c r="F2286" s="14" t="s">
        <v>24986</v>
      </c>
      <c r="G2286" s="13"/>
      <c r="H2286" s="14" t="s">
        <v>24987</v>
      </c>
      <c r="I2286" s="14" t="s">
        <v>24988</v>
      </c>
      <c r="J2286" s="14" t="s">
        <v>230</v>
      </c>
      <c r="K2286" s="14" t="s">
        <v>52</v>
      </c>
      <c r="L2286" s="14" t="s">
        <v>24989</v>
      </c>
      <c r="M2286" s="14" t="s">
        <v>24990</v>
      </c>
      <c r="N2286" s="14" t="s">
        <v>24991</v>
      </c>
      <c r="O2286" s="14" t="s">
        <v>24992</v>
      </c>
      <c r="P2286" s="58" t="s">
        <v>38</v>
      </c>
      <c r="Q2286" s="14" t="s">
        <v>24993</v>
      </c>
      <c r="R2286" s="14" t="s">
        <v>40</v>
      </c>
      <c r="S2286" s="14" t="s">
        <v>24994</v>
      </c>
      <c r="T2286" s="14" t="s">
        <v>230</v>
      </c>
      <c r="U2286" s="14" t="s">
        <v>215</v>
      </c>
      <c r="V2286" s="14" t="s">
        <v>44</v>
      </c>
    </row>
    <row r="2287" spans="1:22" ht="9.75" customHeight="1">
      <c r="A2287" s="58" t="s">
        <v>24575</v>
      </c>
      <c r="B2287" s="14" t="s">
        <v>560</v>
      </c>
      <c r="C2287" s="13" t="str">
        <f t="shared" si="8"/>
        <v>11996D11</v>
      </c>
      <c r="D2287" s="14" t="s">
        <v>27</v>
      </c>
      <c r="E2287" s="14" t="s">
        <v>24995</v>
      </c>
      <c r="F2287" s="14" t="s">
        <v>24996</v>
      </c>
      <c r="G2287" s="13"/>
      <c r="H2287" s="14" t="s">
        <v>24997</v>
      </c>
      <c r="I2287" s="14" t="s">
        <v>24998</v>
      </c>
      <c r="J2287" s="14" t="s">
        <v>344</v>
      </c>
      <c r="K2287" s="14" t="s">
        <v>68</v>
      </c>
      <c r="L2287" s="14" t="s">
        <v>24999</v>
      </c>
      <c r="M2287" s="14" t="s">
        <v>25000</v>
      </c>
      <c r="N2287" s="14" t="s">
        <v>25001</v>
      </c>
      <c r="O2287" s="14" t="s">
        <v>25002</v>
      </c>
      <c r="P2287" s="58" t="s">
        <v>38</v>
      </c>
      <c r="Q2287" s="14" t="s">
        <v>25003</v>
      </c>
      <c r="R2287" s="14" t="s">
        <v>40</v>
      </c>
      <c r="S2287" s="14" t="s">
        <v>25004</v>
      </c>
      <c r="T2287" s="14" t="s">
        <v>75</v>
      </c>
      <c r="U2287" s="14" t="s">
        <v>243</v>
      </c>
      <c r="V2287" s="14" t="s">
        <v>44</v>
      </c>
    </row>
    <row r="2288" spans="1:22" ht="9.75" customHeight="1">
      <c r="A2288" s="58" t="s">
        <v>24575</v>
      </c>
      <c r="B2288" s="14" t="s">
        <v>571</v>
      </c>
      <c r="C2288" s="13" t="str">
        <f t="shared" si="8"/>
        <v>11996E2</v>
      </c>
      <c r="D2288" s="14" t="s">
        <v>27</v>
      </c>
      <c r="E2288" s="14" t="s">
        <v>25005</v>
      </c>
      <c r="F2288" s="14" t="s">
        <v>25006</v>
      </c>
      <c r="G2288" s="14" t="s">
        <v>25007</v>
      </c>
      <c r="H2288" s="14" t="s">
        <v>25008</v>
      </c>
      <c r="I2288" s="14" t="s">
        <v>25009</v>
      </c>
      <c r="J2288" s="14" t="s">
        <v>208</v>
      </c>
      <c r="K2288" s="14" t="s">
        <v>2975</v>
      </c>
      <c r="L2288" s="14" t="s">
        <v>25010</v>
      </c>
      <c r="M2288" s="14" t="s">
        <v>25011</v>
      </c>
      <c r="N2288" s="14" t="s">
        <v>25012</v>
      </c>
      <c r="O2288" s="14" t="s">
        <v>25013</v>
      </c>
      <c r="P2288" s="58" t="s">
        <v>38</v>
      </c>
      <c r="Q2288" s="14" t="s">
        <v>25014</v>
      </c>
      <c r="R2288" s="14" t="s">
        <v>40</v>
      </c>
      <c r="S2288" s="14" t="s">
        <v>25015</v>
      </c>
      <c r="T2288" s="14" t="s">
        <v>90</v>
      </c>
      <c r="U2288" s="14" t="s">
        <v>1414</v>
      </c>
      <c r="V2288" s="14" t="s">
        <v>44</v>
      </c>
    </row>
    <row r="2289" spans="1:22" ht="9.75" customHeight="1">
      <c r="A2289" s="58" t="s">
        <v>24575</v>
      </c>
      <c r="B2289" s="14" t="s">
        <v>583</v>
      </c>
      <c r="C2289" s="13" t="str">
        <f t="shared" si="8"/>
        <v>11996E3</v>
      </c>
      <c r="D2289" s="14" t="s">
        <v>27</v>
      </c>
      <c r="E2289" s="14" t="s">
        <v>25016</v>
      </c>
      <c r="F2289" s="14" t="s">
        <v>25017</v>
      </c>
      <c r="G2289" s="14" t="s">
        <v>25018</v>
      </c>
      <c r="H2289" s="14" t="s">
        <v>25019</v>
      </c>
      <c r="I2289" s="14" t="s">
        <v>25020</v>
      </c>
      <c r="J2289" s="14" t="s">
        <v>2067</v>
      </c>
      <c r="K2289" s="14" t="s">
        <v>33</v>
      </c>
      <c r="L2289" s="14" t="s">
        <v>25021</v>
      </c>
      <c r="M2289" s="14" t="s">
        <v>25022</v>
      </c>
      <c r="N2289" s="14" t="s">
        <v>25023</v>
      </c>
      <c r="O2289" s="14" t="s">
        <v>25024</v>
      </c>
      <c r="P2289" s="58" t="s">
        <v>38</v>
      </c>
      <c r="Q2289" s="14" t="s">
        <v>25025</v>
      </c>
      <c r="R2289" s="14" t="s">
        <v>40</v>
      </c>
      <c r="S2289" s="14" t="s">
        <v>25026</v>
      </c>
      <c r="T2289" s="14" t="s">
        <v>1370</v>
      </c>
      <c r="U2289" s="14" t="s">
        <v>243</v>
      </c>
      <c r="V2289" s="14" t="s">
        <v>44</v>
      </c>
    </row>
    <row r="2290" spans="1:22" ht="9.75" customHeight="1">
      <c r="A2290" s="58" t="s">
        <v>24575</v>
      </c>
      <c r="B2290" s="14" t="s">
        <v>595</v>
      </c>
      <c r="C2290" s="13" t="str">
        <f t="shared" si="8"/>
        <v>11996E4</v>
      </c>
      <c r="D2290" s="14" t="s">
        <v>27</v>
      </c>
      <c r="E2290" s="14" t="s">
        <v>25027</v>
      </c>
      <c r="F2290" s="14" t="s">
        <v>25028</v>
      </c>
      <c r="G2290" s="14" t="s">
        <v>25029</v>
      </c>
      <c r="H2290" s="14" t="s">
        <v>25030</v>
      </c>
      <c r="I2290" s="14" t="s">
        <v>25031</v>
      </c>
      <c r="J2290" s="14" t="s">
        <v>2974</v>
      </c>
      <c r="K2290" s="14" t="s">
        <v>2975</v>
      </c>
      <c r="L2290" s="14" t="s">
        <v>25032</v>
      </c>
      <c r="M2290" s="14" t="s">
        <v>25033</v>
      </c>
      <c r="N2290" s="14" t="s">
        <v>25034</v>
      </c>
      <c r="O2290" s="14" t="s">
        <v>25035</v>
      </c>
      <c r="P2290" s="58" t="s">
        <v>38</v>
      </c>
      <c r="Q2290" s="14" t="s">
        <v>25036</v>
      </c>
      <c r="R2290" s="14" t="s">
        <v>40</v>
      </c>
      <c r="S2290" s="14" t="s">
        <v>25037</v>
      </c>
      <c r="T2290" s="14" t="s">
        <v>2982</v>
      </c>
      <c r="U2290" s="14" t="s">
        <v>338</v>
      </c>
      <c r="V2290" s="14" t="s">
        <v>44</v>
      </c>
    </row>
    <row r="2291" spans="1:22" ht="9.75" customHeight="1">
      <c r="A2291" s="58" t="s">
        <v>24575</v>
      </c>
      <c r="B2291" s="14" t="s">
        <v>606</v>
      </c>
      <c r="C2291" s="13" t="str">
        <f t="shared" si="8"/>
        <v>11996E5</v>
      </c>
      <c r="D2291" s="14" t="s">
        <v>27</v>
      </c>
      <c r="E2291" s="14" t="s">
        <v>25038</v>
      </c>
      <c r="F2291" s="14" t="s">
        <v>25039</v>
      </c>
      <c r="G2291" s="14" t="s">
        <v>25040</v>
      </c>
      <c r="H2291" s="14" t="s">
        <v>25041</v>
      </c>
      <c r="I2291" s="14" t="s">
        <v>25042</v>
      </c>
      <c r="J2291" s="14" t="s">
        <v>4667</v>
      </c>
      <c r="K2291" s="14" t="s">
        <v>169</v>
      </c>
      <c r="L2291" s="14" t="s">
        <v>25043</v>
      </c>
      <c r="M2291" s="14" t="s">
        <v>25044</v>
      </c>
      <c r="N2291" s="14" t="s">
        <v>25045</v>
      </c>
      <c r="O2291" s="14" t="s">
        <v>25046</v>
      </c>
      <c r="P2291" s="58" t="s">
        <v>38</v>
      </c>
      <c r="Q2291" s="14" t="s">
        <v>25047</v>
      </c>
      <c r="R2291" s="14" t="s">
        <v>40</v>
      </c>
      <c r="S2291" s="14" t="s">
        <v>25048</v>
      </c>
      <c r="T2291" s="14" t="s">
        <v>582</v>
      </c>
      <c r="U2291" s="14" t="s">
        <v>134</v>
      </c>
      <c r="V2291" s="14" t="s">
        <v>44</v>
      </c>
    </row>
    <row r="2292" spans="1:22" ht="9.75" customHeight="1">
      <c r="A2292" s="58" t="s">
        <v>24575</v>
      </c>
      <c r="B2292" s="14" t="s">
        <v>617</v>
      </c>
      <c r="C2292" s="13" t="str">
        <f t="shared" si="8"/>
        <v>11996E6</v>
      </c>
      <c r="D2292" s="14" t="s">
        <v>27</v>
      </c>
      <c r="E2292" s="14" t="s">
        <v>25049</v>
      </c>
      <c r="F2292" s="14" t="s">
        <v>25050</v>
      </c>
      <c r="G2292" s="13"/>
      <c r="H2292" s="14" t="s">
        <v>25051</v>
      </c>
      <c r="I2292" s="14" t="s">
        <v>11432</v>
      </c>
      <c r="J2292" s="14" t="s">
        <v>25052</v>
      </c>
      <c r="K2292" s="14" t="s">
        <v>33</v>
      </c>
      <c r="L2292" s="14" t="s">
        <v>25053</v>
      </c>
      <c r="M2292" s="14" t="s">
        <v>25054</v>
      </c>
      <c r="N2292" s="14" t="s">
        <v>25055</v>
      </c>
      <c r="O2292" s="14" t="s">
        <v>25056</v>
      </c>
      <c r="P2292" s="58" t="s">
        <v>38</v>
      </c>
      <c r="Q2292" s="14" t="s">
        <v>25057</v>
      </c>
      <c r="R2292" s="14" t="s">
        <v>40</v>
      </c>
      <c r="S2292" s="14" t="s">
        <v>25058</v>
      </c>
      <c r="T2292" s="14" t="s">
        <v>25059</v>
      </c>
      <c r="U2292" s="14" t="s">
        <v>693</v>
      </c>
      <c r="V2292" s="14" t="s">
        <v>44</v>
      </c>
    </row>
    <row r="2293" spans="1:22" ht="9.75" customHeight="1">
      <c r="A2293" s="58" t="s">
        <v>24575</v>
      </c>
      <c r="B2293" s="14" t="s">
        <v>631</v>
      </c>
      <c r="C2293" s="13" t="str">
        <f t="shared" si="8"/>
        <v>11996E7</v>
      </c>
      <c r="D2293" s="14" t="s">
        <v>27</v>
      </c>
      <c r="E2293" s="14" t="s">
        <v>25060</v>
      </c>
      <c r="F2293" s="14" t="s">
        <v>25061</v>
      </c>
      <c r="G2293" s="13"/>
      <c r="H2293" s="14" t="s">
        <v>25062</v>
      </c>
      <c r="I2293" s="14" t="s">
        <v>25063</v>
      </c>
      <c r="J2293" s="14" t="s">
        <v>14783</v>
      </c>
      <c r="K2293" s="14" t="s">
        <v>624</v>
      </c>
      <c r="L2293" s="14" t="s">
        <v>25064</v>
      </c>
      <c r="M2293" s="14" t="s">
        <v>25065</v>
      </c>
      <c r="N2293" s="14" t="s">
        <v>25066</v>
      </c>
      <c r="O2293" s="14" t="s">
        <v>25067</v>
      </c>
      <c r="P2293" s="58" t="s">
        <v>38</v>
      </c>
      <c r="Q2293" s="14" t="s">
        <v>25068</v>
      </c>
      <c r="R2293" s="14" t="s">
        <v>40</v>
      </c>
      <c r="S2293" s="14" t="s">
        <v>25069</v>
      </c>
      <c r="T2293" s="14" t="s">
        <v>75</v>
      </c>
      <c r="U2293" s="14" t="s">
        <v>1334</v>
      </c>
      <c r="V2293" s="14" t="s">
        <v>44</v>
      </c>
    </row>
    <row r="2294" spans="1:22" ht="9.75" customHeight="1">
      <c r="A2294" s="58" t="s">
        <v>24575</v>
      </c>
      <c r="B2294" s="14" t="s">
        <v>644</v>
      </c>
      <c r="C2294" s="13" t="str">
        <f t="shared" si="8"/>
        <v>11996E8</v>
      </c>
      <c r="D2294" s="14" t="s">
        <v>27</v>
      </c>
      <c r="E2294" s="14" t="s">
        <v>25070</v>
      </c>
      <c r="F2294" s="14" t="s">
        <v>25071</v>
      </c>
      <c r="G2294" s="13"/>
      <c r="H2294" s="14" t="s">
        <v>25072</v>
      </c>
      <c r="I2294" s="14" t="s">
        <v>4381</v>
      </c>
      <c r="J2294" s="14" t="s">
        <v>25073</v>
      </c>
      <c r="K2294" s="14" t="s">
        <v>52</v>
      </c>
      <c r="L2294" s="14" t="s">
        <v>25074</v>
      </c>
      <c r="M2294" s="14" t="s">
        <v>7169</v>
      </c>
      <c r="N2294" s="14" t="s">
        <v>25075</v>
      </c>
      <c r="O2294" s="14" t="s">
        <v>25076</v>
      </c>
      <c r="P2294" s="58" t="s">
        <v>38</v>
      </c>
      <c r="Q2294" s="14" t="s">
        <v>25077</v>
      </c>
      <c r="R2294" s="14" t="s">
        <v>40</v>
      </c>
      <c r="S2294" s="14" t="s">
        <v>25078</v>
      </c>
      <c r="T2294" s="14" t="s">
        <v>1922</v>
      </c>
      <c r="U2294" s="14" t="s">
        <v>119</v>
      </c>
      <c r="V2294" s="14" t="s">
        <v>44</v>
      </c>
    </row>
    <row r="2295" spans="1:22" ht="9.75" customHeight="1">
      <c r="A2295" s="58" t="s">
        <v>24575</v>
      </c>
      <c r="B2295" s="14" t="s">
        <v>656</v>
      </c>
      <c r="C2295" s="13" t="str">
        <f t="shared" si="8"/>
        <v>11996E9</v>
      </c>
      <c r="D2295" s="14" t="s">
        <v>27</v>
      </c>
      <c r="E2295" s="14" t="s">
        <v>25079</v>
      </c>
      <c r="F2295" s="14" t="s">
        <v>25080</v>
      </c>
      <c r="G2295" s="13"/>
      <c r="H2295" s="14" t="s">
        <v>25081</v>
      </c>
      <c r="I2295" s="14" t="s">
        <v>25082</v>
      </c>
      <c r="J2295" s="14" t="s">
        <v>230</v>
      </c>
      <c r="K2295" s="14" t="s">
        <v>83</v>
      </c>
      <c r="L2295" s="14" t="s">
        <v>25083</v>
      </c>
      <c r="M2295" s="14" t="s">
        <v>25084</v>
      </c>
      <c r="N2295" s="14" t="s">
        <v>25085</v>
      </c>
      <c r="O2295" s="14" t="s">
        <v>25086</v>
      </c>
      <c r="P2295" s="58" t="s">
        <v>38</v>
      </c>
      <c r="Q2295" s="14" t="s">
        <v>25087</v>
      </c>
      <c r="R2295" s="14" t="s">
        <v>40</v>
      </c>
      <c r="S2295" s="14" t="s">
        <v>25088</v>
      </c>
      <c r="T2295" s="14" t="s">
        <v>230</v>
      </c>
      <c r="U2295" s="14" t="s">
        <v>230</v>
      </c>
      <c r="V2295" s="14" t="s">
        <v>44</v>
      </c>
    </row>
    <row r="2296" spans="1:22" ht="9.75" customHeight="1">
      <c r="A2296" s="58" t="s">
        <v>24575</v>
      </c>
      <c r="B2296" s="14" t="s">
        <v>668</v>
      </c>
      <c r="C2296" s="13" t="str">
        <f t="shared" si="8"/>
        <v>11996E10</v>
      </c>
      <c r="D2296" s="14" t="s">
        <v>27</v>
      </c>
      <c r="E2296" s="14" t="s">
        <v>25089</v>
      </c>
      <c r="F2296" s="14" t="s">
        <v>25090</v>
      </c>
      <c r="G2296" s="14" t="s">
        <v>25091</v>
      </c>
      <c r="H2296" s="14" t="s">
        <v>25092</v>
      </c>
      <c r="I2296" s="14" t="s">
        <v>25093</v>
      </c>
      <c r="J2296" s="14" t="s">
        <v>230</v>
      </c>
      <c r="K2296" s="14" t="s">
        <v>33</v>
      </c>
      <c r="L2296" s="14" t="s">
        <v>25094</v>
      </c>
      <c r="M2296" s="14" t="s">
        <v>25095</v>
      </c>
      <c r="N2296" s="14" t="s">
        <v>25096</v>
      </c>
      <c r="O2296" s="14" t="s">
        <v>25097</v>
      </c>
      <c r="P2296" s="58" t="s">
        <v>38</v>
      </c>
      <c r="Q2296" s="14" t="s">
        <v>25098</v>
      </c>
      <c r="R2296" s="14" t="s">
        <v>40</v>
      </c>
      <c r="S2296" s="14" t="s">
        <v>25099</v>
      </c>
      <c r="T2296" s="14" t="s">
        <v>230</v>
      </c>
      <c r="U2296" s="14" t="s">
        <v>338</v>
      </c>
      <c r="V2296" s="14" t="s">
        <v>44</v>
      </c>
    </row>
    <row r="2297" spans="1:22" ht="9.75" customHeight="1">
      <c r="A2297" s="58" t="s">
        <v>24575</v>
      </c>
      <c r="B2297" s="14" t="s">
        <v>679</v>
      </c>
      <c r="C2297" s="13" t="str">
        <f t="shared" si="8"/>
        <v>11996E11</v>
      </c>
      <c r="D2297" s="14" t="s">
        <v>27</v>
      </c>
      <c r="E2297" s="14" t="s">
        <v>25100</v>
      </c>
      <c r="F2297" s="14" t="s">
        <v>25101</v>
      </c>
      <c r="G2297" s="14" t="s">
        <v>25102</v>
      </c>
      <c r="H2297" s="14" t="s">
        <v>25103</v>
      </c>
      <c r="I2297" s="14" t="s">
        <v>25104</v>
      </c>
      <c r="J2297" s="14" t="s">
        <v>25105</v>
      </c>
      <c r="K2297" s="14" t="s">
        <v>33</v>
      </c>
      <c r="L2297" s="14" t="s">
        <v>25106</v>
      </c>
      <c r="M2297" s="14" t="s">
        <v>25107</v>
      </c>
      <c r="N2297" s="14" t="s">
        <v>25108</v>
      </c>
      <c r="O2297" s="14" t="s">
        <v>25109</v>
      </c>
      <c r="P2297" s="58" t="s">
        <v>38</v>
      </c>
      <c r="Q2297" s="14" t="s">
        <v>25110</v>
      </c>
      <c r="R2297" s="14" t="s">
        <v>40</v>
      </c>
      <c r="S2297" s="14" t="s">
        <v>25111</v>
      </c>
      <c r="T2297" s="14" t="s">
        <v>1980</v>
      </c>
      <c r="U2297" s="14" t="s">
        <v>1414</v>
      </c>
      <c r="V2297" s="14" t="s">
        <v>44</v>
      </c>
    </row>
    <row r="2298" spans="1:22" ht="9.75" customHeight="1">
      <c r="A2298" s="58" t="s">
        <v>24575</v>
      </c>
      <c r="B2298" s="14" t="s">
        <v>694</v>
      </c>
      <c r="C2298" s="13" t="str">
        <f t="shared" si="8"/>
        <v>11996F2</v>
      </c>
      <c r="D2298" s="14" t="s">
        <v>27</v>
      </c>
      <c r="E2298" s="14" t="s">
        <v>25112</v>
      </c>
      <c r="F2298" s="14" t="s">
        <v>25113</v>
      </c>
      <c r="G2298" s="14" t="s">
        <v>25114</v>
      </c>
      <c r="H2298" s="14" t="s">
        <v>25115</v>
      </c>
      <c r="I2298" s="14" t="s">
        <v>25116</v>
      </c>
      <c r="J2298" s="14" t="s">
        <v>230</v>
      </c>
      <c r="K2298" s="14" t="s">
        <v>169</v>
      </c>
      <c r="L2298" s="14" t="s">
        <v>25117</v>
      </c>
      <c r="M2298" s="14" t="s">
        <v>25118</v>
      </c>
      <c r="N2298" s="14" t="s">
        <v>25119</v>
      </c>
      <c r="O2298" s="14" t="s">
        <v>25120</v>
      </c>
      <c r="P2298" s="58" t="s">
        <v>38</v>
      </c>
      <c r="Q2298" s="14" t="s">
        <v>25121</v>
      </c>
      <c r="R2298" s="14" t="s">
        <v>40</v>
      </c>
      <c r="S2298" s="14" t="s">
        <v>25122</v>
      </c>
      <c r="T2298" s="14" t="s">
        <v>230</v>
      </c>
      <c r="U2298" s="14" t="s">
        <v>43</v>
      </c>
      <c r="V2298" s="14" t="s">
        <v>44</v>
      </c>
    </row>
    <row r="2299" spans="1:22" ht="9.75" customHeight="1">
      <c r="A2299" s="58" t="s">
        <v>24575</v>
      </c>
      <c r="B2299" s="14" t="s">
        <v>707</v>
      </c>
      <c r="C2299" s="13" t="str">
        <f t="shared" si="8"/>
        <v>11996F3</v>
      </c>
      <c r="D2299" s="14" t="s">
        <v>27</v>
      </c>
      <c r="E2299" s="14" t="s">
        <v>25123</v>
      </c>
      <c r="F2299" s="14" t="s">
        <v>25124</v>
      </c>
      <c r="G2299" s="14" t="s">
        <v>25125</v>
      </c>
      <c r="H2299" s="14" t="s">
        <v>25126</v>
      </c>
      <c r="I2299" s="14" t="s">
        <v>25127</v>
      </c>
      <c r="J2299" s="14" t="s">
        <v>8270</v>
      </c>
      <c r="K2299" s="14" t="s">
        <v>1326</v>
      </c>
      <c r="L2299" s="14" t="s">
        <v>25128</v>
      </c>
      <c r="M2299" s="14" t="s">
        <v>25129</v>
      </c>
      <c r="N2299" s="14" t="s">
        <v>25130</v>
      </c>
      <c r="O2299" s="14" t="s">
        <v>25131</v>
      </c>
      <c r="P2299" s="58" t="s">
        <v>38</v>
      </c>
      <c r="Q2299" s="14" t="s">
        <v>25132</v>
      </c>
      <c r="R2299" s="14" t="s">
        <v>40</v>
      </c>
      <c r="S2299" s="14" t="s">
        <v>25133</v>
      </c>
      <c r="T2299" s="14" t="s">
        <v>75</v>
      </c>
      <c r="U2299" s="14" t="s">
        <v>243</v>
      </c>
      <c r="V2299" s="14" t="s">
        <v>44</v>
      </c>
    </row>
    <row r="2300" spans="1:22" ht="9.75" customHeight="1">
      <c r="A2300" s="58" t="s">
        <v>24575</v>
      </c>
      <c r="B2300" s="14" t="s">
        <v>721</v>
      </c>
      <c r="C2300" s="13" t="str">
        <f t="shared" si="8"/>
        <v>11996F4</v>
      </c>
      <c r="D2300" s="14" t="s">
        <v>27</v>
      </c>
      <c r="E2300" s="14" t="s">
        <v>25134</v>
      </c>
      <c r="F2300" s="14" t="s">
        <v>25135</v>
      </c>
      <c r="G2300" s="14" t="s">
        <v>25136</v>
      </c>
      <c r="H2300" s="14" t="s">
        <v>25137</v>
      </c>
      <c r="I2300" s="14" t="s">
        <v>25138</v>
      </c>
      <c r="J2300" s="14" t="s">
        <v>7908</v>
      </c>
      <c r="K2300" s="14" t="s">
        <v>83</v>
      </c>
      <c r="L2300" s="14" t="s">
        <v>25139</v>
      </c>
      <c r="M2300" s="14" t="s">
        <v>25140</v>
      </c>
      <c r="N2300" s="14" t="s">
        <v>25141</v>
      </c>
      <c r="O2300" s="14" t="s">
        <v>25142</v>
      </c>
      <c r="P2300" s="58" t="s">
        <v>38</v>
      </c>
      <c r="Q2300" s="14" t="s">
        <v>25143</v>
      </c>
      <c r="R2300" s="14" t="s">
        <v>40</v>
      </c>
      <c r="S2300" s="14" t="s">
        <v>25144</v>
      </c>
      <c r="T2300" s="14" t="s">
        <v>230</v>
      </c>
      <c r="U2300" s="14" t="s">
        <v>134</v>
      </c>
      <c r="V2300" s="14" t="s">
        <v>44</v>
      </c>
    </row>
    <row r="2301" spans="1:22" ht="9.75" customHeight="1">
      <c r="A2301" s="58" t="s">
        <v>24575</v>
      </c>
      <c r="B2301" s="14" t="s">
        <v>731</v>
      </c>
      <c r="C2301" s="13" t="str">
        <f t="shared" si="8"/>
        <v>11996F5</v>
      </c>
      <c r="D2301" s="14" t="s">
        <v>27</v>
      </c>
      <c r="E2301" s="14" t="s">
        <v>25145</v>
      </c>
      <c r="F2301" s="14" t="s">
        <v>25146</v>
      </c>
      <c r="G2301" s="14" t="s">
        <v>25147</v>
      </c>
      <c r="H2301" s="14" t="s">
        <v>25148</v>
      </c>
      <c r="I2301" s="14" t="s">
        <v>25149</v>
      </c>
      <c r="J2301" s="14" t="s">
        <v>25150</v>
      </c>
      <c r="K2301" s="14" t="s">
        <v>52</v>
      </c>
      <c r="L2301" s="14" t="s">
        <v>25151</v>
      </c>
      <c r="M2301" s="14" t="s">
        <v>25152</v>
      </c>
      <c r="N2301" s="14" t="s">
        <v>25153</v>
      </c>
      <c r="O2301" s="14" t="s">
        <v>25154</v>
      </c>
      <c r="P2301" s="58" t="s">
        <v>38</v>
      </c>
      <c r="Q2301" s="14" t="s">
        <v>25155</v>
      </c>
      <c r="R2301" s="14" t="s">
        <v>40</v>
      </c>
      <c r="S2301" s="14" t="s">
        <v>25156</v>
      </c>
      <c r="T2301" s="14" t="s">
        <v>1599</v>
      </c>
      <c r="U2301" s="14" t="s">
        <v>104</v>
      </c>
      <c r="V2301" s="14" t="s">
        <v>44</v>
      </c>
    </row>
    <row r="2302" spans="1:22" ht="9.75" customHeight="1">
      <c r="A2302" s="58" t="s">
        <v>24575</v>
      </c>
      <c r="B2302" s="14" t="s">
        <v>744</v>
      </c>
      <c r="C2302" s="13" t="str">
        <f t="shared" si="8"/>
        <v>11996F6</v>
      </c>
      <c r="D2302" s="14" t="s">
        <v>27</v>
      </c>
      <c r="E2302" s="14" t="s">
        <v>25157</v>
      </c>
      <c r="F2302" s="14" t="s">
        <v>25158</v>
      </c>
      <c r="G2302" s="14" t="s">
        <v>25159</v>
      </c>
      <c r="H2302" s="14" t="s">
        <v>25160</v>
      </c>
      <c r="I2302" s="14" t="s">
        <v>25161</v>
      </c>
      <c r="J2302" s="14" t="s">
        <v>2558</v>
      </c>
      <c r="K2302" s="14" t="s">
        <v>33</v>
      </c>
      <c r="L2302" s="14" t="s">
        <v>25162</v>
      </c>
      <c r="M2302" s="14" t="s">
        <v>25163</v>
      </c>
      <c r="N2302" s="14" t="s">
        <v>25164</v>
      </c>
      <c r="O2302" s="14" t="s">
        <v>25165</v>
      </c>
      <c r="P2302" s="58" t="s">
        <v>38</v>
      </c>
      <c r="Q2302" s="14" t="s">
        <v>25166</v>
      </c>
      <c r="R2302" s="14" t="s">
        <v>40</v>
      </c>
      <c r="S2302" s="14" t="s">
        <v>25167</v>
      </c>
      <c r="T2302" s="14" t="s">
        <v>1060</v>
      </c>
      <c r="U2302" s="14" t="s">
        <v>283</v>
      </c>
      <c r="V2302" s="14" t="s">
        <v>44</v>
      </c>
    </row>
    <row r="2303" spans="1:22" ht="9.75" customHeight="1">
      <c r="A2303" s="58" t="s">
        <v>24575</v>
      </c>
      <c r="B2303" s="14" t="s">
        <v>757</v>
      </c>
      <c r="C2303" s="13" t="str">
        <f t="shared" ref="C2303:C2557" si="9">A2303&amp;B2303</f>
        <v>11996F7</v>
      </c>
      <c r="D2303" s="14" t="s">
        <v>27</v>
      </c>
      <c r="E2303" s="14" t="s">
        <v>25168</v>
      </c>
      <c r="F2303" s="14" t="s">
        <v>25169</v>
      </c>
      <c r="G2303" s="13"/>
      <c r="H2303" s="14" t="s">
        <v>25170</v>
      </c>
      <c r="I2303" s="14" t="s">
        <v>25171</v>
      </c>
      <c r="J2303" s="14" t="s">
        <v>2391</v>
      </c>
      <c r="K2303" s="14" t="s">
        <v>52</v>
      </c>
      <c r="L2303" s="14" t="s">
        <v>25172</v>
      </c>
      <c r="M2303" s="14" t="s">
        <v>25173</v>
      </c>
      <c r="N2303" s="14" t="s">
        <v>25174</v>
      </c>
      <c r="O2303" s="14" t="s">
        <v>25175</v>
      </c>
      <c r="P2303" s="58" t="s">
        <v>38</v>
      </c>
      <c r="Q2303" s="14" t="s">
        <v>25176</v>
      </c>
      <c r="R2303" s="14" t="s">
        <v>40</v>
      </c>
      <c r="S2303" s="14" t="s">
        <v>25177</v>
      </c>
      <c r="T2303" s="14" t="s">
        <v>2399</v>
      </c>
      <c r="U2303" s="14" t="s">
        <v>1414</v>
      </c>
      <c r="V2303" s="14" t="s">
        <v>44</v>
      </c>
    </row>
    <row r="2304" spans="1:22" ht="9.75" customHeight="1">
      <c r="A2304" s="58" t="s">
        <v>24575</v>
      </c>
      <c r="B2304" s="14" t="s">
        <v>768</v>
      </c>
      <c r="C2304" s="13" t="str">
        <f t="shared" si="9"/>
        <v>11996F8</v>
      </c>
      <c r="D2304" s="14" t="s">
        <v>27</v>
      </c>
      <c r="E2304" s="14" t="s">
        <v>25178</v>
      </c>
      <c r="F2304" s="14" t="s">
        <v>25179</v>
      </c>
      <c r="G2304" s="14" t="s">
        <v>25180</v>
      </c>
      <c r="H2304" s="14" t="s">
        <v>25181</v>
      </c>
      <c r="I2304" s="14" t="s">
        <v>25182</v>
      </c>
      <c r="J2304" s="14" t="s">
        <v>25183</v>
      </c>
      <c r="K2304" s="14" t="s">
        <v>33</v>
      </c>
      <c r="L2304" s="14" t="s">
        <v>25184</v>
      </c>
      <c r="M2304" s="14" t="s">
        <v>25185</v>
      </c>
      <c r="N2304" s="14" t="s">
        <v>25186</v>
      </c>
      <c r="O2304" s="14" t="s">
        <v>25187</v>
      </c>
      <c r="P2304" s="58" t="s">
        <v>38</v>
      </c>
      <c r="Q2304" s="14" t="s">
        <v>25188</v>
      </c>
      <c r="R2304" s="14" t="s">
        <v>40</v>
      </c>
      <c r="S2304" s="14" t="s">
        <v>25189</v>
      </c>
      <c r="T2304" s="14" t="s">
        <v>25190</v>
      </c>
      <c r="U2304" s="14" t="s">
        <v>134</v>
      </c>
      <c r="V2304" s="14" t="s">
        <v>44</v>
      </c>
    </row>
    <row r="2305" spans="1:22" ht="9.75" customHeight="1">
      <c r="A2305" s="58" t="s">
        <v>24575</v>
      </c>
      <c r="B2305" s="14" t="s">
        <v>782</v>
      </c>
      <c r="C2305" s="13" t="str">
        <f t="shared" si="9"/>
        <v>11996F9</v>
      </c>
      <c r="D2305" s="14" t="s">
        <v>27</v>
      </c>
      <c r="E2305" s="14" t="s">
        <v>25191</v>
      </c>
      <c r="F2305" s="14" t="s">
        <v>25192</v>
      </c>
      <c r="G2305" s="14" t="s">
        <v>25193</v>
      </c>
      <c r="H2305" s="14" t="s">
        <v>25194</v>
      </c>
      <c r="I2305" s="14" t="s">
        <v>25195</v>
      </c>
      <c r="J2305" s="14" t="s">
        <v>25196</v>
      </c>
      <c r="K2305" s="14" t="s">
        <v>52</v>
      </c>
      <c r="L2305" s="14" t="s">
        <v>25197</v>
      </c>
      <c r="M2305" s="14" t="s">
        <v>25198</v>
      </c>
      <c r="N2305" s="14" t="s">
        <v>25199</v>
      </c>
      <c r="O2305" s="14" t="s">
        <v>25200</v>
      </c>
      <c r="P2305" s="58" t="s">
        <v>38</v>
      </c>
      <c r="Q2305" s="14" t="s">
        <v>16039</v>
      </c>
      <c r="R2305" s="14" t="s">
        <v>40</v>
      </c>
      <c r="S2305" s="14" t="s">
        <v>25201</v>
      </c>
      <c r="T2305" s="14" t="s">
        <v>1624</v>
      </c>
      <c r="U2305" s="14" t="s">
        <v>134</v>
      </c>
      <c r="V2305" s="14" t="s">
        <v>547</v>
      </c>
    </row>
    <row r="2306" spans="1:22" ht="9.75" customHeight="1">
      <c r="A2306" s="58" t="s">
        <v>24575</v>
      </c>
      <c r="B2306" s="14" t="s">
        <v>796</v>
      </c>
      <c r="C2306" s="13" t="str">
        <f t="shared" si="9"/>
        <v>11996F10</v>
      </c>
      <c r="D2306" s="14" t="s">
        <v>27</v>
      </c>
      <c r="E2306" s="14" t="s">
        <v>25202</v>
      </c>
      <c r="F2306" s="14" t="s">
        <v>25203</v>
      </c>
      <c r="G2306" s="14" t="s">
        <v>25204</v>
      </c>
      <c r="H2306" s="14" t="s">
        <v>25205</v>
      </c>
      <c r="I2306" s="14" t="s">
        <v>25206</v>
      </c>
      <c r="J2306" s="14" t="s">
        <v>6745</v>
      </c>
      <c r="K2306" s="14" t="s">
        <v>25207</v>
      </c>
      <c r="L2306" s="14" t="s">
        <v>25208</v>
      </c>
      <c r="M2306" s="14" t="s">
        <v>25209</v>
      </c>
      <c r="N2306" s="14" t="s">
        <v>25210</v>
      </c>
      <c r="O2306" s="14" t="s">
        <v>25211</v>
      </c>
      <c r="P2306" s="58" t="s">
        <v>38</v>
      </c>
      <c r="Q2306" s="14" t="s">
        <v>25212</v>
      </c>
      <c r="R2306" s="14" t="s">
        <v>40</v>
      </c>
      <c r="S2306" s="14" t="s">
        <v>25213</v>
      </c>
      <c r="T2306" s="14" t="s">
        <v>75</v>
      </c>
      <c r="U2306" s="14" t="s">
        <v>243</v>
      </c>
      <c r="V2306" s="14" t="s">
        <v>44</v>
      </c>
    </row>
    <row r="2307" spans="1:22" ht="9.75" customHeight="1">
      <c r="A2307" s="58" t="s">
        <v>24575</v>
      </c>
      <c r="B2307" s="14" t="s">
        <v>810</v>
      </c>
      <c r="C2307" s="13" t="str">
        <f t="shared" si="9"/>
        <v>11996F11</v>
      </c>
      <c r="D2307" s="14" t="s">
        <v>27</v>
      </c>
      <c r="E2307" s="14" t="s">
        <v>25214</v>
      </c>
      <c r="F2307" s="14" t="s">
        <v>25215</v>
      </c>
      <c r="G2307" s="14" t="s">
        <v>25216</v>
      </c>
      <c r="H2307" s="14" t="s">
        <v>25217</v>
      </c>
      <c r="I2307" s="14" t="s">
        <v>25218</v>
      </c>
      <c r="J2307" s="14" t="s">
        <v>14783</v>
      </c>
      <c r="K2307" s="14" t="s">
        <v>33</v>
      </c>
      <c r="L2307" s="14" t="s">
        <v>25219</v>
      </c>
      <c r="M2307" s="14" t="s">
        <v>25220</v>
      </c>
      <c r="N2307" s="14" t="s">
        <v>25221</v>
      </c>
      <c r="O2307" s="14" t="s">
        <v>25222</v>
      </c>
      <c r="P2307" s="58" t="s">
        <v>38</v>
      </c>
      <c r="Q2307" s="14" t="s">
        <v>25223</v>
      </c>
      <c r="R2307" s="14" t="s">
        <v>40</v>
      </c>
      <c r="S2307" s="14" t="s">
        <v>25224</v>
      </c>
      <c r="T2307" s="14" t="s">
        <v>75</v>
      </c>
      <c r="U2307" s="14" t="s">
        <v>243</v>
      </c>
      <c r="V2307" s="14" t="s">
        <v>148</v>
      </c>
    </row>
    <row r="2308" spans="1:22" ht="9.75" customHeight="1">
      <c r="A2308" s="58" t="s">
        <v>24575</v>
      </c>
      <c r="B2308" s="14" t="s">
        <v>819</v>
      </c>
      <c r="C2308" s="13" t="str">
        <f t="shared" si="9"/>
        <v>11996G2</v>
      </c>
      <c r="D2308" s="14" t="s">
        <v>27</v>
      </c>
      <c r="E2308" s="14" t="s">
        <v>25225</v>
      </c>
      <c r="F2308" s="14" t="s">
        <v>25226</v>
      </c>
      <c r="G2308" s="14" t="s">
        <v>25227</v>
      </c>
      <c r="H2308" s="14" t="s">
        <v>25228</v>
      </c>
      <c r="I2308" s="14" t="s">
        <v>25229</v>
      </c>
      <c r="J2308" s="14" t="s">
        <v>5798</v>
      </c>
      <c r="K2308" s="14" t="s">
        <v>83</v>
      </c>
      <c r="L2308" s="14" t="s">
        <v>25230</v>
      </c>
      <c r="M2308" s="14" t="s">
        <v>25231</v>
      </c>
      <c r="N2308" s="14" t="s">
        <v>25232</v>
      </c>
      <c r="O2308" s="14" t="s">
        <v>25233</v>
      </c>
      <c r="P2308" s="58" t="s">
        <v>38</v>
      </c>
      <c r="Q2308" s="14" t="s">
        <v>25234</v>
      </c>
      <c r="R2308" s="14" t="s">
        <v>40</v>
      </c>
      <c r="S2308" s="14" t="s">
        <v>25235</v>
      </c>
      <c r="T2308" s="14" t="s">
        <v>3105</v>
      </c>
      <c r="U2308" s="14" t="s">
        <v>134</v>
      </c>
      <c r="V2308" s="14" t="s">
        <v>44</v>
      </c>
    </row>
    <row r="2309" spans="1:22" ht="9.75" customHeight="1">
      <c r="A2309" s="58" t="s">
        <v>24575</v>
      </c>
      <c r="B2309" s="14" t="s">
        <v>831</v>
      </c>
      <c r="C2309" s="13" t="str">
        <f t="shared" si="9"/>
        <v>11996G3</v>
      </c>
      <c r="D2309" s="14" t="s">
        <v>27</v>
      </c>
      <c r="E2309" s="14" t="s">
        <v>25236</v>
      </c>
      <c r="F2309" s="14" t="s">
        <v>25237</v>
      </c>
      <c r="G2309" s="13"/>
      <c r="H2309" s="14" t="s">
        <v>25238</v>
      </c>
      <c r="I2309" s="14" t="s">
        <v>25239</v>
      </c>
      <c r="J2309" s="14" t="s">
        <v>344</v>
      </c>
      <c r="K2309" s="14" t="s">
        <v>68</v>
      </c>
      <c r="L2309" s="14" t="s">
        <v>25240</v>
      </c>
      <c r="M2309" s="14" t="s">
        <v>25241</v>
      </c>
      <c r="N2309" s="14" t="s">
        <v>25242</v>
      </c>
      <c r="O2309" s="14" t="s">
        <v>25243</v>
      </c>
      <c r="P2309" s="58" t="s">
        <v>38</v>
      </c>
      <c r="Q2309" s="14" t="s">
        <v>25244</v>
      </c>
      <c r="R2309" s="14" t="s">
        <v>40</v>
      </c>
      <c r="S2309" s="14" t="s">
        <v>25245</v>
      </c>
      <c r="T2309" s="14" t="s">
        <v>75</v>
      </c>
      <c r="U2309" s="14" t="s">
        <v>243</v>
      </c>
      <c r="V2309" s="14" t="s">
        <v>44</v>
      </c>
    </row>
    <row r="2310" spans="1:22" ht="9.75" customHeight="1">
      <c r="A2310" s="58" t="s">
        <v>24575</v>
      </c>
      <c r="B2310" s="14" t="s">
        <v>844</v>
      </c>
      <c r="C2310" s="13" t="str">
        <f t="shared" si="9"/>
        <v>11996G4</v>
      </c>
      <c r="D2310" s="14" t="s">
        <v>27</v>
      </c>
      <c r="E2310" s="14" t="s">
        <v>25246</v>
      </c>
      <c r="F2310" s="14" t="s">
        <v>25247</v>
      </c>
      <c r="G2310" s="14" t="s">
        <v>25248</v>
      </c>
      <c r="H2310" s="14" t="s">
        <v>25249</v>
      </c>
      <c r="I2310" s="14" t="s">
        <v>23199</v>
      </c>
      <c r="J2310" s="14" t="s">
        <v>344</v>
      </c>
      <c r="K2310" s="14" t="s">
        <v>33</v>
      </c>
      <c r="L2310" s="14" t="s">
        <v>25250</v>
      </c>
      <c r="M2310" s="14" t="s">
        <v>25251</v>
      </c>
      <c r="N2310" s="14" t="s">
        <v>25252</v>
      </c>
      <c r="O2310" s="14" t="s">
        <v>280</v>
      </c>
      <c r="P2310" s="58" t="s">
        <v>38</v>
      </c>
      <c r="Q2310" s="14" t="s">
        <v>25253</v>
      </c>
      <c r="R2310" s="14" t="s">
        <v>40</v>
      </c>
      <c r="S2310" s="14" t="s">
        <v>25254</v>
      </c>
      <c r="T2310" s="14" t="s">
        <v>75</v>
      </c>
      <c r="U2310" s="14" t="s">
        <v>243</v>
      </c>
      <c r="V2310" s="14" t="s">
        <v>44</v>
      </c>
    </row>
    <row r="2311" spans="1:22" ht="9.75" customHeight="1">
      <c r="A2311" s="58" t="s">
        <v>24575</v>
      </c>
      <c r="B2311" s="14" t="s">
        <v>856</v>
      </c>
      <c r="C2311" s="13" t="str">
        <f t="shared" si="9"/>
        <v>11996G5</v>
      </c>
      <c r="D2311" s="14" t="s">
        <v>27</v>
      </c>
      <c r="E2311" s="14" t="s">
        <v>25255</v>
      </c>
      <c r="F2311" s="14" t="s">
        <v>25256</v>
      </c>
      <c r="G2311" s="13"/>
      <c r="H2311" s="14" t="s">
        <v>25257</v>
      </c>
      <c r="I2311" s="14" t="s">
        <v>25258</v>
      </c>
      <c r="J2311" s="14" t="s">
        <v>230</v>
      </c>
      <c r="K2311" s="14" t="s">
        <v>10062</v>
      </c>
      <c r="L2311" s="14" t="s">
        <v>25259</v>
      </c>
      <c r="M2311" s="14" t="s">
        <v>25260</v>
      </c>
      <c r="N2311" s="14" t="s">
        <v>25261</v>
      </c>
      <c r="O2311" s="14" t="s">
        <v>25262</v>
      </c>
      <c r="P2311" s="58" t="s">
        <v>38</v>
      </c>
      <c r="Q2311" s="14" t="s">
        <v>25263</v>
      </c>
      <c r="R2311" s="14" t="s">
        <v>40</v>
      </c>
      <c r="S2311" s="14" t="s">
        <v>25264</v>
      </c>
      <c r="T2311" s="14" t="s">
        <v>230</v>
      </c>
      <c r="U2311" s="14" t="s">
        <v>283</v>
      </c>
      <c r="V2311" s="14" t="s">
        <v>44</v>
      </c>
    </row>
    <row r="2312" spans="1:22" ht="9.75" customHeight="1">
      <c r="A2312" s="58" t="s">
        <v>24575</v>
      </c>
      <c r="B2312" s="14" t="s">
        <v>868</v>
      </c>
      <c r="C2312" s="13" t="str">
        <f t="shared" si="9"/>
        <v>11996G6</v>
      </c>
      <c r="D2312" s="14" t="s">
        <v>27</v>
      </c>
      <c r="E2312" s="14" t="s">
        <v>25265</v>
      </c>
      <c r="F2312" s="14" t="s">
        <v>25266</v>
      </c>
      <c r="G2312" s="14" t="s">
        <v>25267</v>
      </c>
      <c r="H2312" s="14" t="s">
        <v>25268</v>
      </c>
      <c r="I2312" s="14" t="s">
        <v>20029</v>
      </c>
      <c r="J2312" s="14" t="s">
        <v>1301</v>
      </c>
      <c r="K2312" s="14" t="s">
        <v>33</v>
      </c>
      <c r="L2312" s="14" t="s">
        <v>25269</v>
      </c>
      <c r="M2312" s="14" t="s">
        <v>25270</v>
      </c>
      <c r="N2312" s="14" t="s">
        <v>25271</v>
      </c>
      <c r="O2312" s="14" t="s">
        <v>25272</v>
      </c>
      <c r="P2312" s="58" t="s">
        <v>38</v>
      </c>
      <c r="Q2312" s="14" t="s">
        <v>25273</v>
      </c>
      <c r="R2312" s="14" t="s">
        <v>40</v>
      </c>
      <c r="S2312" s="14" t="s">
        <v>25274</v>
      </c>
      <c r="T2312" s="14" t="s">
        <v>230</v>
      </c>
      <c r="U2312" s="14" t="s">
        <v>1471</v>
      </c>
      <c r="V2312" s="14" t="s">
        <v>44</v>
      </c>
    </row>
    <row r="2313" spans="1:22" ht="9.75" customHeight="1">
      <c r="A2313" s="58" t="s">
        <v>24575</v>
      </c>
      <c r="B2313" s="14" t="s">
        <v>879</v>
      </c>
      <c r="C2313" s="13" t="str">
        <f t="shared" si="9"/>
        <v>11996G7</v>
      </c>
      <c r="D2313" s="14" t="s">
        <v>27</v>
      </c>
      <c r="E2313" s="14" t="s">
        <v>25275</v>
      </c>
      <c r="F2313" s="14" t="s">
        <v>25276</v>
      </c>
      <c r="G2313" s="14" t="s">
        <v>25277</v>
      </c>
      <c r="H2313" s="14" t="s">
        <v>25278</v>
      </c>
      <c r="I2313" s="14" t="s">
        <v>15340</v>
      </c>
      <c r="J2313" s="14" t="s">
        <v>25279</v>
      </c>
      <c r="K2313" s="14" t="s">
        <v>169</v>
      </c>
      <c r="L2313" s="14" t="s">
        <v>25280</v>
      </c>
      <c r="M2313" s="14" t="s">
        <v>25281</v>
      </c>
      <c r="N2313" s="14" t="s">
        <v>25282</v>
      </c>
      <c r="O2313" s="14" t="s">
        <v>25283</v>
      </c>
      <c r="P2313" s="58" t="s">
        <v>38</v>
      </c>
      <c r="Q2313" s="14" t="s">
        <v>25284</v>
      </c>
      <c r="R2313" s="14" t="s">
        <v>40</v>
      </c>
      <c r="S2313" s="14" t="s">
        <v>25285</v>
      </c>
      <c r="T2313" s="14" t="s">
        <v>1370</v>
      </c>
      <c r="U2313" s="14" t="s">
        <v>4536</v>
      </c>
      <c r="V2313" s="14" t="s">
        <v>44</v>
      </c>
    </row>
    <row r="2314" spans="1:22" ht="9.75" customHeight="1">
      <c r="A2314" s="58" t="s">
        <v>24575</v>
      </c>
      <c r="B2314" s="14" t="s">
        <v>892</v>
      </c>
      <c r="C2314" s="13" t="str">
        <f t="shared" si="9"/>
        <v>11996G8</v>
      </c>
      <c r="D2314" s="14" t="s">
        <v>27</v>
      </c>
      <c r="E2314" s="14" t="s">
        <v>25286</v>
      </c>
      <c r="F2314" s="14" t="s">
        <v>25287</v>
      </c>
      <c r="G2314" s="13"/>
      <c r="H2314" s="14" t="s">
        <v>25288</v>
      </c>
      <c r="I2314" s="14" t="s">
        <v>25289</v>
      </c>
      <c r="J2314" s="14" t="s">
        <v>168</v>
      </c>
      <c r="K2314" s="14" t="s">
        <v>33</v>
      </c>
      <c r="L2314" s="14" t="s">
        <v>25290</v>
      </c>
      <c r="M2314" s="14" t="s">
        <v>25291</v>
      </c>
      <c r="N2314" s="14" t="s">
        <v>25292</v>
      </c>
      <c r="O2314" s="14" t="s">
        <v>25293</v>
      </c>
      <c r="P2314" s="58" t="s">
        <v>38</v>
      </c>
      <c r="Q2314" s="14" t="s">
        <v>25294</v>
      </c>
      <c r="R2314" s="14" t="s">
        <v>40</v>
      </c>
      <c r="S2314" s="14" t="s">
        <v>25295</v>
      </c>
      <c r="T2314" s="14" t="s">
        <v>90</v>
      </c>
      <c r="U2314" s="14" t="s">
        <v>283</v>
      </c>
      <c r="V2314" s="14" t="s">
        <v>44</v>
      </c>
    </row>
    <row r="2315" spans="1:22" ht="9.75" customHeight="1">
      <c r="A2315" s="58" t="s">
        <v>24575</v>
      </c>
      <c r="B2315" s="14" t="s">
        <v>905</v>
      </c>
      <c r="C2315" s="13" t="str">
        <f t="shared" si="9"/>
        <v>11996G9</v>
      </c>
      <c r="D2315" s="14" t="s">
        <v>27</v>
      </c>
      <c r="E2315" s="14" t="s">
        <v>25296</v>
      </c>
      <c r="F2315" s="14" t="s">
        <v>25297</v>
      </c>
      <c r="G2315" s="14" t="s">
        <v>25298</v>
      </c>
      <c r="H2315" s="14" t="s">
        <v>25299</v>
      </c>
      <c r="I2315" s="14" t="s">
        <v>25300</v>
      </c>
      <c r="J2315" s="14" t="s">
        <v>230</v>
      </c>
      <c r="K2315" s="14" t="s">
        <v>68</v>
      </c>
      <c r="L2315" s="14" t="s">
        <v>25301</v>
      </c>
      <c r="M2315" s="14" t="s">
        <v>25302</v>
      </c>
      <c r="N2315" s="14" t="s">
        <v>25303</v>
      </c>
      <c r="O2315" s="14" t="s">
        <v>25304</v>
      </c>
      <c r="P2315" s="58" t="s">
        <v>38</v>
      </c>
      <c r="Q2315" s="14" t="s">
        <v>25305</v>
      </c>
      <c r="R2315" s="14" t="s">
        <v>40</v>
      </c>
      <c r="S2315" s="14" t="s">
        <v>25306</v>
      </c>
      <c r="T2315" s="14" t="s">
        <v>230</v>
      </c>
      <c r="U2315" s="14" t="s">
        <v>230</v>
      </c>
      <c r="V2315" s="14" t="s">
        <v>44</v>
      </c>
    </row>
    <row r="2316" spans="1:22" ht="9.75" customHeight="1">
      <c r="A2316" s="58" t="s">
        <v>24575</v>
      </c>
      <c r="B2316" s="14" t="s">
        <v>919</v>
      </c>
      <c r="C2316" s="13" t="str">
        <f t="shared" si="9"/>
        <v>11996G10</v>
      </c>
      <c r="D2316" s="14" t="s">
        <v>27</v>
      </c>
      <c r="E2316" s="14" t="s">
        <v>25307</v>
      </c>
      <c r="F2316" s="14" t="s">
        <v>25308</v>
      </c>
      <c r="G2316" s="14" t="s">
        <v>25309</v>
      </c>
      <c r="H2316" s="14" t="s">
        <v>25310</v>
      </c>
      <c r="I2316" s="14" t="s">
        <v>25311</v>
      </c>
      <c r="J2316" s="14" t="s">
        <v>276</v>
      </c>
      <c r="K2316" s="14" t="s">
        <v>4258</v>
      </c>
      <c r="L2316" s="14" t="s">
        <v>25312</v>
      </c>
      <c r="M2316" s="14" t="s">
        <v>25313</v>
      </c>
      <c r="N2316" s="14" t="s">
        <v>25314</v>
      </c>
      <c r="O2316" s="14" t="s">
        <v>25315</v>
      </c>
      <c r="P2316" s="58" t="s">
        <v>38</v>
      </c>
      <c r="Q2316" s="14" t="s">
        <v>25316</v>
      </c>
      <c r="R2316" s="14" t="s">
        <v>40</v>
      </c>
      <c r="S2316" s="14" t="s">
        <v>25317</v>
      </c>
      <c r="T2316" s="14" t="s">
        <v>90</v>
      </c>
      <c r="U2316" s="14" t="s">
        <v>283</v>
      </c>
      <c r="V2316" s="14" t="s">
        <v>44</v>
      </c>
    </row>
    <row r="2317" spans="1:22" ht="9.75" customHeight="1">
      <c r="A2317" s="58" t="s">
        <v>24575</v>
      </c>
      <c r="B2317" s="14" t="s">
        <v>934</v>
      </c>
      <c r="C2317" s="13" t="str">
        <f t="shared" si="9"/>
        <v>11996G11</v>
      </c>
      <c r="D2317" s="14" t="s">
        <v>27</v>
      </c>
      <c r="E2317" s="14" t="s">
        <v>25318</v>
      </c>
      <c r="F2317" s="14" t="s">
        <v>25319</v>
      </c>
      <c r="G2317" s="13"/>
      <c r="H2317" s="14" t="s">
        <v>25320</v>
      </c>
      <c r="I2317" s="14" t="s">
        <v>25321</v>
      </c>
      <c r="J2317" s="14" t="s">
        <v>2742</v>
      </c>
      <c r="K2317" s="14" t="s">
        <v>4563</v>
      </c>
      <c r="L2317" s="14" t="s">
        <v>25322</v>
      </c>
      <c r="M2317" s="14" t="s">
        <v>25323</v>
      </c>
      <c r="N2317" s="14" t="s">
        <v>25324</v>
      </c>
      <c r="O2317" s="14" t="s">
        <v>25325</v>
      </c>
      <c r="P2317" s="58" t="s">
        <v>38</v>
      </c>
      <c r="Q2317" s="14" t="s">
        <v>25326</v>
      </c>
      <c r="R2317" s="14" t="s">
        <v>40</v>
      </c>
      <c r="S2317" s="14" t="s">
        <v>25327</v>
      </c>
      <c r="T2317" s="14" t="s">
        <v>118</v>
      </c>
      <c r="U2317" s="14" t="s">
        <v>43</v>
      </c>
      <c r="V2317" s="14" t="s">
        <v>44</v>
      </c>
    </row>
    <row r="2318" spans="1:22" ht="9.75" customHeight="1">
      <c r="A2318" s="58" t="s">
        <v>24575</v>
      </c>
      <c r="B2318" s="14" t="s">
        <v>945</v>
      </c>
      <c r="C2318" s="13" t="str">
        <f t="shared" si="9"/>
        <v>11996H2</v>
      </c>
      <c r="D2318" s="14" t="s">
        <v>27</v>
      </c>
      <c r="E2318" s="14" t="s">
        <v>25328</v>
      </c>
      <c r="F2318" s="14" t="s">
        <v>25329</v>
      </c>
      <c r="G2318" s="13"/>
      <c r="H2318" s="14" t="s">
        <v>25330</v>
      </c>
      <c r="I2318" s="14" t="s">
        <v>25331</v>
      </c>
      <c r="J2318" s="14" t="s">
        <v>25332</v>
      </c>
      <c r="K2318" s="14" t="s">
        <v>33</v>
      </c>
      <c r="L2318" s="14" t="s">
        <v>25333</v>
      </c>
      <c r="M2318" s="14" t="s">
        <v>25334</v>
      </c>
      <c r="N2318" s="14" t="s">
        <v>25335</v>
      </c>
      <c r="O2318" s="14" t="s">
        <v>25336</v>
      </c>
      <c r="P2318" s="58" t="s">
        <v>38</v>
      </c>
      <c r="Q2318" s="14" t="s">
        <v>25337</v>
      </c>
      <c r="R2318" s="14" t="s">
        <v>40</v>
      </c>
      <c r="S2318" s="14" t="s">
        <v>25338</v>
      </c>
      <c r="T2318" s="14" t="s">
        <v>25339</v>
      </c>
      <c r="U2318" s="14" t="s">
        <v>1334</v>
      </c>
      <c r="V2318" s="14" t="s">
        <v>44</v>
      </c>
    </row>
    <row r="2319" spans="1:22" ht="9.75" customHeight="1">
      <c r="A2319" s="58" t="s">
        <v>24575</v>
      </c>
      <c r="B2319" s="14" t="s">
        <v>956</v>
      </c>
      <c r="C2319" s="13" t="str">
        <f t="shared" si="9"/>
        <v>11996H3</v>
      </c>
      <c r="D2319" s="14" t="s">
        <v>27</v>
      </c>
      <c r="E2319" s="14" t="s">
        <v>25340</v>
      </c>
      <c r="F2319" s="14" t="s">
        <v>25341</v>
      </c>
      <c r="G2319" s="13"/>
      <c r="H2319" s="14" t="s">
        <v>25342</v>
      </c>
      <c r="I2319" s="14" t="s">
        <v>975</v>
      </c>
      <c r="J2319" s="14" t="s">
        <v>1301</v>
      </c>
      <c r="K2319" s="14" t="s">
        <v>33</v>
      </c>
      <c r="L2319" s="14" t="s">
        <v>25343</v>
      </c>
      <c r="M2319" s="14" t="s">
        <v>978</v>
      </c>
      <c r="N2319" s="14" t="s">
        <v>25344</v>
      </c>
      <c r="O2319" s="14" t="s">
        <v>25345</v>
      </c>
      <c r="P2319" s="58" t="s">
        <v>38</v>
      </c>
      <c r="Q2319" s="14" t="s">
        <v>25346</v>
      </c>
      <c r="R2319" s="14" t="s">
        <v>40</v>
      </c>
      <c r="S2319" s="14" t="s">
        <v>25347</v>
      </c>
      <c r="T2319" s="14" t="s">
        <v>230</v>
      </c>
      <c r="U2319" s="14" t="s">
        <v>1471</v>
      </c>
      <c r="V2319" s="14" t="s">
        <v>44</v>
      </c>
    </row>
    <row r="2320" spans="1:22" ht="9.75" customHeight="1">
      <c r="A2320" s="58" t="s">
        <v>24575</v>
      </c>
      <c r="B2320" s="14" t="s">
        <v>971</v>
      </c>
      <c r="C2320" s="13" t="str">
        <f t="shared" si="9"/>
        <v>11996H4</v>
      </c>
      <c r="D2320" s="14" t="s">
        <v>27</v>
      </c>
      <c r="E2320" s="14" t="s">
        <v>25348</v>
      </c>
      <c r="F2320" s="14" t="s">
        <v>25349</v>
      </c>
      <c r="G2320" s="14" t="s">
        <v>25350</v>
      </c>
      <c r="H2320" s="14" t="s">
        <v>25351</v>
      </c>
      <c r="I2320" s="14" t="s">
        <v>25352</v>
      </c>
      <c r="J2320" s="14" t="s">
        <v>344</v>
      </c>
      <c r="K2320" s="14" t="s">
        <v>83</v>
      </c>
      <c r="L2320" s="14" t="s">
        <v>25353</v>
      </c>
      <c r="M2320" s="14" t="s">
        <v>25354</v>
      </c>
      <c r="N2320" s="14" t="s">
        <v>25355</v>
      </c>
      <c r="O2320" s="14" t="s">
        <v>25356</v>
      </c>
      <c r="P2320" s="58" t="s">
        <v>38</v>
      </c>
      <c r="Q2320" s="14" t="s">
        <v>25357</v>
      </c>
      <c r="R2320" s="14" t="s">
        <v>40</v>
      </c>
      <c r="S2320" s="14" t="s">
        <v>25358</v>
      </c>
      <c r="T2320" s="14" t="s">
        <v>75</v>
      </c>
      <c r="U2320" s="14" t="s">
        <v>243</v>
      </c>
      <c r="V2320" s="14" t="s">
        <v>148</v>
      </c>
    </row>
    <row r="2321" spans="1:22" ht="9.75" customHeight="1">
      <c r="A2321" s="58" t="s">
        <v>24575</v>
      </c>
      <c r="B2321" s="14" t="s">
        <v>985</v>
      </c>
      <c r="C2321" s="13" t="str">
        <f t="shared" si="9"/>
        <v>11996H5</v>
      </c>
      <c r="D2321" s="14" t="s">
        <v>27</v>
      </c>
      <c r="E2321" s="14" t="s">
        <v>25359</v>
      </c>
      <c r="F2321" s="14" t="s">
        <v>25360</v>
      </c>
      <c r="G2321" s="14" t="s">
        <v>25361</v>
      </c>
      <c r="H2321" s="14" t="s">
        <v>25362</v>
      </c>
      <c r="I2321" s="14" t="s">
        <v>3628</v>
      </c>
      <c r="J2321" s="14" t="s">
        <v>1592</v>
      </c>
      <c r="K2321" s="14" t="s">
        <v>52</v>
      </c>
      <c r="L2321" s="14" t="s">
        <v>25363</v>
      </c>
      <c r="M2321" s="14" t="s">
        <v>3631</v>
      </c>
      <c r="N2321" s="14" t="s">
        <v>25364</v>
      </c>
      <c r="O2321" s="14" t="s">
        <v>23027</v>
      </c>
      <c r="P2321" s="58" t="s">
        <v>38</v>
      </c>
      <c r="Q2321" s="14" t="s">
        <v>25365</v>
      </c>
      <c r="R2321" s="14" t="s">
        <v>40</v>
      </c>
      <c r="S2321" s="14" t="s">
        <v>25366</v>
      </c>
      <c r="T2321" s="14" t="s">
        <v>1599</v>
      </c>
      <c r="U2321" s="14" t="s">
        <v>60</v>
      </c>
      <c r="V2321" s="14" t="s">
        <v>44</v>
      </c>
    </row>
    <row r="2322" spans="1:22" ht="9.75" customHeight="1">
      <c r="A2322" s="58" t="s">
        <v>24575</v>
      </c>
      <c r="B2322" s="14" t="s">
        <v>999</v>
      </c>
      <c r="C2322" s="13" t="str">
        <f t="shared" si="9"/>
        <v>11996H6</v>
      </c>
      <c r="D2322" s="14" t="s">
        <v>27</v>
      </c>
      <c r="E2322" s="14" t="s">
        <v>25367</v>
      </c>
      <c r="F2322" s="14" t="s">
        <v>25368</v>
      </c>
      <c r="G2322" s="14" t="s">
        <v>25369</v>
      </c>
      <c r="H2322" s="14" t="s">
        <v>25370</v>
      </c>
      <c r="I2322" s="14" t="s">
        <v>20684</v>
      </c>
      <c r="J2322" s="14" t="s">
        <v>25371</v>
      </c>
      <c r="K2322" s="14" t="s">
        <v>33</v>
      </c>
      <c r="L2322" s="14" t="s">
        <v>25372</v>
      </c>
      <c r="M2322" s="14" t="s">
        <v>20687</v>
      </c>
      <c r="N2322" s="14" t="s">
        <v>25373</v>
      </c>
      <c r="O2322" s="14" t="s">
        <v>25374</v>
      </c>
      <c r="P2322" s="58" t="s">
        <v>38</v>
      </c>
      <c r="Q2322" s="14" t="s">
        <v>25375</v>
      </c>
      <c r="R2322" s="14" t="s">
        <v>40</v>
      </c>
      <c r="S2322" s="14" t="s">
        <v>25376</v>
      </c>
      <c r="T2322" s="14" t="s">
        <v>25377</v>
      </c>
      <c r="U2322" s="14" t="s">
        <v>484</v>
      </c>
      <c r="V2322" s="14" t="s">
        <v>44</v>
      </c>
    </row>
    <row r="2323" spans="1:22" ht="9.75" customHeight="1">
      <c r="A2323" s="58" t="s">
        <v>24575</v>
      </c>
      <c r="B2323" s="14" t="s">
        <v>1010</v>
      </c>
      <c r="C2323" s="13" t="str">
        <f t="shared" si="9"/>
        <v>11996H7</v>
      </c>
      <c r="D2323" s="14" t="s">
        <v>27</v>
      </c>
      <c r="E2323" s="14" t="s">
        <v>25378</v>
      </c>
      <c r="F2323" s="14" t="s">
        <v>25379</v>
      </c>
      <c r="G2323" s="13"/>
      <c r="H2323" s="14" t="s">
        <v>25380</v>
      </c>
      <c r="I2323" s="14" t="s">
        <v>25381</v>
      </c>
      <c r="J2323" s="14" t="s">
        <v>2595</v>
      </c>
      <c r="K2323" s="14" t="s">
        <v>83</v>
      </c>
      <c r="L2323" s="14" t="s">
        <v>25382</v>
      </c>
      <c r="M2323" s="14" t="s">
        <v>25383</v>
      </c>
      <c r="N2323" s="14" t="s">
        <v>25384</v>
      </c>
      <c r="O2323" s="14" t="s">
        <v>25385</v>
      </c>
      <c r="P2323" s="58" t="s">
        <v>38</v>
      </c>
      <c r="Q2323" s="14" t="s">
        <v>25386</v>
      </c>
      <c r="R2323" s="14" t="s">
        <v>40</v>
      </c>
      <c r="S2323" s="14" t="s">
        <v>25387</v>
      </c>
      <c r="T2323" s="14" t="s">
        <v>1060</v>
      </c>
      <c r="U2323" s="14" t="s">
        <v>283</v>
      </c>
      <c r="V2323" s="14" t="s">
        <v>44</v>
      </c>
    </row>
    <row r="2324" spans="1:22" ht="9.75" customHeight="1">
      <c r="A2324" s="58" t="s">
        <v>24575</v>
      </c>
      <c r="B2324" s="14" t="s">
        <v>1022</v>
      </c>
      <c r="C2324" s="13" t="str">
        <f t="shared" si="9"/>
        <v>11996H8</v>
      </c>
      <c r="D2324" s="14" t="s">
        <v>27</v>
      </c>
      <c r="E2324" s="14" t="s">
        <v>25388</v>
      </c>
      <c r="F2324" s="14" t="s">
        <v>25389</v>
      </c>
      <c r="G2324" s="14" t="s">
        <v>25390</v>
      </c>
      <c r="H2324" s="14" t="s">
        <v>25391</v>
      </c>
      <c r="I2324" s="14" t="s">
        <v>25392</v>
      </c>
      <c r="J2324" s="14" t="s">
        <v>25393</v>
      </c>
      <c r="K2324" s="14" t="s">
        <v>33</v>
      </c>
      <c r="L2324" s="14" t="s">
        <v>25394</v>
      </c>
      <c r="M2324" s="14" t="s">
        <v>25395</v>
      </c>
      <c r="N2324" s="14" t="s">
        <v>25396</v>
      </c>
      <c r="O2324" s="14" t="s">
        <v>25397</v>
      </c>
      <c r="P2324" s="58" t="s">
        <v>38</v>
      </c>
      <c r="Q2324" s="14" t="s">
        <v>25398</v>
      </c>
      <c r="R2324" s="14" t="s">
        <v>40</v>
      </c>
      <c r="S2324" s="14" t="s">
        <v>25399</v>
      </c>
      <c r="T2324" s="14" t="s">
        <v>1370</v>
      </c>
      <c r="U2324" s="14" t="s">
        <v>243</v>
      </c>
      <c r="V2324" s="14" t="s">
        <v>44</v>
      </c>
    </row>
    <row r="2325" spans="1:22" ht="9.75" customHeight="1">
      <c r="A2325" s="58" t="s">
        <v>24575</v>
      </c>
      <c r="B2325" s="14" t="s">
        <v>1035</v>
      </c>
      <c r="C2325" s="13" t="str">
        <f t="shared" si="9"/>
        <v>11996H9</v>
      </c>
      <c r="D2325" s="14" t="s">
        <v>27</v>
      </c>
      <c r="E2325" s="14" t="s">
        <v>25400</v>
      </c>
      <c r="F2325" s="14" t="s">
        <v>25401</v>
      </c>
      <c r="G2325" s="13"/>
      <c r="H2325" s="14" t="s">
        <v>25402</v>
      </c>
      <c r="I2325" s="14" t="s">
        <v>25403</v>
      </c>
      <c r="J2325" s="14" t="s">
        <v>25404</v>
      </c>
      <c r="K2325" s="14" t="s">
        <v>52</v>
      </c>
      <c r="L2325" s="14" t="s">
        <v>25405</v>
      </c>
      <c r="M2325" s="14" t="s">
        <v>25406</v>
      </c>
      <c r="N2325" s="14" t="s">
        <v>25407</v>
      </c>
      <c r="O2325" s="14" t="s">
        <v>25408</v>
      </c>
      <c r="P2325" s="58" t="s">
        <v>38</v>
      </c>
      <c r="Q2325" s="14" t="s">
        <v>25409</v>
      </c>
      <c r="R2325" s="14" t="s">
        <v>40</v>
      </c>
      <c r="S2325" s="14" t="s">
        <v>25410</v>
      </c>
      <c r="T2325" s="14" t="s">
        <v>1692</v>
      </c>
      <c r="U2325" s="14" t="s">
        <v>134</v>
      </c>
      <c r="V2325" s="14" t="s">
        <v>44</v>
      </c>
    </row>
    <row r="2326" spans="1:22" ht="9.75" customHeight="1">
      <c r="A2326" s="58" t="s">
        <v>24575</v>
      </c>
      <c r="B2326" s="14" t="s">
        <v>1048</v>
      </c>
      <c r="C2326" s="13" t="str">
        <f t="shared" si="9"/>
        <v>11996H10</v>
      </c>
      <c r="D2326" s="14" t="s">
        <v>27</v>
      </c>
      <c r="E2326" s="14" t="s">
        <v>25411</v>
      </c>
      <c r="F2326" s="14" t="s">
        <v>25412</v>
      </c>
      <c r="G2326" s="14" t="s">
        <v>25413</v>
      </c>
      <c r="H2326" s="14" t="s">
        <v>25414</v>
      </c>
      <c r="I2326" s="14" t="s">
        <v>25415</v>
      </c>
      <c r="J2326" s="14" t="s">
        <v>230</v>
      </c>
      <c r="K2326" s="14" t="s">
        <v>33</v>
      </c>
      <c r="L2326" s="14" t="s">
        <v>25416</v>
      </c>
      <c r="M2326" s="14" t="s">
        <v>25417</v>
      </c>
      <c r="N2326" s="14" t="s">
        <v>25418</v>
      </c>
      <c r="O2326" s="14" t="s">
        <v>25419</v>
      </c>
      <c r="P2326" s="58" t="s">
        <v>38</v>
      </c>
      <c r="Q2326" s="14" t="s">
        <v>25420</v>
      </c>
      <c r="R2326" s="14" t="s">
        <v>40</v>
      </c>
      <c r="S2326" s="14" t="s">
        <v>25421</v>
      </c>
      <c r="T2326" s="14" t="s">
        <v>230</v>
      </c>
      <c r="U2326" s="14" t="s">
        <v>43</v>
      </c>
      <c r="V2326" s="14" t="s">
        <v>44</v>
      </c>
    </row>
    <row r="2327" spans="1:22" ht="9.75" customHeight="1">
      <c r="A2327" s="58" t="s">
        <v>24575</v>
      </c>
      <c r="B2327" s="14" t="s">
        <v>1061</v>
      </c>
      <c r="C2327" s="13" t="str">
        <f t="shared" si="9"/>
        <v>11996H11</v>
      </c>
      <c r="D2327" s="14" t="s">
        <v>27</v>
      </c>
      <c r="E2327" s="14" t="s">
        <v>25422</v>
      </c>
      <c r="F2327" s="14" t="s">
        <v>25423</v>
      </c>
      <c r="G2327" s="14" t="s">
        <v>25424</v>
      </c>
      <c r="H2327" s="14" t="s">
        <v>25425</v>
      </c>
      <c r="I2327" s="14" t="s">
        <v>25426</v>
      </c>
      <c r="J2327" s="14" t="s">
        <v>2186</v>
      </c>
      <c r="K2327" s="14" t="s">
        <v>33</v>
      </c>
      <c r="L2327" s="14" t="s">
        <v>25427</v>
      </c>
      <c r="M2327" s="14" t="s">
        <v>25428</v>
      </c>
      <c r="N2327" s="14" t="s">
        <v>25429</v>
      </c>
      <c r="O2327" s="14" t="s">
        <v>25430</v>
      </c>
      <c r="P2327" s="58" t="s">
        <v>38</v>
      </c>
      <c r="Q2327" s="14" t="s">
        <v>25431</v>
      </c>
      <c r="R2327" s="14" t="s">
        <v>40</v>
      </c>
      <c r="S2327" s="14" t="s">
        <v>25432</v>
      </c>
      <c r="T2327" s="14" t="s">
        <v>118</v>
      </c>
      <c r="U2327" s="14" t="s">
        <v>60</v>
      </c>
      <c r="V2327" s="14" t="s">
        <v>44</v>
      </c>
    </row>
    <row r="2328" spans="1:22" ht="9.75" customHeight="1">
      <c r="A2328" s="58" t="s">
        <v>25433</v>
      </c>
      <c r="B2328" s="14" t="s">
        <v>26</v>
      </c>
      <c r="C2328" s="13" t="str">
        <f t="shared" si="9"/>
        <v>11997A2</v>
      </c>
      <c r="D2328" s="14" t="s">
        <v>27</v>
      </c>
      <c r="E2328" s="14" t="s">
        <v>25434</v>
      </c>
      <c r="F2328" s="14" t="s">
        <v>25435</v>
      </c>
      <c r="G2328" s="14" t="s">
        <v>25436</v>
      </c>
      <c r="H2328" s="13"/>
      <c r="I2328" s="14" t="s">
        <v>25437</v>
      </c>
      <c r="J2328" s="14" t="s">
        <v>6380</v>
      </c>
      <c r="K2328" s="14" t="s">
        <v>926</v>
      </c>
      <c r="L2328" s="14" t="s">
        <v>25438</v>
      </c>
      <c r="M2328" s="14" t="s">
        <v>25439</v>
      </c>
      <c r="N2328" s="14" t="s">
        <v>25440</v>
      </c>
      <c r="O2328" s="14" t="s">
        <v>25441</v>
      </c>
      <c r="P2328" s="58" t="s">
        <v>38</v>
      </c>
      <c r="Q2328" s="14" t="s">
        <v>25442</v>
      </c>
      <c r="R2328" s="14" t="s">
        <v>40</v>
      </c>
      <c r="S2328" s="14" t="s">
        <v>25443</v>
      </c>
      <c r="T2328" s="14" t="s">
        <v>103</v>
      </c>
      <c r="U2328" s="14" t="s">
        <v>2829</v>
      </c>
      <c r="V2328" s="14" t="s">
        <v>44</v>
      </c>
    </row>
    <row r="2329" spans="1:22" ht="9.75" customHeight="1">
      <c r="A2329" s="58" t="s">
        <v>25433</v>
      </c>
      <c r="B2329" s="14" t="s">
        <v>45</v>
      </c>
      <c r="C2329" s="13" t="str">
        <f t="shared" si="9"/>
        <v>11997A3</v>
      </c>
      <c r="D2329" s="14" t="s">
        <v>27</v>
      </c>
      <c r="E2329" s="14" t="s">
        <v>25444</v>
      </c>
      <c r="F2329" s="14" t="s">
        <v>25445</v>
      </c>
      <c r="G2329" s="14" t="s">
        <v>25446</v>
      </c>
      <c r="H2329" s="14" t="s">
        <v>25447</v>
      </c>
      <c r="I2329" s="14" t="s">
        <v>25448</v>
      </c>
      <c r="J2329" s="14" t="s">
        <v>5187</v>
      </c>
      <c r="K2329" s="14" t="s">
        <v>33</v>
      </c>
      <c r="L2329" s="14" t="s">
        <v>25449</v>
      </c>
      <c r="M2329" s="14" t="s">
        <v>25450</v>
      </c>
      <c r="N2329" s="14" t="s">
        <v>25451</v>
      </c>
      <c r="O2329" s="14" t="s">
        <v>25452</v>
      </c>
      <c r="P2329" s="58" t="s">
        <v>38</v>
      </c>
      <c r="Q2329" s="14" t="s">
        <v>25453</v>
      </c>
      <c r="R2329" s="14" t="s">
        <v>40</v>
      </c>
      <c r="S2329" s="14" t="s">
        <v>25454</v>
      </c>
      <c r="T2329" s="14" t="s">
        <v>1496</v>
      </c>
      <c r="U2329" s="14" t="s">
        <v>134</v>
      </c>
      <c r="V2329" s="14" t="s">
        <v>44</v>
      </c>
    </row>
    <row r="2330" spans="1:22" ht="9.75" customHeight="1">
      <c r="A2330" s="58" t="s">
        <v>25433</v>
      </c>
      <c r="B2330" s="14" t="s">
        <v>61</v>
      </c>
      <c r="C2330" s="13" t="str">
        <f t="shared" si="9"/>
        <v>11997A4</v>
      </c>
      <c r="D2330" s="14" t="s">
        <v>27</v>
      </c>
      <c r="E2330" s="14" t="s">
        <v>25455</v>
      </c>
      <c r="F2330" s="14" t="s">
        <v>25456</v>
      </c>
      <c r="G2330" s="14" t="s">
        <v>25457</v>
      </c>
      <c r="H2330" s="14" t="s">
        <v>25458</v>
      </c>
      <c r="I2330" s="14" t="s">
        <v>25459</v>
      </c>
      <c r="J2330" s="14" t="s">
        <v>1859</v>
      </c>
      <c r="K2330" s="14" t="s">
        <v>33</v>
      </c>
      <c r="L2330" s="14" t="s">
        <v>25460</v>
      </c>
      <c r="M2330" s="14" t="s">
        <v>25461</v>
      </c>
      <c r="N2330" s="14" t="s">
        <v>25462</v>
      </c>
      <c r="O2330" s="14" t="s">
        <v>25463</v>
      </c>
      <c r="P2330" s="58" t="s">
        <v>38</v>
      </c>
      <c r="Q2330" s="14" t="s">
        <v>25464</v>
      </c>
      <c r="R2330" s="14" t="s">
        <v>40</v>
      </c>
      <c r="S2330" s="14" t="s">
        <v>25465</v>
      </c>
      <c r="T2330" s="14" t="s">
        <v>103</v>
      </c>
      <c r="U2330" s="14" t="s">
        <v>795</v>
      </c>
      <c r="V2330" s="14" t="s">
        <v>44</v>
      </c>
    </row>
    <row r="2331" spans="1:22" ht="9.75" customHeight="1">
      <c r="A2331" s="58" t="s">
        <v>25433</v>
      </c>
      <c r="B2331" s="14" t="s">
        <v>77</v>
      </c>
      <c r="C2331" s="13" t="str">
        <f t="shared" si="9"/>
        <v>11997A5</v>
      </c>
      <c r="D2331" s="14" t="s">
        <v>27</v>
      </c>
      <c r="E2331" s="14" t="s">
        <v>25466</v>
      </c>
      <c r="F2331" s="14" t="s">
        <v>25467</v>
      </c>
      <c r="G2331" s="14" t="s">
        <v>25468</v>
      </c>
      <c r="H2331" s="14" t="s">
        <v>25469</v>
      </c>
      <c r="I2331" s="14" t="s">
        <v>22558</v>
      </c>
      <c r="J2331" s="14" t="s">
        <v>25470</v>
      </c>
      <c r="K2331" s="14" t="s">
        <v>33</v>
      </c>
      <c r="L2331" s="14" t="s">
        <v>25471</v>
      </c>
      <c r="M2331" s="14" t="s">
        <v>22560</v>
      </c>
      <c r="N2331" s="14" t="s">
        <v>25472</v>
      </c>
      <c r="O2331" s="14" t="s">
        <v>25473</v>
      </c>
      <c r="P2331" s="58" t="s">
        <v>38</v>
      </c>
      <c r="Q2331" s="14" t="s">
        <v>25474</v>
      </c>
      <c r="R2331" s="14" t="s">
        <v>40</v>
      </c>
      <c r="S2331" s="14" t="s">
        <v>25475</v>
      </c>
      <c r="T2331" s="14" t="s">
        <v>25476</v>
      </c>
      <c r="U2331" s="14" t="s">
        <v>134</v>
      </c>
      <c r="V2331" s="14" t="s">
        <v>44</v>
      </c>
    </row>
    <row r="2332" spans="1:22" ht="9.75" customHeight="1">
      <c r="A2332" s="58" t="s">
        <v>25433</v>
      </c>
      <c r="B2332" s="14" t="s">
        <v>91</v>
      </c>
      <c r="C2332" s="13" t="str">
        <f t="shared" si="9"/>
        <v>11997A6</v>
      </c>
      <c r="D2332" s="14" t="s">
        <v>27</v>
      </c>
      <c r="E2332" s="14" t="s">
        <v>25477</v>
      </c>
      <c r="F2332" s="14" t="s">
        <v>25478</v>
      </c>
      <c r="G2332" s="14" t="s">
        <v>25479</v>
      </c>
      <c r="H2332" s="14" t="s">
        <v>25480</v>
      </c>
      <c r="I2332" s="14" t="s">
        <v>25481</v>
      </c>
      <c r="J2332" s="14" t="s">
        <v>1041</v>
      </c>
      <c r="K2332" s="14" t="s">
        <v>33</v>
      </c>
      <c r="L2332" s="14" t="s">
        <v>25482</v>
      </c>
      <c r="M2332" s="14" t="s">
        <v>25483</v>
      </c>
      <c r="N2332" s="14" t="s">
        <v>25484</v>
      </c>
      <c r="O2332" s="14" t="s">
        <v>25485</v>
      </c>
      <c r="P2332" s="58" t="s">
        <v>38</v>
      </c>
      <c r="Q2332" s="14" t="s">
        <v>25486</v>
      </c>
      <c r="R2332" s="14" t="s">
        <v>40</v>
      </c>
      <c r="S2332" s="14" t="s">
        <v>25487</v>
      </c>
      <c r="T2332" s="14" t="s">
        <v>456</v>
      </c>
      <c r="U2332" s="14" t="s">
        <v>43</v>
      </c>
      <c r="V2332" s="14" t="s">
        <v>44</v>
      </c>
    </row>
    <row r="2333" spans="1:22" ht="9.75" customHeight="1">
      <c r="A2333" s="58" t="s">
        <v>25433</v>
      </c>
      <c r="B2333" s="14" t="s">
        <v>105</v>
      </c>
      <c r="C2333" s="13" t="str">
        <f t="shared" si="9"/>
        <v>11997A7</v>
      </c>
      <c r="D2333" s="14" t="s">
        <v>27</v>
      </c>
      <c r="E2333" s="14" t="s">
        <v>25488</v>
      </c>
      <c r="F2333" s="14" t="s">
        <v>25489</v>
      </c>
      <c r="G2333" s="13"/>
      <c r="H2333" s="14" t="s">
        <v>25490</v>
      </c>
      <c r="I2333" s="14" t="s">
        <v>25491</v>
      </c>
      <c r="J2333" s="14" t="s">
        <v>111</v>
      </c>
      <c r="K2333" s="13"/>
      <c r="L2333" s="14" t="s">
        <v>25492</v>
      </c>
      <c r="M2333" s="14" t="s">
        <v>25493</v>
      </c>
      <c r="N2333" s="14" t="s">
        <v>25494</v>
      </c>
      <c r="O2333" s="13"/>
      <c r="P2333" s="58" t="s">
        <v>38</v>
      </c>
      <c r="Q2333" s="14" t="s">
        <v>25495</v>
      </c>
      <c r="R2333" s="14" t="s">
        <v>40</v>
      </c>
      <c r="S2333" s="14" t="s">
        <v>25496</v>
      </c>
      <c r="T2333" s="14" t="s">
        <v>118</v>
      </c>
      <c r="U2333" s="14" t="s">
        <v>60</v>
      </c>
      <c r="V2333" s="14" t="s">
        <v>148</v>
      </c>
    </row>
    <row r="2334" spans="1:22" ht="9.75" customHeight="1">
      <c r="A2334" s="58" t="s">
        <v>25433</v>
      </c>
      <c r="B2334" s="14" t="s">
        <v>120</v>
      </c>
      <c r="C2334" s="13" t="str">
        <f t="shared" si="9"/>
        <v>11997A8</v>
      </c>
      <c r="D2334" s="14" t="s">
        <v>27</v>
      </c>
      <c r="E2334" s="14" t="s">
        <v>25497</v>
      </c>
      <c r="F2334" s="14" t="s">
        <v>25498</v>
      </c>
      <c r="G2334" s="14" t="s">
        <v>25499</v>
      </c>
      <c r="H2334" s="14" t="s">
        <v>25500</v>
      </c>
      <c r="I2334" s="14" t="s">
        <v>25501</v>
      </c>
      <c r="J2334" s="14" t="s">
        <v>13332</v>
      </c>
      <c r="K2334" s="14" t="s">
        <v>52</v>
      </c>
      <c r="L2334" s="14" t="s">
        <v>25502</v>
      </c>
      <c r="M2334" s="14" t="s">
        <v>25503</v>
      </c>
      <c r="N2334" s="14" t="s">
        <v>25504</v>
      </c>
      <c r="O2334" s="14" t="s">
        <v>25505</v>
      </c>
      <c r="P2334" s="58" t="s">
        <v>38</v>
      </c>
      <c r="Q2334" s="14" t="s">
        <v>25506</v>
      </c>
      <c r="R2334" s="14" t="s">
        <v>40</v>
      </c>
      <c r="S2334" s="14" t="s">
        <v>25507</v>
      </c>
      <c r="T2334" s="14" t="s">
        <v>13338</v>
      </c>
      <c r="U2334" s="14" t="s">
        <v>693</v>
      </c>
      <c r="V2334" s="14" t="s">
        <v>44</v>
      </c>
    </row>
    <row r="2335" spans="1:22" ht="9.75" customHeight="1">
      <c r="A2335" s="58" t="s">
        <v>25433</v>
      </c>
      <c r="B2335" s="14" t="s">
        <v>136</v>
      </c>
      <c r="C2335" s="13" t="str">
        <f t="shared" si="9"/>
        <v>11997A9</v>
      </c>
      <c r="D2335" s="14" t="s">
        <v>27</v>
      </c>
      <c r="E2335" s="14" t="s">
        <v>25508</v>
      </c>
      <c r="F2335" s="14" t="s">
        <v>25509</v>
      </c>
      <c r="G2335" s="14" t="s">
        <v>25510</v>
      </c>
      <c r="H2335" s="14" t="s">
        <v>25511</v>
      </c>
      <c r="I2335" s="14" t="s">
        <v>25512</v>
      </c>
      <c r="J2335" s="14" t="s">
        <v>15649</v>
      </c>
      <c r="K2335" s="14" t="s">
        <v>33</v>
      </c>
      <c r="L2335" s="14" t="s">
        <v>25513</v>
      </c>
      <c r="M2335" s="14" t="s">
        <v>25514</v>
      </c>
      <c r="N2335" s="14" t="s">
        <v>25515</v>
      </c>
      <c r="O2335" s="14" t="s">
        <v>25516</v>
      </c>
      <c r="P2335" s="58" t="s">
        <v>38</v>
      </c>
      <c r="Q2335" s="14" t="s">
        <v>25517</v>
      </c>
      <c r="R2335" s="14" t="s">
        <v>40</v>
      </c>
      <c r="S2335" s="14" t="s">
        <v>25518</v>
      </c>
      <c r="T2335" s="14" t="s">
        <v>10664</v>
      </c>
      <c r="U2335" s="14" t="s">
        <v>134</v>
      </c>
      <c r="V2335" s="14" t="s">
        <v>44</v>
      </c>
    </row>
    <row r="2336" spans="1:22" ht="9.75" customHeight="1">
      <c r="A2336" s="58" t="s">
        <v>25433</v>
      </c>
      <c r="B2336" s="14" t="s">
        <v>149</v>
      </c>
      <c r="C2336" s="13" t="str">
        <f t="shared" si="9"/>
        <v>11997A10</v>
      </c>
      <c r="D2336" s="14" t="s">
        <v>27</v>
      </c>
      <c r="E2336" s="14" t="s">
        <v>25519</v>
      </c>
      <c r="F2336" s="14" t="s">
        <v>25520</v>
      </c>
      <c r="G2336" s="14" t="s">
        <v>25521</v>
      </c>
      <c r="H2336" s="14" t="s">
        <v>25522</v>
      </c>
      <c r="I2336" s="14" t="s">
        <v>25523</v>
      </c>
      <c r="J2336" s="14" t="s">
        <v>344</v>
      </c>
      <c r="K2336" s="14" t="s">
        <v>52</v>
      </c>
      <c r="L2336" s="14" t="s">
        <v>25524</v>
      </c>
      <c r="M2336" s="14" t="s">
        <v>25525</v>
      </c>
      <c r="N2336" s="14" t="s">
        <v>25526</v>
      </c>
      <c r="O2336" s="14" t="s">
        <v>25527</v>
      </c>
      <c r="P2336" s="58" t="s">
        <v>38</v>
      </c>
      <c r="Q2336" s="14" t="s">
        <v>25528</v>
      </c>
      <c r="R2336" s="14" t="s">
        <v>40</v>
      </c>
      <c r="S2336" s="14" t="s">
        <v>25529</v>
      </c>
      <c r="T2336" s="14" t="s">
        <v>75</v>
      </c>
      <c r="U2336" s="14" t="s">
        <v>243</v>
      </c>
      <c r="V2336" s="14" t="s">
        <v>44</v>
      </c>
    </row>
    <row r="2337" spans="1:22" ht="9.75" customHeight="1">
      <c r="A2337" s="58" t="s">
        <v>25433</v>
      </c>
      <c r="B2337" s="14" t="s">
        <v>162</v>
      </c>
      <c r="C2337" s="13" t="str">
        <f t="shared" si="9"/>
        <v>11997A11</v>
      </c>
      <c r="D2337" s="14" t="s">
        <v>27</v>
      </c>
      <c r="E2337" s="14" t="s">
        <v>25530</v>
      </c>
      <c r="F2337" s="14" t="s">
        <v>25531</v>
      </c>
      <c r="G2337" s="13"/>
      <c r="H2337" s="14" t="s">
        <v>25532</v>
      </c>
      <c r="I2337" s="14" t="s">
        <v>14535</v>
      </c>
      <c r="J2337" s="14" t="s">
        <v>25533</v>
      </c>
      <c r="K2337" s="14" t="s">
        <v>33</v>
      </c>
      <c r="L2337" s="14" t="s">
        <v>25534</v>
      </c>
      <c r="M2337" s="14" t="s">
        <v>14538</v>
      </c>
      <c r="N2337" s="14" t="s">
        <v>25535</v>
      </c>
      <c r="O2337" s="14" t="s">
        <v>25536</v>
      </c>
      <c r="P2337" s="58" t="s">
        <v>38</v>
      </c>
      <c r="Q2337" s="14" t="s">
        <v>25537</v>
      </c>
      <c r="R2337" s="14" t="s">
        <v>40</v>
      </c>
      <c r="S2337" s="14" t="s">
        <v>25538</v>
      </c>
      <c r="T2337" s="14" t="s">
        <v>706</v>
      </c>
      <c r="U2337" s="14" t="s">
        <v>7224</v>
      </c>
      <c r="V2337" s="14" t="s">
        <v>44</v>
      </c>
    </row>
    <row r="2338" spans="1:22" ht="9.75" customHeight="1">
      <c r="A2338" s="58" t="s">
        <v>25433</v>
      </c>
      <c r="B2338" s="14" t="s">
        <v>176</v>
      </c>
      <c r="C2338" s="13" t="str">
        <f t="shared" si="9"/>
        <v>11997B2</v>
      </c>
      <c r="D2338" s="14" t="s">
        <v>27</v>
      </c>
      <c r="E2338" s="14" t="s">
        <v>25539</v>
      </c>
      <c r="F2338" s="14" t="s">
        <v>25540</v>
      </c>
      <c r="G2338" s="13"/>
      <c r="H2338" s="14" t="s">
        <v>25541</v>
      </c>
      <c r="I2338" s="14" t="s">
        <v>25542</v>
      </c>
      <c r="J2338" s="14" t="s">
        <v>15034</v>
      </c>
      <c r="K2338" s="14" t="s">
        <v>33</v>
      </c>
      <c r="L2338" s="14" t="s">
        <v>25543</v>
      </c>
      <c r="M2338" s="14" t="s">
        <v>25544</v>
      </c>
      <c r="N2338" s="14" t="s">
        <v>25545</v>
      </c>
      <c r="O2338" s="14" t="s">
        <v>25546</v>
      </c>
      <c r="P2338" s="58" t="s">
        <v>38</v>
      </c>
      <c r="Q2338" s="14" t="s">
        <v>25547</v>
      </c>
      <c r="R2338" s="14" t="s">
        <v>40</v>
      </c>
      <c r="S2338" s="14" t="s">
        <v>25548</v>
      </c>
      <c r="T2338" s="14" t="s">
        <v>483</v>
      </c>
      <c r="U2338" s="14" t="s">
        <v>484</v>
      </c>
      <c r="V2338" s="14" t="s">
        <v>44</v>
      </c>
    </row>
    <row r="2339" spans="1:22" ht="9.75" customHeight="1">
      <c r="A2339" s="58" t="s">
        <v>25433</v>
      </c>
      <c r="B2339" s="14" t="s">
        <v>190</v>
      </c>
      <c r="C2339" s="13" t="str">
        <f t="shared" si="9"/>
        <v>11997B3</v>
      </c>
      <c r="D2339" s="14" t="s">
        <v>27</v>
      </c>
      <c r="E2339" s="14" t="s">
        <v>25549</v>
      </c>
      <c r="F2339" s="14" t="s">
        <v>25550</v>
      </c>
      <c r="G2339" s="14" t="s">
        <v>25551</v>
      </c>
      <c r="H2339" s="14" t="s">
        <v>25552</v>
      </c>
      <c r="I2339" s="14" t="s">
        <v>25553</v>
      </c>
      <c r="J2339" s="14" t="s">
        <v>344</v>
      </c>
      <c r="K2339" s="14" t="s">
        <v>10701</v>
      </c>
      <c r="L2339" s="14" t="s">
        <v>25554</v>
      </c>
      <c r="M2339" s="14" t="s">
        <v>25555</v>
      </c>
      <c r="N2339" s="14" t="s">
        <v>25556</v>
      </c>
      <c r="O2339" s="14" t="s">
        <v>25557</v>
      </c>
      <c r="P2339" s="58" t="s">
        <v>38</v>
      </c>
      <c r="Q2339" s="14" t="s">
        <v>25558</v>
      </c>
      <c r="R2339" s="14" t="s">
        <v>40</v>
      </c>
      <c r="S2339" s="14" t="s">
        <v>25559</v>
      </c>
      <c r="T2339" s="14" t="s">
        <v>75</v>
      </c>
      <c r="U2339" s="14" t="s">
        <v>243</v>
      </c>
      <c r="V2339" s="14" t="s">
        <v>44</v>
      </c>
    </row>
    <row r="2340" spans="1:22" ht="9.75" customHeight="1">
      <c r="A2340" s="58" t="s">
        <v>25433</v>
      </c>
      <c r="B2340" s="14" t="s">
        <v>203</v>
      </c>
      <c r="C2340" s="13" t="str">
        <f t="shared" si="9"/>
        <v>11997B4</v>
      </c>
      <c r="D2340" s="14" t="s">
        <v>27</v>
      </c>
      <c r="E2340" s="14" t="s">
        <v>25560</v>
      </c>
      <c r="F2340" s="14" t="s">
        <v>25561</v>
      </c>
      <c r="G2340" s="14" t="s">
        <v>25562</v>
      </c>
      <c r="H2340" s="14" t="s">
        <v>25563</v>
      </c>
      <c r="I2340" s="14" t="s">
        <v>25564</v>
      </c>
      <c r="J2340" s="14" t="s">
        <v>1549</v>
      </c>
      <c r="K2340" s="14" t="s">
        <v>33</v>
      </c>
      <c r="L2340" s="14" t="s">
        <v>25565</v>
      </c>
      <c r="M2340" s="14" t="s">
        <v>25566</v>
      </c>
      <c r="N2340" s="14" t="s">
        <v>25567</v>
      </c>
      <c r="O2340" s="14" t="s">
        <v>25568</v>
      </c>
      <c r="P2340" s="58" t="s">
        <v>38</v>
      </c>
      <c r="Q2340" s="14" t="s">
        <v>25569</v>
      </c>
      <c r="R2340" s="14" t="s">
        <v>40</v>
      </c>
      <c r="S2340" s="14" t="s">
        <v>25570</v>
      </c>
      <c r="T2340" s="14" t="s">
        <v>75</v>
      </c>
      <c r="U2340" s="14" t="s">
        <v>243</v>
      </c>
      <c r="V2340" s="14" t="s">
        <v>44</v>
      </c>
    </row>
    <row r="2341" spans="1:22" ht="9.75" customHeight="1">
      <c r="A2341" s="58" t="s">
        <v>25433</v>
      </c>
      <c r="B2341" s="14" t="s">
        <v>216</v>
      </c>
      <c r="C2341" s="13" t="str">
        <f t="shared" si="9"/>
        <v>11997B5</v>
      </c>
      <c r="D2341" s="14" t="s">
        <v>27</v>
      </c>
      <c r="E2341" s="14" t="s">
        <v>25571</v>
      </c>
      <c r="F2341" s="14" t="s">
        <v>25572</v>
      </c>
      <c r="G2341" s="14" t="s">
        <v>25573</v>
      </c>
      <c r="H2341" s="14" t="s">
        <v>25574</v>
      </c>
      <c r="I2341" s="14" t="s">
        <v>9984</v>
      </c>
      <c r="J2341" s="14" t="s">
        <v>2523</v>
      </c>
      <c r="K2341" s="14" t="s">
        <v>33</v>
      </c>
      <c r="L2341" s="14" t="s">
        <v>25575</v>
      </c>
      <c r="M2341" s="14" t="s">
        <v>25576</v>
      </c>
      <c r="N2341" s="14" t="s">
        <v>25577</v>
      </c>
      <c r="O2341" s="14" t="s">
        <v>25578</v>
      </c>
      <c r="P2341" s="58" t="s">
        <v>38</v>
      </c>
      <c r="Q2341" s="14" t="s">
        <v>25579</v>
      </c>
      <c r="R2341" s="14" t="s">
        <v>40</v>
      </c>
      <c r="S2341" s="14" t="s">
        <v>25580</v>
      </c>
      <c r="T2341" s="14" t="s">
        <v>2530</v>
      </c>
      <c r="U2341" s="14" t="s">
        <v>43</v>
      </c>
      <c r="V2341" s="14" t="s">
        <v>44</v>
      </c>
    </row>
    <row r="2342" spans="1:22" ht="9.75" customHeight="1">
      <c r="A2342" s="58" t="s">
        <v>25433</v>
      </c>
      <c r="B2342" s="14" t="s">
        <v>231</v>
      </c>
      <c r="C2342" s="13" t="str">
        <f t="shared" si="9"/>
        <v>11997B6</v>
      </c>
      <c r="D2342" s="14" t="s">
        <v>27</v>
      </c>
      <c r="E2342" s="14" t="s">
        <v>25581</v>
      </c>
      <c r="F2342" s="14" t="s">
        <v>25582</v>
      </c>
      <c r="G2342" s="14" t="s">
        <v>25583</v>
      </c>
      <c r="H2342" s="14" t="s">
        <v>25584</v>
      </c>
      <c r="I2342" s="14" t="s">
        <v>4392</v>
      </c>
      <c r="J2342" s="14" t="s">
        <v>230</v>
      </c>
      <c r="K2342" s="14" t="s">
        <v>33</v>
      </c>
      <c r="L2342" s="14" t="s">
        <v>25585</v>
      </c>
      <c r="M2342" s="14" t="s">
        <v>4394</v>
      </c>
      <c r="N2342" s="14" t="s">
        <v>4395</v>
      </c>
      <c r="O2342" s="14" t="s">
        <v>25586</v>
      </c>
      <c r="P2342" s="58" t="s">
        <v>38</v>
      </c>
      <c r="Q2342" s="14" t="s">
        <v>25587</v>
      </c>
      <c r="R2342" s="14" t="s">
        <v>40</v>
      </c>
      <c r="S2342" s="14" t="s">
        <v>25588</v>
      </c>
      <c r="T2342" s="14" t="s">
        <v>230</v>
      </c>
      <c r="U2342" s="14" t="s">
        <v>60</v>
      </c>
      <c r="V2342" s="14" t="s">
        <v>44</v>
      </c>
    </row>
    <row r="2343" spans="1:22" ht="9.75" customHeight="1">
      <c r="A2343" s="58" t="s">
        <v>25433</v>
      </c>
      <c r="B2343" s="14" t="s">
        <v>244</v>
      </c>
      <c r="C2343" s="13" t="str">
        <f t="shared" si="9"/>
        <v>11997B7</v>
      </c>
      <c r="D2343" s="14" t="s">
        <v>27</v>
      </c>
      <c r="E2343" s="14" t="s">
        <v>25589</v>
      </c>
      <c r="F2343" s="14" t="s">
        <v>25590</v>
      </c>
      <c r="G2343" s="14" t="s">
        <v>25591</v>
      </c>
      <c r="H2343" s="14" t="s">
        <v>25592</v>
      </c>
      <c r="I2343" s="14" t="s">
        <v>25593</v>
      </c>
      <c r="J2343" s="14" t="s">
        <v>774</v>
      </c>
      <c r="K2343" s="14" t="s">
        <v>52</v>
      </c>
      <c r="L2343" s="14" t="s">
        <v>25594</v>
      </c>
      <c r="M2343" s="14" t="s">
        <v>25595</v>
      </c>
      <c r="N2343" s="14" t="s">
        <v>25596</v>
      </c>
      <c r="O2343" s="14" t="s">
        <v>25597</v>
      </c>
      <c r="P2343" s="58" t="s">
        <v>38</v>
      </c>
      <c r="Q2343" s="14" t="s">
        <v>25598</v>
      </c>
      <c r="R2343" s="14" t="s">
        <v>40</v>
      </c>
      <c r="S2343" s="14" t="s">
        <v>25599</v>
      </c>
      <c r="T2343" s="14" t="s">
        <v>781</v>
      </c>
      <c r="U2343" s="14" t="s">
        <v>283</v>
      </c>
      <c r="V2343" s="14" t="s">
        <v>44</v>
      </c>
    </row>
    <row r="2344" spans="1:22" ht="9.75" customHeight="1">
      <c r="A2344" s="58" t="s">
        <v>25433</v>
      </c>
      <c r="B2344" s="14" t="s">
        <v>257</v>
      </c>
      <c r="C2344" s="13" t="str">
        <f t="shared" si="9"/>
        <v>11997B8</v>
      </c>
      <c r="D2344" s="14" t="s">
        <v>27</v>
      </c>
      <c r="E2344" s="14" t="s">
        <v>25600</v>
      </c>
      <c r="F2344" s="14" t="s">
        <v>25601</v>
      </c>
      <c r="G2344" s="14" t="s">
        <v>25602</v>
      </c>
      <c r="H2344" s="14" t="s">
        <v>25603</v>
      </c>
      <c r="I2344" s="14" t="s">
        <v>10977</v>
      </c>
      <c r="J2344" s="14" t="s">
        <v>230</v>
      </c>
      <c r="K2344" s="14" t="s">
        <v>33</v>
      </c>
      <c r="L2344" s="14" t="s">
        <v>25604</v>
      </c>
      <c r="M2344" s="14" t="s">
        <v>10979</v>
      </c>
      <c r="N2344" s="14" t="s">
        <v>25605</v>
      </c>
      <c r="O2344" s="14" t="s">
        <v>25606</v>
      </c>
      <c r="P2344" s="58" t="s">
        <v>38</v>
      </c>
      <c r="Q2344" s="14" t="s">
        <v>25607</v>
      </c>
      <c r="R2344" s="14" t="s">
        <v>40</v>
      </c>
      <c r="S2344" s="14" t="s">
        <v>25608</v>
      </c>
      <c r="T2344" s="14" t="s">
        <v>230</v>
      </c>
      <c r="U2344" s="14" t="s">
        <v>338</v>
      </c>
      <c r="V2344" s="14" t="s">
        <v>44</v>
      </c>
    </row>
    <row r="2345" spans="1:22" ht="9.75" customHeight="1">
      <c r="A2345" s="58" t="s">
        <v>25433</v>
      </c>
      <c r="B2345" s="14" t="s">
        <v>270</v>
      </c>
      <c r="C2345" s="13" t="str">
        <f t="shared" si="9"/>
        <v>11997B9</v>
      </c>
      <c r="D2345" s="14" t="s">
        <v>27</v>
      </c>
      <c r="E2345" s="14" t="s">
        <v>25609</v>
      </c>
      <c r="F2345" s="14" t="s">
        <v>25610</v>
      </c>
      <c r="G2345" s="14" t="s">
        <v>25611</v>
      </c>
      <c r="H2345" s="14" t="s">
        <v>25612</v>
      </c>
      <c r="I2345" s="14" t="s">
        <v>25613</v>
      </c>
      <c r="J2345" s="14" t="s">
        <v>1103</v>
      </c>
      <c r="K2345" s="14" t="s">
        <v>33</v>
      </c>
      <c r="L2345" s="14" t="s">
        <v>25614</v>
      </c>
      <c r="M2345" s="14" t="s">
        <v>25615</v>
      </c>
      <c r="N2345" s="14" t="s">
        <v>25616</v>
      </c>
      <c r="O2345" s="14" t="s">
        <v>25617</v>
      </c>
      <c r="P2345" s="58" t="s">
        <v>38</v>
      </c>
      <c r="Q2345" s="14" t="s">
        <v>25618</v>
      </c>
      <c r="R2345" s="14" t="s">
        <v>40</v>
      </c>
      <c r="S2345" s="14" t="s">
        <v>25619</v>
      </c>
      <c r="T2345" s="14" t="s">
        <v>1110</v>
      </c>
      <c r="U2345" s="14" t="s">
        <v>693</v>
      </c>
      <c r="V2345" s="14" t="s">
        <v>44</v>
      </c>
    </row>
    <row r="2346" spans="1:22" ht="9.75" customHeight="1">
      <c r="A2346" s="58" t="s">
        <v>25433</v>
      </c>
      <c r="B2346" s="14" t="s">
        <v>284</v>
      </c>
      <c r="C2346" s="13" t="str">
        <f t="shared" si="9"/>
        <v>11997B10</v>
      </c>
      <c r="D2346" s="14" t="s">
        <v>27</v>
      </c>
      <c r="E2346" s="14" t="s">
        <v>25620</v>
      </c>
      <c r="F2346" s="14" t="s">
        <v>25621</v>
      </c>
      <c r="G2346" s="14" t="s">
        <v>25622</v>
      </c>
      <c r="H2346" s="14" t="s">
        <v>25623</v>
      </c>
      <c r="I2346" s="14" t="s">
        <v>25624</v>
      </c>
      <c r="J2346" s="14" t="s">
        <v>230</v>
      </c>
      <c r="K2346" s="14" t="s">
        <v>33</v>
      </c>
      <c r="L2346" s="14" t="s">
        <v>25625</v>
      </c>
      <c r="M2346" s="14" t="s">
        <v>25626</v>
      </c>
      <c r="N2346" s="14" t="s">
        <v>25627</v>
      </c>
      <c r="O2346" s="14" t="s">
        <v>25628</v>
      </c>
      <c r="P2346" s="58" t="s">
        <v>38</v>
      </c>
      <c r="Q2346" s="14" t="s">
        <v>25629</v>
      </c>
      <c r="R2346" s="14" t="s">
        <v>40</v>
      </c>
      <c r="S2346" s="14" t="s">
        <v>25630</v>
      </c>
      <c r="T2346" s="14" t="s">
        <v>230</v>
      </c>
      <c r="U2346" s="14" t="s">
        <v>134</v>
      </c>
      <c r="V2346" s="14" t="s">
        <v>148</v>
      </c>
    </row>
    <row r="2347" spans="1:22" ht="9.75" customHeight="1">
      <c r="A2347" s="58" t="s">
        <v>25433</v>
      </c>
      <c r="B2347" s="14" t="s">
        <v>298</v>
      </c>
      <c r="C2347" s="13" t="str">
        <f t="shared" si="9"/>
        <v>11997B11</v>
      </c>
      <c r="D2347" s="14" t="s">
        <v>27</v>
      </c>
      <c r="E2347" s="14" t="s">
        <v>25631</v>
      </c>
      <c r="F2347" s="14" t="s">
        <v>25632</v>
      </c>
      <c r="G2347" s="14" t="s">
        <v>25633</v>
      </c>
      <c r="H2347" s="14" t="s">
        <v>25634</v>
      </c>
      <c r="I2347" s="14" t="s">
        <v>25635</v>
      </c>
      <c r="J2347" s="14" t="s">
        <v>1441</v>
      </c>
      <c r="K2347" s="14" t="s">
        <v>33</v>
      </c>
      <c r="L2347" s="14" t="s">
        <v>25636</v>
      </c>
      <c r="M2347" s="14" t="s">
        <v>25637</v>
      </c>
      <c r="N2347" s="14" t="s">
        <v>25638</v>
      </c>
      <c r="O2347" s="14" t="s">
        <v>25639</v>
      </c>
      <c r="P2347" s="58" t="s">
        <v>38</v>
      </c>
      <c r="Q2347" s="14" t="s">
        <v>25640</v>
      </c>
      <c r="R2347" s="14" t="s">
        <v>40</v>
      </c>
      <c r="S2347" s="14" t="s">
        <v>25641</v>
      </c>
      <c r="T2347" s="14" t="s">
        <v>229</v>
      </c>
      <c r="U2347" s="14" t="s">
        <v>43</v>
      </c>
      <c r="V2347" s="14" t="s">
        <v>44</v>
      </c>
    </row>
    <row r="2348" spans="1:22" ht="9.75" customHeight="1">
      <c r="A2348" s="58" t="s">
        <v>25433</v>
      </c>
      <c r="B2348" s="14" t="s">
        <v>311</v>
      </c>
      <c r="C2348" s="13" t="str">
        <f t="shared" si="9"/>
        <v>11997C2</v>
      </c>
      <c r="D2348" s="14" t="s">
        <v>27</v>
      </c>
      <c r="E2348" s="14" t="s">
        <v>25642</v>
      </c>
      <c r="F2348" s="14" t="s">
        <v>25643</v>
      </c>
      <c r="G2348" s="14" t="s">
        <v>25644</v>
      </c>
      <c r="H2348" s="14" t="s">
        <v>25645</v>
      </c>
      <c r="I2348" s="14" t="s">
        <v>25646</v>
      </c>
      <c r="J2348" s="14" t="s">
        <v>222</v>
      </c>
      <c r="K2348" s="14" t="s">
        <v>83</v>
      </c>
      <c r="L2348" s="14" t="s">
        <v>25647</v>
      </c>
      <c r="M2348" s="14" t="s">
        <v>25648</v>
      </c>
      <c r="N2348" s="14" t="s">
        <v>25649</v>
      </c>
      <c r="O2348" s="14" t="s">
        <v>25650</v>
      </c>
      <c r="P2348" s="58" t="s">
        <v>38</v>
      </c>
      <c r="Q2348" s="14" t="s">
        <v>25651</v>
      </c>
      <c r="R2348" s="14" t="s">
        <v>40</v>
      </c>
      <c r="S2348" s="14" t="s">
        <v>25652</v>
      </c>
      <c r="T2348" s="14" t="s">
        <v>229</v>
      </c>
      <c r="U2348" s="14" t="s">
        <v>283</v>
      </c>
      <c r="V2348" s="14" t="s">
        <v>44</v>
      </c>
    </row>
    <row r="2349" spans="1:22" ht="9.75" customHeight="1">
      <c r="A2349" s="58" t="s">
        <v>25433</v>
      </c>
      <c r="B2349" s="14" t="s">
        <v>325</v>
      </c>
      <c r="C2349" s="13" t="str">
        <f t="shared" si="9"/>
        <v>11997C3</v>
      </c>
      <c r="D2349" s="14" t="s">
        <v>27</v>
      </c>
      <c r="E2349" s="14" t="s">
        <v>25653</v>
      </c>
      <c r="F2349" s="14" t="s">
        <v>25654</v>
      </c>
      <c r="G2349" s="14" t="s">
        <v>25655</v>
      </c>
      <c r="H2349" s="14" t="s">
        <v>25656</v>
      </c>
      <c r="I2349" s="14" t="s">
        <v>25657</v>
      </c>
      <c r="J2349" s="14" t="s">
        <v>1928</v>
      </c>
      <c r="K2349" s="14" t="s">
        <v>4258</v>
      </c>
      <c r="L2349" s="14" t="s">
        <v>25658</v>
      </c>
      <c r="M2349" s="14" t="s">
        <v>25659</v>
      </c>
      <c r="N2349" s="14" t="s">
        <v>25660</v>
      </c>
      <c r="O2349" s="14" t="s">
        <v>25661</v>
      </c>
      <c r="P2349" s="58" t="s">
        <v>38</v>
      </c>
      <c r="Q2349" s="14" t="s">
        <v>25662</v>
      </c>
      <c r="R2349" s="14" t="s">
        <v>40</v>
      </c>
      <c r="S2349" s="14" t="s">
        <v>25663</v>
      </c>
      <c r="T2349" s="14" t="s">
        <v>229</v>
      </c>
      <c r="U2349" s="14" t="s">
        <v>283</v>
      </c>
      <c r="V2349" s="14" t="s">
        <v>44</v>
      </c>
    </row>
    <row r="2350" spans="1:22" ht="9.75" customHeight="1">
      <c r="A2350" s="58" t="s">
        <v>25433</v>
      </c>
      <c r="B2350" s="14" t="s">
        <v>339</v>
      </c>
      <c r="C2350" s="13" t="str">
        <f t="shared" si="9"/>
        <v>11997C4</v>
      </c>
      <c r="D2350" s="14" t="s">
        <v>27</v>
      </c>
      <c r="E2350" s="14" t="s">
        <v>25664</v>
      </c>
      <c r="F2350" s="14" t="s">
        <v>25665</v>
      </c>
      <c r="G2350" s="14" t="s">
        <v>25666</v>
      </c>
      <c r="H2350" s="14" t="s">
        <v>25667</v>
      </c>
      <c r="I2350" s="14" t="s">
        <v>25668</v>
      </c>
      <c r="J2350" s="14" t="s">
        <v>25669</v>
      </c>
      <c r="K2350" s="14" t="s">
        <v>33</v>
      </c>
      <c r="L2350" s="14" t="s">
        <v>25670</v>
      </c>
      <c r="M2350" s="14" t="s">
        <v>25671</v>
      </c>
      <c r="N2350" s="14" t="s">
        <v>25672</v>
      </c>
      <c r="O2350" s="14" t="s">
        <v>25673</v>
      </c>
      <c r="P2350" s="58" t="s">
        <v>38</v>
      </c>
      <c r="Q2350" s="14" t="s">
        <v>25674</v>
      </c>
      <c r="R2350" s="14" t="s">
        <v>40</v>
      </c>
      <c r="S2350" s="14" t="s">
        <v>25675</v>
      </c>
      <c r="T2350" s="14" t="s">
        <v>25676</v>
      </c>
      <c r="U2350" s="14" t="s">
        <v>25677</v>
      </c>
      <c r="V2350" s="14" t="s">
        <v>148</v>
      </c>
    </row>
    <row r="2351" spans="1:22" ht="9.75" customHeight="1">
      <c r="A2351" s="58" t="s">
        <v>25433</v>
      </c>
      <c r="B2351" s="14" t="s">
        <v>351</v>
      </c>
      <c r="C2351" s="13" t="str">
        <f t="shared" si="9"/>
        <v>11997C5</v>
      </c>
      <c r="D2351" s="14" t="s">
        <v>27</v>
      </c>
      <c r="E2351" s="14" t="s">
        <v>25678</v>
      </c>
      <c r="F2351" s="14" t="s">
        <v>25679</v>
      </c>
      <c r="G2351" s="14" t="s">
        <v>25680</v>
      </c>
      <c r="H2351" s="14" t="s">
        <v>25681</v>
      </c>
      <c r="I2351" s="14" t="s">
        <v>25682</v>
      </c>
      <c r="J2351" s="14" t="s">
        <v>230</v>
      </c>
      <c r="K2351" s="14" t="s">
        <v>33</v>
      </c>
      <c r="L2351" s="14" t="s">
        <v>25683</v>
      </c>
      <c r="M2351" s="14" t="s">
        <v>25684</v>
      </c>
      <c r="N2351" s="14" t="s">
        <v>25685</v>
      </c>
      <c r="O2351" s="14" t="s">
        <v>25686</v>
      </c>
      <c r="P2351" s="58" t="s">
        <v>38</v>
      </c>
      <c r="Q2351" s="14" t="s">
        <v>25687</v>
      </c>
      <c r="R2351" s="14" t="s">
        <v>40</v>
      </c>
      <c r="S2351" s="14" t="s">
        <v>25688</v>
      </c>
      <c r="T2351" s="14" t="s">
        <v>230</v>
      </c>
      <c r="U2351" s="14" t="s">
        <v>230</v>
      </c>
      <c r="V2351" s="14" t="s">
        <v>44</v>
      </c>
    </row>
    <row r="2352" spans="1:22" ht="9.75" customHeight="1">
      <c r="A2352" s="58" t="s">
        <v>25433</v>
      </c>
      <c r="B2352" s="14" t="s">
        <v>365</v>
      </c>
      <c r="C2352" s="13" t="str">
        <f t="shared" si="9"/>
        <v>11997C6</v>
      </c>
      <c r="D2352" s="14" t="s">
        <v>27</v>
      </c>
      <c r="E2352" s="14" t="s">
        <v>25689</v>
      </c>
      <c r="F2352" s="14" t="s">
        <v>25690</v>
      </c>
      <c r="G2352" s="14" t="s">
        <v>25691</v>
      </c>
      <c r="H2352" s="14" t="s">
        <v>25692</v>
      </c>
      <c r="I2352" s="14" t="s">
        <v>25693</v>
      </c>
      <c r="J2352" s="14" t="s">
        <v>2067</v>
      </c>
      <c r="K2352" s="14" t="s">
        <v>33</v>
      </c>
      <c r="L2352" s="14" t="s">
        <v>25694</v>
      </c>
      <c r="M2352" s="14" t="s">
        <v>25695</v>
      </c>
      <c r="N2352" s="14" t="s">
        <v>25696</v>
      </c>
      <c r="O2352" s="14" t="s">
        <v>25697</v>
      </c>
      <c r="P2352" s="58" t="s">
        <v>38</v>
      </c>
      <c r="Q2352" s="14" t="s">
        <v>25698</v>
      </c>
      <c r="R2352" s="14" t="s">
        <v>40</v>
      </c>
      <c r="S2352" s="14" t="s">
        <v>25699</v>
      </c>
      <c r="T2352" s="14" t="s">
        <v>1370</v>
      </c>
      <c r="U2352" s="14" t="s">
        <v>243</v>
      </c>
      <c r="V2352" s="14" t="s">
        <v>44</v>
      </c>
    </row>
    <row r="2353" spans="1:22" ht="9.75" customHeight="1">
      <c r="A2353" s="58" t="s">
        <v>25433</v>
      </c>
      <c r="B2353" s="14" t="s">
        <v>378</v>
      </c>
      <c r="C2353" s="13" t="str">
        <f t="shared" si="9"/>
        <v>11997C7</v>
      </c>
      <c r="D2353" s="14" t="s">
        <v>27</v>
      </c>
      <c r="E2353" s="14" t="s">
        <v>25700</v>
      </c>
      <c r="F2353" s="14" t="s">
        <v>25701</v>
      </c>
      <c r="G2353" s="14" t="s">
        <v>25702</v>
      </c>
      <c r="H2353" s="14" t="s">
        <v>25703</v>
      </c>
      <c r="I2353" s="14" t="s">
        <v>18274</v>
      </c>
      <c r="J2353" s="14" t="s">
        <v>885</v>
      </c>
      <c r="K2353" s="14" t="s">
        <v>33</v>
      </c>
      <c r="L2353" s="14" t="s">
        <v>25704</v>
      </c>
      <c r="M2353" s="14" t="s">
        <v>25705</v>
      </c>
      <c r="N2353" s="14" t="s">
        <v>25706</v>
      </c>
      <c r="O2353" s="14" t="s">
        <v>25707</v>
      </c>
      <c r="P2353" s="58" t="s">
        <v>38</v>
      </c>
      <c r="Q2353" s="14" t="s">
        <v>25708</v>
      </c>
      <c r="R2353" s="14" t="s">
        <v>40</v>
      </c>
      <c r="S2353" s="14" t="s">
        <v>25709</v>
      </c>
      <c r="T2353" s="14" t="s">
        <v>75</v>
      </c>
      <c r="U2353" s="14" t="s">
        <v>243</v>
      </c>
      <c r="V2353" s="14" t="s">
        <v>44</v>
      </c>
    </row>
    <row r="2354" spans="1:22" ht="9.75" customHeight="1">
      <c r="A2354" s="58" t="s">
        <v>25433</v>
      </c>
      <c r="B2354" s="14" t="s">
        <v>392</v>
      </c>
      <c r="C2354" s="13" t="str">
        <f t="shared" si="9"/>
        <v>11997C8</v>
      </c>
      <c r="D2354" s="14" t="s">
        <v>27</v>
      </c>
      <c r="E2354" s="14" t="s">
        <v>25710</v>
      </c>
      <c r="F2354" s="14" t="s">
        <v>25711</v>
      </c>
      <c r="G2354" s="14" t="s">
        <v>25712</v>
      </c>
      <c r="H2354" s="14" t="s">
        <v>25713</v>
      </c>
      <c r="I2354" s="14" t="s">
        <v>25714</v>
      </c>
      <c r="J2354" s="14" t="s">
        <v>82</v>
      </c>
      <c r="K2354" s="14" t="s">
        <v>33</v>
      </c>
      <c r="L2354" s="14" t="s">
        <v>25715</v>
      </c>
      <c r="M2354" s="14" t="s">
        <v>25716</v>
      </c>
      <c r="N2354" s="14" t="s">
        <v>25717</v>
      </c>
      <c r="O2354" s="14" t="s">
        <v>25718</v>
      </c>
      <c r="P2354" s="58" t="s">
        <v>38</v>
      </c>
      <c r="Q2354" s="14" t="s">
        <v>25719</v>
      </c>
      <c r="R2354" s="14" t="s">
        <v>40</v>
      </c>
      <c r="S2354" s="14" t="s">
        <v>25720</v>
      </c>
      <c r="T2354" s="14" t="s">
        <v>90</v>
      </c>
      <c r="U2354" s="14" t="s">
        <v>283</v>
      </c>
      <c r="V2354" s="14" t="s">
        <v>44</v>
      </c>
    </row>
    <row r="2355" spans="1:22" ht="9.75" customHeight="1">
      <c r="A2355" s="58" t="s">
        <v>25433</v>
      </c>
      <c r="B2355" s="14" t="s">
        <v>404</v>
      </c>
      <c r="C2355" s="13" t="str">
        <f t="shared" si="9"/>
        <v>11997C9</v>
      </c>
      <c r="D2355" s="14" t="s">
        <v>27</v>
      </c>
      <c r="E2355" s="14" t="s">
        <v>25721</v>
      </c>
      <c r="F2355" s="14" t="s">
        <v>25722</v>
      </c>
      <c r="G2355" s="14" t="s">
        <v>25723</v>
      </c>
      <c r="H2355" s="14" t="s">
        <v>25724</v>
      </c>
      <c r="I2355" s="14" t="s">
        <v>25725</v>
      </c>
      <c r="J2355" s="14" t="s">
        <v>6186</v>
      </c>
      <c r="K2355" s="14" t="s">
        <v>1326</v>
      </c>
      <c r="L2355" s="14" t="s">
        <v>25726</v>
      </c>
      <c r="M2355" s="14" t="s">
        <v>25727</v>
      </c>
      <c r="N2355" s="14" t="s">
        <v>25728</v>
      </c>
      <c r="O2355" s="14" t="s">
        <v>25729</v>
      </c>
      <c r="P2355" s="58" t="s">
        <v>38</v>
      </c>
      <c r="Q2355" s="14" t="s">
        <v>25730</v>
      </c>
      <c r="R2355" s="14" t="s">
        <v>40</v>
      </c>
      <c r="S2355" s="14" t="s">
        <v>25731</v>
      </c>
      <c r="T2355" s="14" t="s">
        <v>483</v>
      </c>
      <c r="U2355" s="14" t="s">
        <v>243</v>
      </c>
      <c r="V2355" s="14" t="s">
        <v>1667</v>
      </c>
    </row>
    <row r="2356" spans="1:22" ht="9.75" customHeight="1">
      <c r="A2356" s="58" t="s">
        <v>25433</v>
      </c>
      <c r="B2356" s="14" t="s">
        <v>417</v>
      </c>
      <c r="C2356" s="13" t="str">
        <f t="shared" si="9"/>
        <v>11997C10</v>
      </c>
      <c r="D2356" s="14" t="s">
        <v>27</v>
      </c>
      <c r="E2356" s="14" t="s">
        <v>25732</v>
      </c>
      <c r="F2356" s="14" t="s">
        <v>25733</v>
      </c>
      <c r="G2356" s="13"/>
      <c r="H2356" s="14" t="s">
        <v>25734</v>
      </c>
      <c r="I2356" s="14" t="s">
        <v>25735</v>
      </c>
      <c r="J2356" s="14" t="s">
        <v>2558</v>
      </c>
      <c r="K2356" s="14" t="s">
        <v>83</v>
      </c>
      <c r="L2356" s="14" t="s">
        <v>25736</v>
      </c>
      <c r="M2356" s="14" t="s">
        <v>25737</v>
      </c>
      <c r="N2356" s="14" t="s">
        <v>25738</v>
      </c>
      <c r="O2356" s="14" t="s">
        <v>25739</v>
      </c>
      <c r="P2356" s="58" t="s">
        <v>38</v>
      </c>
      <c r="Q2356" s="14" t="s">
        <v>25740</v>
      </c>
      <c r="R2356" s="14" t="s">
        <v>40</v>
      </c>
      <c r="S2356" s="14" t="s">
        <v>25741</v>
      </c>
      <c r="T2356" s="14" t="s">
        <v>1060</v>
      </c>
      <c r="U2356" s="14" t="s">
        <v>283</v>
      </c>
      <c r="V2356" s="14" t="s">
        <v>44</v>
      </c>
    </row>
    <row r="2357" spans="1:22" ht="9.75" customHeight="1">
      <c r="A2357" s="58" t="s">
        <v>25433</v>
      </c>
      <c r="B2357" s="14" t="s">
        <v>430</v>
      </c>
      <c r="C2357" s="13" t="str">
        <f t="shared" si="9"/>
        <v>11997C11</v>
      </c>
      <c r="D2357" s="14" t="s">
        <v>27</v>
      </c>
      <c r="E2357" s="14" t="s">
        <v>25742</v>
      </c>
      <c r="F2357" s="14" t="s">
        <v>25743</v>
      </c>
      <c r="G2357" s="14" t="s">
        <v>25744</v>
      </c>
      <c r="H2357" s="14" t="s">
        <v>25745</v>
      </c>
      <c r="I2357" s="14" t="s">
        <v>13524</v>
      </c>
      <c r="J2357" s="14" t="s">
        <v>25746</v>
      </c>
      <c r="K2357" s="14" t="s">
        <v>33</v>
      </c>
      <c r="L2357" s="14" t="s">
        <v>25747</v>
      </c>
      <c r="M2357" s="14" t="s">
        <v>18069</v>
      </c>
      <c r="N2357" s="14" t="s">
        <v>25748</v>
      </c>
      <c r="O2357" s="14" t="s">
        <v>25749</v>
      </c>
      <c r="P2357" s="58" t="s">
        <v>38</v>
      </c>
      <c r="Q2357" s="14" t="s">
        <v>25750</v>
      </c>
      <c r="R2357" s="14" t="s">
        <v>40</v>
      </c>
      <c r="S2357" s="14" t="s">
        <v>25751</v>
      </c>
      <c r="T2357" s="14" t="s">
        <v>4699</v>
      </c>
      <c r="U2357" s="14" t="s">
        <v>283</v>
      </c>
      <c r="V2357" s="14" t="s">
        <v>44</v>
      </c>
    </row>
    <row r="2358" spans="1:22" ht="9.75" customHeight="1">
      <c r="A2358" s="58" t="s">
        <v>25433</v>
      </c>
      <c r="B2358" s="14" t="s">
        <v>444</v>
      </c>
      <c r="C2358" s="13" t="str">
        <f t="shared" si="9"/>
        <v>11997D2</v>
      </c>
      <c r="D2358" s="14" t="s">
        <v>27</v>
      </c>
      <c r="E2358" s="14" t="s">
        <v>25752</v>
      </c>
      <c r="F2358" s="14" t="s">
        <v>25753</v>
      </c>
      <c r="G2358" s="14" t="s">
        <v>25754</v>
      </c>
      <c r="H2358" s="14" t="s">
        <v>25755</v>
      </c>
      <c r="I2358" s="14" t="s">
        <v>25756</v>
      </c>
      <c r="J2358" s="14" t="s">
        <v>5054</v>
      </c>
      <c r="K2358" s="14" t="s">
        <v>33</v>
      </c>
      <c r="L2358" s="14" t="s">
        <v>25757</v>
      </c>
      <c r="M2358" s="14" t="s">
        <v>25758</v>
      </c>
      <c r="N2358" s="14" t="s">
        <v>25759</v>
      </c>
      <c r="O2358" s="14" t="s">
        <v>25760</v>
      </c>
      <c r="P2358" s="58" t="s">
        <v>38</v>
      </c>
      <c r="Q2358" s="14" t="s">
        <v>25761</v>
      </c>
      <c r="R2358" s="14" t="s">
        <v>40</v>
      </c>
      <c r="S2358" s="14" t="s">
        <v>25762</v>
      </c>
      <c r="T2358" s="14" t="s">
        <v>118</v>
      </c>
      <c r="U2358" s="14" t="s">
        <v>60</v>
      </c>
      <c r="V2358" s="14" t="s">
        <v>44</v>
      </c>
    </row>
    <row r="2359" spans="1:22" ht="9.75" customHeight="1">
      <c r="A2359" s="58" t="s">
        <v>25433</v>
      </c>
      <c r="B2359" s="14" t="s">
        <v>457</v>
      </c>
      <c r="C2359" s="13" t="str">
        <f t="shared" si="9"/>
        <v>11997D3</v>
      </c>
      <c r="D2359" s="14" t="s">
        <v>27</v>
      </c>
      <c r="E2359" s="14" t="s">
        <v>25763</v>
      </c>
      <c r="F2359" s="14" t="s">
        <v>25764</v>
      </c>
      <c r="G2359" s="14" t="s">
        <v>25765</v>
      </c>
      <c r="H2359" s="14" t="s">
        <v>25766</v>
      </c>
      <c r="I2359" s="14" t="s">
        <v>18610</v>
      </c>
      <c r="J2359" s="14" t="s">
        <v>222</v>
      </c>
      <c r="K2359" s="14" t="s">
        <v>83</v>
      </c>
      <c r="L2359" s="14" t="s">
        <v>25767</v>
      </c>
      <c r="M2359" s="14" t="s">
        <v>25768</v>
      </c>
      <c r="N2359" s="14" t="s">
        <v>25769</v>
      </c>
      <c r="O2359" s="14" t="s">
        <v>25770</v>
      </c>
      <c r="P2359" s="58" t="s">
        <v>38</v>
      </c>
      <c r="Q2359" s="14" t="s">
        <v>25771</v>
      </c>
      <c r="R2359" s="14" t="s">
        <v>40</v>
      </c>
      <c r="S2359" s="14" t="s">
        <v>25772</v>
      </c>
      <c r="T2359" s="14" t="s">
        <v>229</v>
      </c>
      <c r="U2359" s="14" t="s">
        <v>283</v>
      </c>
      <c r="V2359" s="14" t="s">
        <v>44</v>
      </c>
    </row>
    <row r="2360" spans="1:22" ht="9.75" customHeight="1">
      <c r="A2360" s="58" t="s">
        <v>25433</v>
      </c>
      <c r="B2360" s="14" t="s">
        <v>470</v>
      </c>
      <c r="C2360" s="13" t="str">
        <f t="shared" si="9"/>
        <v>11997D4</v>
      </c>
      <c r="D2360" s="14" t="s">
        <v>27</v>
      </c>
      <c r="E2360" s="14" t="s">
        <v>25773</v>
      </c>
      <c r="F2360" s="14" t="s">
        <v>25774</v>
      </c>
      <c r="G2360" s="14" t="s">
        <v>25775</v>
      </c>
      <c r="H2360" s="14" t="s">
        <v>25776</v>
      </c>
      <c r="I2360" s="14" t="s">
        <v>25777</v>
      </c>
      <c r="J2360" s="14" t="s">
        <v>67</v>
      </c>
      <c r="K2360" s="14" t="s">
        <v>83</v>
      </c>
      <c r="L2360" s="14" t="s">
        <v>25778</v>
      </c>
      <c r="M2360" s="14" t="s">
        <v>25779</v>
      </c>
      <c r="N2360" s="14" t="s">
        <v>25780</v>
      </c>
      <c r="O2360" s="14" t="s">
        <v>280</v>
      </c>
      <c r="P2360" s="58" t="s">
        <v>38</v>
      </c>
      <c r="Q2360" s="14" t="s">
        <v>25781</v>
      </c>
      <c r="R2360" s="14" t="s">
        <v>40</v>
      </c>
      <c r="S2360" s="14" t="s">
        <v>25782</v>
      </c>
      <c r="T2360" s="14" t="s">
        <v>75</v>
      </c>
      <c r="U2360" s="14" t="s">
        <v>134</v>
      </c>
      <c r="V2360" s="14" t="s">
        <v>44</v>
      </c>
    </row>
    <row r="2361" spans="1:22" ht="9.75" customHeight="1">
      <c r="A2361" s="58" t="s">
        <v>25433</v>
      </c>
      <c r="B2361" s="14" t="s">
        <v>485</v>
      </c>
      <c r="C2361" s="13" t="str">
        <f t="shared" si="9"/>
        <v>11997D5</v>
      </c>
      <c r="D2361" s="14" t="s">
        <v>27</v>
      </c>
      <c r="E2361" s="14" t="s">
        <v>25783</v>
      </c>
      <c r="F2361" s="14" t="s">
        <v>25784</v>
      </c>
      <c r="G2361" s="14" t="s">
        <v>25785</v>
      </c>
      <c r="H2361" s="14" t="s">
        <v>25786</v>
      </c>
      <c r="I2361" s="14" t="s">
        <v>25787</v>
      </c>
      <c r="J2361" s="14" t="s">
        <v>25788</v>
      </c>
      <c r="K2361" s="14" t="s">
        <v>33</v>
      </c>
      <c r="L2361" s="14" t="s">
        <v>25789</v>
      </c>
      <c r="M2361" s="14" t="s">
        <v>25790</v>
      </c>
      <c r="N2361" s="14" t="s">
        <v>25791</v>
      </c>
      <c r="O2361" s="14" t="s">
        <v>25792</v>
      </c>
      <c r="P2361" s="58" t="s">
        <v>38</v>
      </c>
      <c r="Q2361" s="14" t="s">
        <v>25793</v>
      </c>
      <c r="R2361" s="14" t="s">
        <v>40</v>
      </c>
      <c r="S2361" s="14" t="s">
        <v>25794</v>
      </c>
      <c r="T2361" s="14" t="s">
        <v>103</v>
      </c>
      <c r="U2361" s="14" t="s">
        <v>43</v>
      </c>
      <c r="V2361" s="14" t="s">
        <v>44</v>
      </c>
    </row>
    <row r="2362" spans="1:22" ht="9.75" customHeight="1">
      <c r="A2362" s="58" t="s">
        <v>25433</v>
      </c>
      <c r="B2362" s="14" t="s">
        <v>497</v>
      </c>
      <c r="C2362" s="13" t="str">
        <f t="shared" si="9"/>
        <v>11997D6</v>
      </c>
      <c r="D2362" s="14" t="s">
        <v>27</v>
      </c>
      <c r="E2362" s="14" t="s">
        <v>25795</v>
      </c>
      <c r="F2362" s="14" t="s">
        <v>25796</v>
      </c>
      <c r="G2362" s="14" t="s">
        <v>25797</v>
      </c>
      <c r="H2362" s="14" t="s">
        <v>25798</v>
      </c>
      <c r="I2362" s="14" t="s">
        <v>25799</v>
      </c>
      <c r="J2362" s="14" t="s">
        <v>3746</v>
      </c>
      <c r="K2362" s="14" t="s">
        <v>33</v>
      </c>
      <c r="L2362" s="14" t="s">
        <v>25800</v>
      </c>
      <c r="M2362" s="14" t="s">
        <v>25801</v>
      </c>
      <c r="N2362" s="14" t="s">
        <v>25802</v>
      </c>
      <c r="O2362" s="14" t="s">
        <v>25803</v>
      </c>
      <c r="P2362" s="58" t="s">
        <v>38</v>
      </c>
      <c r="Q2362" s="14" t="s">
        <v>25804</v>
      </c>
      <c r="R2362" s="14" t="s">
        <v>40</v>
      </c>
      <c r="S2362" s="14" t="s">
        <v>25805</v>
      </c>
      <c r="T2362" s="14" t="s">
        <v>2306</v>
      </c>
      <c r="U2362" s="14" t="s">
        <v>60</v>
      </c>
      <c r="V2362" s="14" t="s">
        <v>44</v>
      </c>
    </row>
    <row r="2363" spans="1:22" ht="9.75" customHeight="1">
      <c r="A2363" s="58" t="s">
        <v>25433</v>
      </c>
      <c r="B2363" s="14" t="s">
        <v>507</v>
      </c>
      <c r="C2363" s="13" t="str">
        <f t="shared" si="9"/>
        <v>11997D7</v>
      </c>
      <c r="D2363" s="14" t="s">
        <v>27</v>
      </c>
      <c r="E2363" s="14" t="s">
        <v>25806</v>
      </c>
      <c r="F2363" s="14" t="s">
        <v>25807</v>
      </c>
      <c r="G2363" s="14" t="s">
        <v>25808</v>
      </c>
      <c r="H2363" s="14" t="s">
        <v>25809</v>
      </c>
      <c r="I2363" s="14" t="s">
        <v>25810</v>
      </c>
      <c r="J2363" s="14" t="s">
        <v>15639</v>
      </c>
      <c r="K2363" s="14" t="s">
        <v>33</v>
      </c>
      <c r="L2363" s="14" t="s">
        <v>25811</v>
      </c>
      <c r="M2363" s="14" t="s">
        <v>25812</v>
      </c>
      <c r="N2363" s="14" t="s">
        <v>25813</v>
      </c>
      <c r="O2363" s="14" t="s">
        <v>25814</v>
      </c>
      <c r="P2363" s="58" t="s">
        <v>38</v>
      </c>
      <c r="Q2363" s="14" t="s">
        <v>25815</v>
      </c>
      <c r="R2363" s="14" t="s">
        <v>40</v>
      </c>
      <c r="S2363" s="14" t="s">
        <v>25816</v>
      </c>
      <c r="T2363" s="14" t="s">
        <v>90</v>
      </c>
      <c r="U2363" s="14" t="s">
        <v>2829</v>
      </c>
      <c r="V2363" s="14" t="s">
        <v>44</v>
      </c>
    </row>
    <row r="2364" spans="1:22" ht="9.75" customHeight="1">
      <c r="A2364" s="58" t="s">
        <v>25433</v>
      </c>
      <c r="B2364" s="14" t="s">
        <v>521</v>
      </c>
      <c r="C2364" s="13" t="str">
        <f t="shared" si="9"/>
        <v>11997D8</v>
      </c>
      <c r="D2364" s="14" t="s">
        <v>27</v>
      </c>
      <c r="E2364" s="14" t="s">
        <v>25817</v>
      </c>
      <c r="F2364" s="14" t="s">
        <v>25818</v>
      </c>
      <c r="G2364" s="14" t="s">
        <v>25819</v>
      </c>
      <c r="H2364" s="14" t="s">
        <v>25820</v>
      </c>
      <c r="I2364" s="14" t="s">
        <v>25821</v>
      </c>
      <c r="J2364" s="14" t="s">
        <v>208</v>
      </c>
      <c r="K2364" s="14" t="s">
        <v>83</v>
      </c>
      <c r="L2364" s="14" t="s">
        <v>25822</v>
      </c>
      <c r="M2364" s="14" t="s">
        <v>25823</v>
      </c>
      <c r="N2364" s="14" t="s">
        <v>25824</v>
      </c>
      <c r="O2364" s="14" t="s">
        <v>25825</v>
      </c>
      <c r="P2364" s="58" t="s">
        <v>38</v>
      </c>
      <c r="Q2364" s="14" t="s">
        <v>25826</v>
      </c>
      <c r="R2364" s="14" t="s">
        <v>40</v>
      </c>
      <c r="S2364" s="14" t="s">
        <v>25827</v>
      </c>
      <c r="T2364" s="14" t="s">
        <v>90</v>
      </c>
      <c r="U2364" s="14" t="s">
        <v>215</v>
      </c>
      <c r="V2364" s="14" t="s">
        <v>44</v>
      </c>
    </row>
    <row r="2365" spans="1:22" ht="9.75" customHeight="1">
      <c r="A2365" s="58" t="s">
        <v>25433</v>
      </c>
      <c r="B2365" s="14" t="s">
        <v>535</v>
      </c>
      <c r="C2365" s="13" t="str">
        <f t="shared" si="9"/>
        <v>11997D9</v>
      </c>
      <c r="D2365" s="14" t="s">
        <v>27</v>
      </c>
      <c r="E2365" s="14" t="s">
        <v>25828</v>
      </c>
      <c r="F2365" s="14" t="s">
        <v>25829</v>
      </c>
      <c r="G2365" s="14" t="s">
        <v>25830</v>
      </c>
      <c r="H2365" s="14" t="s">
        <v>25831</v>
      </c>
      <c r="I2365" s="14" t="s">
        <v>25832</v>
      </c>
      <c r="J2365" s="14" t="s">
        <v>9897</v>
      </c>
      <c r="K2365" s="14" t="s">
        <v>33</v>
      </c>
      <c r="L2365" s="14" t="s">
        <v>25833</v>
      </c>
      <c r="M2365" s="14" t="s">
        <v>25834</v>
      </c>
      <c r="N2365" s="14" t="s">
        <v>25835</v>
      </c>
      <c r="O2365" s="14" t="s">
        <v>25836</v>
      </c>
      <c r="P2365" s="58" t="s">
        <v>38</v>
      </c>
      <c r="Q2365" s="14" t="s">
        <v>25837</v>
      </c>
      <c r="R2365" s="14" t="s">
        <v>40</v>
      </c>
      <c r="S2365" s="14" t="s">
        <v>25838</v>
      </c>
      <c r="T2365" s="14" t="s">
        <v>781</v>
      </c>
      <c r="U2365" s="14" t="s">
        <v>147</v>
      </c>
      <c r="V2365" s="14" t="s">
        <v>44</v>
      </c>
    </row>
    <row r="2366" spans="1:22" ht="9.75" customHeight="1">
      <c r="A2366" s="58" t="s">
        <v>25433</v>
      </c>
      <c r="B2366" s="14" t="s">
        <v>548</v>
      </c>
      <c r="C2366" s="13" t="str">
        <f t="shared" si="9"/>
        <v>11997D10</v>
      </c>
      <c r="D2366" s="14" t="s">
        <v>27</v>
      </c>
      <c r="E2366" s="14" t="s">
        <v>25839</v>
      </c>
      <c r="F2366" s="14" t="s">
        <v>25840</v>
      </c>
      <c r="G2366" s="13"/>
      <c r="H2366" s="14" t="s">
        <v>25841</v>
      </c>
      <c r="I2366" s="14" t="s">
        <v>25842</v>
      </c>
      <c r="J2366" s="14" t="s">
        <v>230</v>
      </c>
      <c r="K2366" s="14" t="s">
        <v>2608</v>
      </c>
      <c r="L2366" s="14" t="s">
        <v>25843</v>
      </c>
      <c r="M2366" s="14" t="s">
        <v>25844</v>
      </c>
      <c r="N2366" s="14" t="s">
        <v>25845</v>
      </c>
      <c r="O2366" s="14" t="s">
        <v>25846</v>
      </c>
      <c r="P2366" s="58" t="s">
        <v>38</v>
      </c>
      <c r="Q2366" s="14" t="s">
        <v>25847</v>
      </c>
      <c r="R2366" s="14" t="s">
        <v>40</v>
      </c>
      <c r="S2366" s="14" t="s">
        <v>25848</v>
      </c>
      <c r="T2366" s="14" t="s">
        <v>230</v>
      </c>
      <c r="U2366" s="14" t="s">
        <v>60</v>
      </c>
      <c r="V2366" s="14" t="s">
        <v>44</v>
      </c>
    </row>
    <row r="2367" spans="1:22" ht="9.75" customHeight="1">
      <c r="A2367" s="58" t="s">
        <v>25433</v>
      </c>
      <c r="B2367" s="14" t="s">
        <v>560</v>
      </c>
      <c r="C2367" s="13" t="str">
        <f t="shared" si="9"/>
        <v>11997D11</v>
      </c>
      <c r="D2367" s="14" t="s">
        <v>27</v>
      </c>
      <c r="E2367" s="14" t="s">
        <v>25849</v>
      </c>
      <c r="F2367" s="14" t="s">
        <v>25850</v>
      </c>
      <c r="G2367" s="13"/>
      <c r="H2367" s="14" t="s">
        <v>25851</v>
      </c>
      <c r="I2367" s="14" t="s">
        <v>25852</v>
      </c>
      <c r="J2367" s="14" t="s">
        <v>3573</v>
      </c>
      <c r="K2367" s="14" t="s">
        <v>83</v>
      </c>
      <c r="L2367" s="14" t="s">
        <v>25853</v>
      </c>
      <c r="M2367" s="14" t="s">
        <v>25854</v>
      </c>
      <c r="N2367" s="14" t="s">
        <v>25855</v>
      </c>
      <c r="O2367" s="14" t="s">
        <v>25856</v>
      </c>
      <c r="P2367" s="58" t="s">
        <v>38</v>
      </c>
      <c r="Q2367" s="14" t="s">
        <v>25857</v>
      </c>
      <c r="R2367" s="14" t="s">
        <v>40</v>
      </c>
      <c r="S2367" s="14" t="s">
        <v>25858</v>
      </c>
      <c r="T2367" s="14" t="s">
        <v>3105</v>
      </c>
      <c r="U2367" s="14" t="s">
        <v>134</v>
      </c>
      <c r="V2367" s="14" t="s">
        <v>44</v>
      </c>
    </row>
    <row r="2368" spans="1:22" ht="9.75" customHeight="1">
      <c r="A2368" s="58" t="s">
        <v>25433</v>
      </c>
      <c r="B2368" s="14" t="s">
        <v>571</v>
      </c>
      <c r="C2368" s="13" t="str">
        <f t="shared" si="9"/>
        <v>11997E2</v>
      </c>
      <c r="D2368" s="14" t="s">
        <v>27</v>
      </c>
      <c r="E2368" s="14" t="s">
        <v>25859</v>
      </c>
      <c r="F2368" s="14" t="s">
        <v>25860</v>
      </c>
      <c r="G2368" s="14" t="s">
        <v>25861</v>
      </c>
      <c r="H2368" s="14" t="s">
        <v>25862</v>
      </c>
      <c r="I2368" s="14" t="s">
        <v>10240</v>
      </c>
      <c r="J2368" s="14" t="s">
        <v>9208</v>
      </c>
      <c r="K2368" s="14" t="s">
        <v>52</v>
      </c>
      <c r="L2368" s="14" t="s">
        <v>25863</v>
      </c>
      <c r="M2368" s="14" t="s">
        <v>25864</v>
      </c>
      <c r="N2368" s="14" t="s">
        <v>25865</v>
      </c>
      <c r="O2368" s="14" t="s">
        <v>25866</v>
      </c>
      <c r="P2368" s="58" t="s">
        <v>38</v>
      </c>
      <c r="Q2368" s="14" t="s">
        <v>25867</v>
      </c>
      <c r="R2368" s="14" t="s">
        <v>40</v>
      </c>
      <c r="S2368" s="14" t="s">
        <v>25868</v>
      </c>
      <c r="T2368" s="14" t="s">
        <v>118</v>
      </c>
      <c r="U2368" s="14" t="s">
        <v>60</v>
      </c>
      <c r="V2368" s="14" t="s">
        <v>44</v>
      </c>
    </row>
    <row r="2369" spans="1:22" ht="9.75" customHeight="1">
      <c r="A2369" s="58" t="s">
        <v>25433</v>
      </c>
      <c r="B2369" s="14" t="s">
        <v>583</v>
      </c>
      <c r="C2369" s="13" t="str">
        <f t="shared" si="9"/>
        <v>11997E3</v>
      </c>
      <c r="D2369" s="14" t="s">
        <v>27</v>
      </c>
      <c r="E2369" s="14" t="s">
        <v>25869</v>
      </c>
      <c r="F2369" s="14" t="s">
        <v>25870</v>
      </c>
      <c r="G2369" s="14" t="s">
        <v>25871</v>
      </c>
      <c r="H2369" s="14" t="s">
        <v>25872</v>
      </c>
      <c r="I2369" s="14" t="s">
        <v>18347</v>
      </c>
      <c r="J2369" s="14" t="s">
        <v>25873</v>
      </c>
      <c r="K2369" s="14" t="s">
        <v>83</v>
      </c>
      <c r="L2369" s="14" t="s">
        <v>25874</v>
      </c>
      <c r="M2369" s="14" t="s">
        <v>18350</v>
      </c>
      <c r="N2369" s="14" t="s">
        <v>25875</v>
      </c>
      <c r="O2369" s="14" t="s">
        <v>25876</v>
      </c>
      <c r="P2369" s="58" t="s">
        <v>38</v>
      </c>
      <c r="Q2369" s="14" t="s">
        <v>25877</v>
      </c>
      <c r="R2369" s="14" t="s">
        <v>40</v>
      </c>
      <c r="S2369" s="14" t="s">
        <v>25878</v>
      </c>
      <c r="T2369" s="14" t="s">
        <v>1370</v>
      </c>
      <c r="U2369" s="14" t="s">
        <v>243</v>
      </c>
      <c r="V2369" s="14" t="s">
        <v>44</v>
      </c>
    </row>
    <row r="2370" spans="1:22" ht="9.75" customHeight="1">
      <c r="A2370" s="58" t="s">
        <v>25433</v>
      </c>
      <c r="B2370" s="14" t="s">
        <v>595</v>
      </c>
      <c r="C2370" s="13" t="str">
        <f t="shared" si="9"/>
        <v>11997E4</v>
      </c>
      <c r="D2370" s="14" t="s">
        <v>27</v>
      </c>
      <c r="E2370" s="14" t="s">
        <v>25879</v>
      </c>
      <c r="F2370" s="14" t="s">
        <v>25880</v>
      </c>
      <c r="G2370" s="14" t="s">
        <v>25881</v>
      </c>
      <c r="H2370" s="14" t="s">
        <v>25882</v>
      </c>
      <c r="I2370" s="14" t="s">
        <v>25883</v>
      </c>
      <c r="J2370" s="14" t="s">
        <v>6164</v>
      </c>
      <c r="K2370" s="14" t="s">
        <v>14982</v>
      </c>
      <c r="L2370" s="14" t="s">
        <v>25884</v>
      </c>
      <c r="M2370" s="14" t="s">
        <v>25885</v>
      </c>
      <c r="N2370" s="14" t="s">
        <v>25886</v>
      </c>
      <c r="O2370" s="14" t="s">
        <v>25887</v>
      </c>
      <c r="P2370" s="58" t="s">
        <v>38</v>
      </c>
      <c r="Q2370" s="14" t="s">
        <v>25888</v>
      </c>
      <c r="R2370" s="14" t="s">
        <v>40</v>
      </c>
      <c r="S2370" s="14" t="s">
        <v>25889</v>
      </c>
      <c r="T2370" s="14" t="s">
        <v>3105</v>
      </c>
      <c r="U2370" s="14" t="s">
        <v>134</v>
      </c>
      <c r="V2370" s="14" t="s">
        <v>44</v>
      </c>
    </row>
    <row r="2371" spans="1:22" ht="9.75" customHeight="1">
      <c r="A2371" s="58" t="s">
        <v>25433</v>
      </c>
      <c r="B2371" s="14" t="s">
        <v>606</v>
      </c>
      <c r="C2371" s="13" t="str">
        <f t="shared" si="9"/>
        <v>11997E5</v>
      </c>
      <c r="D2371" s="14" t="s">
        <v>27</v>
      </c>
      <c r="E2371" s="14" t="s">
        <v>25890</v>
      </c>
      <c r="F2371" s="14" t="s">
        <v>25891</v>
      </c>
      <c r="G2371" s="14" t="s">
        <v>25892</v>
      </c>
      <c r="H2371" s="14" t="s">
        <v>25893</v>
      </c>
      <c r="I2371" s="14" t="s">
        <v>7157</v>
      </c>
      <c r="J2371" s="14" t="s">
        <v>2742</v>
      </c>
      <c r="K2371" s="14" t="s">
        <v>33</v>
      </c>
      <c r="L2371" s="14" t="s">
        <v>25894</v>
      </c>
      <c r="M2371" s="14" t="s">
        <v>8539</v>
      </c>
      <c r="N2371" s="14" t="s">
        <v>25895</v>
      </c>
      <c r="O2371" s="14" t="s">
        <v>25896</v>
      </c>
      <c r="P2371" s="58" t="s">
        <v>38</v>
      </c>
      <c r="Q2371" s="14" t="s">
        <v>25897</v>
      </c>
      <c r="R2371" s="14" t="s">
        <v>40</v>
      </c>
      <c r="S2371" s="14" t="s">
        <v>25898</v>
      </c>
      <c r="T2371" s="14" t="s">
        <v>118</v>
      </c>
      <c r="U2371" s="14" t="s">
        <v>43</v>
      </c>
      <c r="V2371" s="14" t="s">
        <v>44</v>
      </c>
    </row>
    <row r="2372" spans="1:22" ht="9.75" customHeight="1">
      <c r="A2372" s="58" t="s">
        <v>25433</v>
      </c>
      <c r="B2372" s="14" t="s">
        <v>617</v>
      </c>
      <c r="C2372" s="13" t="str">
        <f t="shared" si="9"/>
        <v>11997E6</v>
      </c>
      <c r="D2372" s="14" t="s">
        <v>27</v>
      </c>
      <c r="E2372" s="14" t="s">
        <v>25899</v>
      </c>
      <c r="F2372" s="14" t="s">
        <v>25900</v>
      </c>
      <c r="G2372" s="14" t="s">
        <v>25901</v>
      </c>
      <c r="H2372" s="14" t="s">
        <v>25902</v>
      </c>
      <c r="I2372" s="14" t="s">
        <v>20242</v>
      </c>
      <c r="J2372" s="14" t="s">
        <v>25903</v>
      </c>
      <c r="K2372" s="14" t="s">
        <v>52</v>
      </c>
      <c r="L2372" s="14" t="s">
        <v>25904</v>
      </c>
      <c r="M2372" s="14" t="s">
        <v>20245</v>
      </c>
      <c r="N2372" s="14" t="s">
        <v>25905</v>
      </c>
      <c r="O2372" s="14" t="s">
        <v>25906</v>
      </c>
      <c r="P2372" s="58" t="s">
        <v>38</v>
      </c>
      <c r="Q2372" s="14" t="s">
        <v>25907</v>
      </c>
      <c r="R2372" s="14" t="s">
        <v>40</v>
      </c>
      <c r="S2372" s="14" t="s">
        <v>25908</v>
      </c>
      <c r="T2372" s="14" t="s">
        <v>25909</v>
      </c>
      <c r="U2372" s="14" t="s">
        <v>1334</v>
      </c>
      <c r="V2372" s="14" t="s">
        <v>44</v>
      </c>
    </row>
    <row r="2373" spans="1:22" ht="9.75" customHeight="1">
      <c r="A2373" s="58" t="s">
        <v>25433</v>
      </c>
      <c r="B2373" s="14" t="s">
        <v>631</v>
      </c>
      <c r="C2373" s="13" t="str">
        <f t="shared" si="9"/>
        <v>11997E7</v>
      </c>
      <c r="D2373" s="14" t="s">
        <v>27</v>
      </c>
      <c r="E2373" s="14" t="s">
        <v>25910</v>
      </c>
      <c r="F2373" s="14" t="s">
        <v>25911</v>
      </c>
      <c r="G2373" s="14" t="s">
        <v>25912</v>
      </c>
      <c r="H2373" s="14" t="s">
        <v>25913</v>
      </c>
      <c r="I2373" s="14" t="s">
        <v>25914</v>
      </c>
      <c r="J2373" s="14" t="s">
        <v>25915</v>
      </c>
      <c r="K2373" s="14" t="s">
        <v>83</v>
      </c>
      <c r="L2373" s="14" t="s">
        <v>25916</v>
      </c>
      <c r="M2373" s="14" t="s">
        <v>25917</v>
      </c>
      <c r="N2373" s="14" t="s">
        <v>25918</v>
      </c>
      <c r="O2373" s="14" t="s">
        <v>25919</v>
      </c>
      <c r="P2373" s="58" t="s">
        <v>38</v>
      </c>
      <c r="Q2373" s="14" t="s">
        <v>25920</v>
      </c>
      <c r="R2373" s="14" t="s">
        <v>40</v>
      </c>
      <c r="S2373" s="14" t="s">
        <v>25921</v>
      </c>
      <c r="T2373" s="14" t="s">
        <v>10294</v>
      </c>
      <c r="U2373" s="14" t="s">
        <v>134</v>
      </c>
      <c r="V2373" s="14" t="s">
        <v>44</v>
      </c>
    </row>
    <row r="2374" spans="1:22" ht="9.75" customHeight="1">
      <c r="A2374" s="58" t="s">
        <v>25433</v>
      </c>
      <c r="B2374" s="14" t="s">
        <v>644</v>
      </c>
      <c r="C2374" s="13" t="str">
        <f t="shared" si="9"/>
        <v>11997E8</v>
      </c>
      <c r="D2374" s="14" t="s">
        <v>27</v>
      </c>
      <c r="E2374" s="14" t="s">
        <v>25922</v>
      </c>
      <c r="F2374" s="14" t="s">
        <v>25923</v>
      </c>
      <c r="G2374" s="13"/>
      <c r="H2374" s="14" t="s">
        <v>25924</v>
      </c>
      <c r="I2374" s="14" t="s">
        <v>25925</v>
      </c>
      <c r="J2374" s="14" t="s">
        <v>16731</v>
      </c>
      <c r="K2374" s="14" t="s">
        <v>33</v>
      </c>
      <c r="L2374" s="14" t="s">
        <v>25926</v>
      </c>
      <c r="M2374" s="14" t="s">
        <v>25927</v>
      </c>
      <c r="N2374" s="14" t="s">
        <v>25928</v>
      </c>
      <c r="O2374" s="14" t="s">
        <v>25929</v>
      </c>
      <c r="P2374" s="58" t="s">
        <v>38</v>
      </c>
      <c r="Q2374" s="14" t="s">
        <v>25930</v>
      </c>
      <c r="R2374" s="14" t="s">
        <v>40</v>
      </c>
      <c r="S2374" s="14" t="s">
        <v>25931</v>
      </c>
      <c r="T2374" s="14" t="s">
        <v>2399</v>
      </c>
      <c r="U2374" s="14" t="s">
        <v>202</v>
      </c>
      <c r="V2374" s="14" t="s">
        <v>44</v>
      </c>
    </row>
    <row r="2375" spans="1:22" ht="9.75" customHeight="1">
      <c r="A2375" s="58" t="s">
        <v>25433</v>
      </c>
      <c r="B2375" s="14" t="s">
        <v>656</v>
      </c>
      <c r="C2375" s="13" t="str">
        <f t="shared" si="9"/>
        <v>11997E9</v>
      </c>
      <c r="D2375" s="14" t="s">
        <v>27</v>
      </c>
      <c r="E2375" s="14" t="s">
        <v>25932</v>
      </c>
      <c r="F2375" s="14" t="s">
        <v>25933</v>
      </c>
      <c r="G2375" s="14" t="s">
        <v>25934</v>
      </c>
      <c r="H2375" s="14" t="s">
        <v>25935</v>
      </c>
      <c r="I2375" s="14" t="s">
        <v>17508</v>
      </c>
      <c r="J2375" s="14" t="s">
        <v>8270</v>
      </c>
      <c r="K2375" s="14" t="s">
        <v>33</v>
      </c>
      <c r="L2375" s="14" t="s">
        <v>25936</v>
      </c>
      <c r="M2375" s="14" t="s">
        <v>17511</v>
      </c>
      <c r="N2375" s="14" t="s">
        <v>25937</v>
      </c>
      <c r="O2375" s="14" t="s">
        <v>25938</v>
      </c>
      <c r="P2375" s="58" t="s">
        <v>38</v>
      </c>
      <c r="Q2375" s="14" t="s">
        <v>25939</v>
      </c>
      <c r="R2375" s="14" t="s">
        <v>40</v>
      </c>
      <c r="S2375" s="14" t="s">
        <v>25940</v>
      </c>
      <c r="T2375" s="14" t="s">
        <v>75</v>
      </c>
      <c r="U2375" s="14" t="s">
        <v>243</v>
      </c>
      <c r="V2375" s="14" t="s">
        <v>44</v>
      </c>
    </row>
    <row r="2376" spans="1:22" ht="9.75" customHeight="1">
      <c r="A2376" s="58" t="s">
        <v>25433</v>
      </c>
      <c r="B2376" s="14" t="s">
        <v>668</v>
      </c>
      <c r="C2376" s="13" t="str">
        <f t="shared" si="9"/>
        <v>11997E10</v>
      </c>
      <c r="D2376" s="14" t="s">
        <v>27</v>
      </c>
      <c r="E2376" s="14" t="s">
        <v>25941</v>
      </c>
      <c r="F2376" s="14" t="s">
        <v>25942</v>
      </c>
      <c r="G2376" s="14" t="s">
        <v>25943</v>
      </c>
      <c r="H2376" s="14" t="s">
        <v>25944</v>
      </c>
      <c r="I2376" s="14" t="s">
        <v>4381</v>
      </c>
      <c r="J2376" s="14" t="s">
        <v>25945</v>
      </c>
      <c r="K2376" s="14" t="s">
        <v>33</v>
      </c>
      <c r="L2376" s="14" t="s">
        <v>25946</v>
      </c>
      <c r="M2376" s="14" t="s">
        <v>25947</v>
      </c>
      <c r="N2376" s="14" t="s">
        <v>25948</v>
      </c>
      <c r="O2376" s="14" t="s">
        <v>25949</v>
      </c>
      <c r="P2376" s="58" t="s">
        <v>38</v>
      </c>
      <c r="Q2376" s="14" t="s">
        <v>25950</v>
      </c>
      <c r="R2376" s="14" t="s">
        <v>40</v>
      </c>
      <c r="S2376" s="14" t="s">
        <v>25951</v>
      </c>
      <c r="T2376" s="14" t="s">
        <v>25952</v>
      </c>
      <c r="U2376" s="14" t="s">
        <v>134</v>
      </c>
      <c r="V2376" s="14" t="s">
        <v>44</v>
      </c>
    </row>
    <row r="2377" spans="1:22" ht="9.75" customHeight="1">
      <c r="A2377" s="58" t="s">
        <v>25433</v>
      </c>
      <c r="B2377" s="14" t="s">
        <v>679</v>
      </c>
      <c r="C2377" s="13" t="str">
        <f t="shared" si="9"/>
        <v>11997E11</v>
      </c>
      <c r="D2377" s="14" t="s">
        <v>27</v>
      </c>
      <c r="E2377" s="14" t="s">
        <v>25953</v>
      </c>
      <c r="F2377" s="14" t="s">
        <v>25954</v>
      </c>
      <c r="G2377" s="14" t="s">
        <v>25955</v>
      </c>
      <c r="H2377" s="14" t="s">
        <v>25956</v>
      </c>
      <c r="I2377" s="14" t="s">
        <v>25957</v>
      </c>
      <c r="J2377" s="14" t="s">
        <v>222</v>
      </c>
      <c r="K2377" s="14" t="s">
        <v>169</v>
      </c>
      <c r="L2377" s="14" t="s">
        <v>25958</v>
      </c>
      <c r="M2377" s="14" t="s">
        <v>25959</v>
      </c>
      <c r="N2377" s="14" t="s">
        <v>25960</v>
      </c>
      <c r="O2377" s="14" t="s">
        <v>25961</v>
      </c>
      <c r="P2377" s="58" t="s">
        <v>38</v>
      </c>
      <c r="Q2377" s="14" t="s">
        <v>25962</v>
      </c>
      <c r="R2377" s="14" t="s">
        <v>40</v>
      </c>
      <c r="S2377" s="14" t="s">
        <v>25963</v>
      </c>
      <c r="T2377" s="14" t="s">
        <v>229</v>
      </c>
      <c r="U2377" s="14" t="s">
        <v>283</v>
      </c>
      <c r="V2377" s="14" t="s">
        <v>44</v>
      </c>
    </row>
    <row r="2378" spans="1:22" ht="9.75" customHeight="1">
      <c r="A2378" s="58" t="s">
        <v>25433</v>
      </c>
      <c r="B2378" s="14" t="s">
        <v>694</v>
      </c>
      <c r="C2378" s="13" t="str">
        <f t="shared" si="9"/>
        <v>11997F2</v>
      </c>
      <c r="D2378" s="14" t="s">
        <v>27</v>
      </c>
      <c r="E2378" s="14" t="s">
        <v>25964</v>
      </c>
      <c r="F2378" s="14" t="s">
        <v>25965</v>
      </c>
      <c r="G2378" s="14" t="s">
        <v>25966</v>
      </c>
      <c r="H2378" s="14" t="s">
        <v>25967</v>
      </c>
      <c r="I2378" s="14" t="s">
        <v>25968</v>
      </c>
      <c r="J2378" s="14" t="s">
        <v>67</v>
      </c>
      <c r="K2378" s="14" t="s">
        <v>52</v>
      </c>
      <c r="L2378" s="14" t="s">
        <v>25969</v>
      </c>
      <c r="M2378" s="14" t="s">
        <v>25970</v>
      </c>
      <c r="N2378" s="14" t="s">
        <v>25971</v>
      </c>
      <c r="O2378" s="14" t="s">
        <v>25972</v>
      </c>
      <c r="P2378" s="58" t="s">
        <v>38</v>
      </c>
      <c r="Q2378" s="14" t="s">
        <v>25973</v>
      </c>
      <c r="R2378" s="14" t="s">
        <v>40</v>
      </c>
      <c r="S2378" s="14" t="s">
        <v>25974</v>
      </c>
      <c r="T2378" s="14" t="s">
        <v>75</v>
      </c>
      <c r="U2378" s="14" t="s">
        <v>243</v>
      </c>
      <c r="V2378" s="14" t="s">
        <v>44</v>
      </c>
    </row>
    <row r="2379" spans="1:22" ht="9.75" customHeight="1">
      <c r="A2379" s="58" t="s">
        <v>25433</v>
      </c>
      <c r="B2379" s="14" t="s">
        <v>707</v>
      </c>
      <c r="C2379" s="13" t="str">
        <f t="shared" si="9"/>
        <v>11997F3</v>
      </c>
      <c r="D2379" s="14" t="s">
        <v>27</v>
      </c>
      <c r="E2379" s="14" t="s">
        <v>25975</v>
      </c>
      <c r="F2379" s="14" t="s">
        <v>25976</v>
      </c>
      <c r="G2379" s="14" t="s">
        <v>25977</v>
      </c>
      <c r="H2379" s="14" t="s">
        <v>25978</v>
      </c>
      <c r="I2379" s="14" t="s">
        <v>25979</v>
      </c>
      <c r="J2379" s="14" t="s">
        <v>7829</v>
      </c>
      <c r="K2379" s="14" t="s">
        <v>33</v>
      </c>
      <c r="L2379" s="14" t="s">
        <v>25980</v>
      </c>
      <c r="M2379" s="14" t="s">
        <v>25981</v>
      </c>
      <c r="N2379" s="14" t="s">
        <v>25982</v>
      </c>
      <c r="O2379" s="14" t="s">
        <v>25983</v>
      </c>
      <c r="P2379" s="58" t="s">
        <v>38</v>
      </c>
      <c r="Q2379" s="14" t="s">
        <v>25984</v>
      </c>
      <c r="R2379" s="14" t="s">
        <v>40</v>
      </c>
      <c r="S2379" s="14" t="s">
        <v>25985</v>
      </c>
      <c r="T2379" s="14" t="s">
        <v>1531</v>
      </c>
      <c r="U2379" s="14" t="s">
        <v>4312</v>
      </c>
      <c r="V2379" s="14" t="s">
        <v>44</v>
      </c>
    </row>
    <row r="2380" spans="1:22" ht="9.75" customHeight="1">
      <c r="A2380" s="58" t="s">
        <v>25433</v>
      </c>
      <c r="B2380" s="14" t="s">
        <v>721</v>
      </c>
      <c r="C2380" s="13" t="str">
        <f t="shared" si="9"/>
        <v>11997F4</v>
      </c>
      <c r="D2380" s="14" t="s">
        <v>27</v>
      </c>
      <c r="E2380" s="14" t="s">
        <v>25986</v>
      </c>
      <c r="F2380" s="14" t="s">
        <v>25987</v>
      </c>
      <c r="G2380" s="14" t="s">
        <v>25988</v>
      </c>
      <c r="H2380" s="14" t="s">
        <v>25989</v>
      </c>
      <c r="I2380" s="14" t="s">
        <v>25990</v>
      </c>
      <c r="J2380" s="14" t="s">
        <v>2391</v>
      </c>
      <c r="K2380" s="14" t="s">
        <v>6335</v>
      </c>
      <c r="L2380" s="14" t="s">
        <v>25991</v>
      </c>
      <c r="M2380" s="14" t="s">
        <v>25992</v>
      </c>
      <c r="N2380" s="14" t="s">
        <v>25993</v>
      </c>
      <c r="O2380" s="14" t="s">
        <v>25994</v>
      </c>
      <c r="P2380" s="58" t="s">
        <v>38</v>
      </c>
      <c r="Q2380" s="14" t="s">
        <v>25995</v>
      </c>
      <c r="R2380" s="14" t="s">
        <v>40</v>
      </c>
      <c r="S2380" s="14" t="s">
        <v>25996</v>
      </c>
      <c r="T2380" s="14" t="s">
        <v>2399</v>
      </c>
      <c r="U2380" s="14" t="s">
        <v>16624</v>
      </c>
      <c r="V2380" s="14" t="s">
        <v>44</v>
      </c>
    </row>
    <row r="2381" spans="1:22" ht="9.75" customHeight="1">
      <c r="A2381" s="58" t="s">
        <v>25433</v>
      </c>
      <c r="B2381" s="14" t="s">
        <v>731</v>
      </c>
      <c r="C2381" s="13" t="str">
        <f t="shared" si="9"/>
        <v>11997F5</v>
      </c>
      <c r="D2381" s="14" t="s">
        <v>27</v>
      </c>
      <c r="E2381" s="14" t="s">
        <v>25997</v>
      </c>
      <c r="F2381" s="14" t="s">
        <v>25998</v>
      </c>
      <c r="G2381" s="14" t="s">
        <v>25999</v>
      </c>
      <c r="H2381" s="14" t="s">
        <v>26000</v>
      </c>
      <c r="I2381" s="14" t="s">
        <v>26001</v>
      </c>
      <c r="J2381" s="14" t="s">
        <v>82</v>
      </c>
      <c r="K2381" s="14" t="s">
        <v>1302</v>
      </c>
      <c r="L2381" s="14" t="s">
        <v>26002</v>
      </c>
      <c r="M2381" s="14" t="s">
        <v>26003</v>
      </c>
      <c r="N2381" s="14" t="s">
        <v>26004</v>
      </c>
      <c r="O2381" s="14" t="s">
        <v>26005</v>
      </c>
      <c r="P2381" s="58" t="s">
        <v>38</v>
      </c>
      <c r="Q2381" s="14" t="s">
        <v>26006</v>
      </c>
      <c r="R2381" s="14" t="s">
        <v>40</v>
      </c>
      <c r="S2381" s="14" t="s">
        <v>26007</v>
      </c>
      <c r="T2381" s="14" t="s">
        <v>90</v>
      </c>
      <c r="U2381" s="14" t="s">
        <v>283</v>
      </c>
      <c r="V2381" s="14" t="s">
        <v>44</v>
      </c>
    </row>
    <row r="2382" spans="1:22" ht="9.75" customHeight="1">
      <c r="A2382" s="58" t="s">
        <v>25433</v>
      </c>
      <c r="B2382" s="14" t="s">
        <v>744</v>
      </c>
      <c r="C2382" s="13" t="str">
        <f t="shared" si="9"/>
        <v>11997F6</v>
      </c>
      <c r="D2382" s="14" t="s">
        <v>27</v>
      </c>
      <c r="E2382" s="14" t="s">
        <v>26008</v>
      </c>
      <c r="F2382" s="14" t="s">
        <v>26009</v>
      </c>
      <c r="G2382" s="14" t="s">
        <v>26010</v>
      </c>
      <c r="H2382" s="14" t="s">
        <v>26011</v>
      </c>
      <c r="I2382" s="14" t="s">
        <v>25668</v>
      </c>
      <c r="J2382" s="14" t="s">
        <v>222</v>
      </c>
      <c r="K2382" s="14" t="s">
        <v>33</v>
      </c>
      <c r="L2382" s="14" t="s">
        <v>26012</v>
      </c>
      <c r="M2382" s="14" t="s">
        <v>26013</v>
      </c>
      <c r="N2382" s="14" t="s">
        <v>26014</v>
      </c>
      <c r="O2382" s="14" t="s">
        <v>25673</v>
      </c>
      <c r="P2382" s="58" t="s">
        <v>38</v>
      </c>
      <c r="Q2382" s="14" t="s">
        <v>26015</v>
      </c>
      <c r="R2382" s="14" t="s">
        <v>40</v>
      </c>
      <c r="S2382" s="14" t="s">
        <v>26016</v>
      </c>
      <c r="T2382" s="14" t="s">
        <v>229</v>
      </c>
      <c r="U2382" s="14" t="s">
        <v>283</v>
      </c>
      <c r="V2382" s="14" t="s">
        <v>44</v>
      </c>
    </row>
    <row r="2383" spans="1:22" ht="9.75" customHeight="1">
      <c r="A2383" s="58" t="s">
        <v>25433</v>
      </c>
      <c r="B2383" s="14" t="s">
        <v>757</v>
      </c>
      <c r="C2383" s="13" t="str">
        <f t="shared" si="9"/>
        <v>11997F7</v>
      </c>
      <c r="D2383" s="14" t="s">
        <v>27</v>
      </c>
      <c r="E2383" s="14" t="s">
        <v>26017</v>
      </c>
      <c r="F2383" s="14" t="s">
        <v>26018</v>
      </c>
      <c r="G2383" s="14" t="s">
        <v>26019</v>
      </c>
      <c r="H2383" s="14" t="s">
        <v>26020</v>
      </c>
      <c r="I2383" s="14" t="s">
        <v>26021</v>
      </c>
      <c r="J2383" s="14" t="s">
        <v>82</v>
      </c>
      <c r="K2383" s="14" t="s">
        <v>83</v>
      </c>
      <c r="L2383" s="14" t="s">
        <v>26022</v>
      </c>
      <c r="M2383" s="14" t="s">
        <v>26023</v>
      </c>
      <c r="N2383" s="14" t="s">
        <v>26024</v>
      </c>
      <c r="O2383" s="14" t="s">
        <v>26025</v>
      </c>
      <c r="P2383" s="58" t="s">
        <v>38</v>
      </c>
      <c r="Q2383" s="14" t="s">
        <v>26026</v>
      </c>
      <c r="R2383" s="14" t="s">
        <v>40</v>
      </c>
      <c r="S2383" s="14" t="s">
        <v>26027</v>
      </c>
      <c r="T2383" s="14" t="s">
        <v>90</v>
      </c>
      <c r="U2383" s="14" t="s">
        <v>283</v>
      </c>
      <c r="V2383" s="14" t="s">
        <v>44</v>
      </c>
    </row>
    <row r="2384" spans="1:22" ht="9.75" customHeight="1">
      <c r="A2384" s="58" t="s">
        <v>25433</v>
      </c>
      <c r="B2384" s="14" t="s">
        <v>768</v>
      </c>
      <c r="C2384" s="13" t="str">
        <f t="shared" si="9"/>
        <v>11997F8</v>
      </c>
      <c r="D2384" s="14" t="s">
        <v>27</v>
      </c>
      <c r="E2384" s="14" t="s">
        <v>26028</v>
      </c>
      <c r="F2384" s="14" t="s">
        <v>26029</v>
      </c>
      <c r="G2384" s="13"/>
      <c r="H2384" s="14" t="s">
        <v>26030</v>
      </c>
      <c r="I2384" s="14" t="s">
        <v>26031</v>
      </c>
      <c r="J2384" s="14" t="s">
        <v>230</v>
      </c>
      <c r="K2384" s="14" t="s">
        <v>33</v>
      </c>
      <c r="L2384" s="14" t="s">
        <v>26032</v>
      </c>
      <c r="M2384" s="14" t="s">
        <v>26033</v>
      </c>
      <c r="N2384" s="14" t="s">
        <v>26034</v>
      </c>
      <c r="O2384" s="14" t="s">
        <v>26035</v>
      </c>
      <c r="P2384" s="58" t="s">
        <v>38</v>
      </c>
      <c r="Q2384" s="14" t="s">
        <v>26036</v>
      </c>
      <c r="R2384" s="14" t="s">
        <v>40</v>
      </c>
      <c r="S2384" s="14" t="s">
        <v>26037</v>
      </c>
      <c r="T2384" s="14" t="s">
        <v>230</v>
      </c>
      <c r="U2384" s="14" t="s">
        <v>230</v>
      </c>
      <c r="V2384" s="14" t="s">
        <v>44</v>
      </c>
    </row>
    <row r="2385" spans="1:22" ht="9.75" customHeight="1">
      <c r="A2385" s="58" t="s">
        <v>25433</v>
      </c>
      <c r="B2385" s="14" t="s">
        <v>782</v>
      </c>
      <c r="C2385" s="13" t="str">
        <f t="shared" si="9"/>
        <v>11997F9</v>
      </c>
      <c r="D2385" s="14" t="s">
        <v>27</v>
      </c>
      <c r="E2385" s="14" t="s">
        <v>26038</v>
      </c>
      <c r="F2385" s="14" t="s">
        <v>26039</v>
      </c>
      <c r="G2385" s="14" t="s">
        <v>26040</v>
      </c>
      <c r="H2385" s="14" t="s">
        <v>26041</v>
      </c>
      <c r="I2385" s="14" t="s">
        <v>26042</v>
      </c>
      <c r="J2385" s="14" t="s">
        <v>26043</v>
      </c>
      <c r="K2385" s="14" t="s">
        <v>33</v>
      </c>
      <c r="L2385" s="14" t="s">
        <v>26044</v>
      </c>
      <c r="M2385" s="14" t="s">
        <v>26045</v>
      </c>
      <c r="N2385" s="14" t="s">
        <v>26046</v>
      </c>
      <c r="O2385" s="14" t="s">
        <v>26047</v>
      </c>
      <c r="P2385" s="58" t="s">
        <v>38</v>
      </c>
      <c r="Q2385" s="14" t="s">
        <v>26048</v>
      </c>
      <c r="R2385" s="14" t="s">
        <v>40</v>
      </c>
      <c r="S2385" s="14" t="s">
        <v>26049</v>
      </c>
      <c r="T2385" s="14" t="s">
        <v>26050</v>
      </c>
      <c r="U2385" s="14" t="s">
        <v>534</v>
      </c>
      <c r="V2385" s="14" t="s">
        <v>44</v>
      </c>
    </row>
    <row r="2386" spans="1:22" ht="9.75" customHeight="1">
      <c r="A2386" s="58" t="s">
        <v>25433</v>
      </c>
      <c r="B2386" s="14" t="s">
        <v>796</v>
      </c>
      <c r="C2386" s="13" t="str">
        <f t="shared" si="9"/>
        <v>11997F10</v>
      </c>
      <c r="D2386" s="14" t="s">
        <v>27</v>
      </c>
      <c r="E2386" s="14" t="s">
        <v>26051</v>
      </c>
      <c r="F2386" s="14" t="s">
        <v>26052</v>
      </c>
      <c r="G2386" s="14" t="s">
        <v>26053</v>
      </c>
      <c r="H2386" s="14" t="s">
        <v>26054</v>
      </c>
      <c r="I2386" s="14" t="s">
        <v>26055</v>
      </c>
      <c r="J2386" s="14" t="s">
        <v>2391</v>
      </c>
      <c r="K2386" s="14" t="s">
        <v>83</v>
      </c>
      <c r="L2386" s="14" t="s">
        <v>26056</v>
      </c>
      <c r="M2386" s="14" t="s">
        <v>26057</v>
      </c>
      <c r="N2386" s="14" t="s">
        <v>26058</v>
      </c>
      <c r="O2386" s="14" t="s">
        <v>26059</v>
      </c>
      <c r="P2386" s="58" t="s">
        <v>38</v>
      </c>
      <c r="Q2386" s="14" t="s">
        <v>26060</v>
      </c>
      <c r="R2386" s="14" t="s">
        <v>40</v>
      </c>
      <c r="S2386" s="14" t="s">
        <v>26061</v>
      </c>
      <c r="T2386" s="14" t="s">
        <v>2399</v>
      </c>
      <c r="U2386" s="14" t="s">
        <v>1414</v>
      </c>
      <c r="V2386" s="14" t="s">
        <v>44</v>
      </c>
    </row>
    <row r="2387" spans="1:22" ht="9.75" customHeight="1">
      <c r="A2387" s="58" t="s">
        <v>25433</v>
      </c>
      <c r="B2387" s="14" t="s">
        <v>810</v>
      </c>
      <c r="C2387" s="13" t="str">
        <f t="shared" si="9"/>
        <v>11997F11</v>
      </c>
      <c r="D2387" s="14" t="s">
        <v>27</v>
      </c>
      <c r="E2387" s="14" t="s">
        <v>26062</v>
      </c>
      <c r="F2387" s="14" t="s">
        <v>26063</v>
      </c>
      <c r="G2387" s="14" t="s">
        <v>26064</v>
      </c>
      <c r="H2387" s="14" t="s">
        <v>26065</v>
      </c>
      <c r="I2387" s="14" t="s">
        <v>26066</v>
      </c>
      <c r="J2387" s="14" t="s">
        <v>3768</v>
      </c>
      <c r="K2387" s="13"/>
      <c r="L2387" s="14" t="s">
        <v>26067</v>
      </c>
      <c r="M2387" s="14" t="s">
        <v>26068</v>
      </c>
      <c r="N2387" s="14" t="s">
        <v>26069</v>
      </c>
      <c r="O2387" s="14" t="s">
        <v>26070</v>
      </c>
      <c r="P2387" s="58" t="s">
        <v>38</v>
      </c>
      <c r="Q2387" s="14" t="s">
        <v>26071</v>
      </c>
      <c r="R2387" s="14" t="s">
        <v>40</v>
      </c>
      <c r="S2387" s="14" t="s">
        <v>26072</v>
      </c>
      <c r="T2387" s="14" t="s">
        <v>75</v>
      </c>
      <c r="U2387" s="14" t="s">
        <v>243</v>
      </c>
      <c r="V2387" s="14" t="s">
        <v>44</v>
      </c>
    </row>
    <row r="2388" spans="1:22" ht="9.75" customHeight="1">
      <c r="A2388" s="58" t="s">
        <v>25433</v>
      </c>
      <c r="B2388" s="14" t="s">
        <v>819</v>
      </c>
      <c r="C2388" s="13" t="str">
        <f t="shared" si="9"/>
        <v>11997G2</v>
      </c>
      <c r="D2388" s="14" t="s">
        <v>27</v>
      </c>
      <c r="E2388" s="14" t="s">
        <v>26073</v>
      </c>
      <c r="F2388" s="14" t="s">
        <v>26074</v>
      </c>
      <c r="G2388" s="14" t="s">
        <v>26075</v>
      </c>
      <c r="H2388" s="14" t="s">
        <v>26076</v>
      </c>
      <c r="I2388" s="14" t="s">
        <v>26077</v>
      </c>
      <c r="J2388" s="14" t="s">
        <v>19995</v>
      </c>
      <c r="K2388" s="14" t="s">
        <v>83</v>
      </c>
      <c r="L2388" s="14" t="s">
        <v>26078</v>
      </c>
      <c r="M2388" s="14" t="s">
        <v>26079</v>
      </c>
      <c r="N2388" s="14" t="s">
        <v>26080</v>
      </c>
      <c r="O2388" s="14" t="s">
        <v>26081</v>
      </c>
      <c r="P2388" s="58" t="s">
        <v>38</v>
      </c>
      <c r="Q2388" s="14" t="s">
        <v>26082</v>
      </c>
      <c r="R2388" s="14" t="s">
        <v>40</v>
      </c>
      <c r="S2388" s="14" t="s">
        <v>26083</v>
      </c>
      <c r="T2388" s="14" t="s">
        <v>1692</v>
      </c>
      <c r="U2388" s="14" t="s">
        <v>3785</v>
      </c>
      <c r="V2388" s="14" t="s">
        <v>44</v>
      </c>
    </row>
    <row r="2389" spans="1:22" ht="9.75" customHeight="1">
      <c r="A2389" s="58" t="s">
        <v>25433</v>
      </c>
      <c r="B2389" s="14" t="s">
        <v>831</v>
      </c>
      <c r="C2389" s="13" t="str">
        <f t="shared" si="9"/>
        <v>11997G3</v>
      </c>
      <c r="D2389" s="14" t="s">
        <v>27</v>
      </c>
      <c r="E2389" s="14" t="s">
        <v>26084</v>
      </c>
      <c r="F2389" s="14" t="s">
        <v>26085</v>
      </c>
      <c r="G2389" s="14" t="s">
        <v>26086</v>
      </c>
      <c r="H2389" s="14" t="s">
        <v>26087</v>
      </c>
      <c r="I2389" s="14" t="s">
        <v>17323</v>
      </c>
      <c r="J2389" s="14" t="s">
        <v>26088</v>
      </c>
      <c r="K2389" s="14" t="s">
        <v>52</v>
      </c>
      <c r="L2389" s="14" t="s">
        <v>26089</v>
      </c>
      <c r="M2389" s="14" t="s">
        <v>17325</v>
      </c>
      <c r="N2389" s="14" t="s">
        <v>26090</v>
      </c>
      <c r="O2389" s="14" t="s">
        <v>26091</v>
      </c>
      <c r="P2389" s="58" t="s">
        <v>38</v>
      </c>
      <c r="Q2389" s="14" t="s">
        <v>26092</v>
      </c>
      <c r="R2389" s="14" t="s">
        <v>40</v>
      </c>
      <c r="S2389" s="14" t="s">
        <v>26093</v>
      </c>
      <c r="T2389" s="14" t="s">
        <v>26094</v>
      </c>
      <c r="U2389" s="14" t="s">
        <v>134</v>
      </c>
      <c r="V2389" s="14" t="s">
        <v>44</v>
      </c>
    </row>
    <row r="2390" spans="1:22" ht="9.75" customHeight="1">
      <c r="A2390" s="58" t="s">
        <v>25433</v>
      </c>
      <c r="B2390" s="14" t="s">
        <v>844</v>
      </c>
      <c r="C2390" s="13" t="str">
        <f t="shared" si="9"/>
        <v>11997G4</v>
      </c>
      <c r="D2390" s="14" t="s">
        <v>27</v>
      </c>
      <c r="E2390" s="14" t="s">
        <v>26095</v>
      </c>
      <c r="F2390" s="14" t="s">
        <v>26096</v>
      </c>
      <c r="G2390" s="14" t="s">
        <v>26097</v>
      </c>
      <c r="H2390" s="14" t="s">
        <v>26098</v>
      </c>
      <c r="I2390" s="14" t="s">
        <v>26099</v>
      </c>
      <c r="J2390" s="14" t="s">
        <v>230</v>
      </c>
      <c r="K2390" s="14" t="s">
        <v>33</v>
      </c>
      <c r="L2390" s="14" t="s">
        <v>26100</v>
      </c>
      <c r="M2390" s="14" t="s">
        <v>26101</v>
      </c>
      <c r="N2390" s="14" t="s">
        <v>26102</v>
      </c>
      <c r="O2390" s="14" t="s">
        <v>26103</v>
      </c>
      <c r="P2390" s="58" t="s">
        <v>38</v>
      </c>
      <c r="Q2390" s="14" t="s">
        <v>26104</v>
      </c>
      <c r="R2390" s="14" t="s">
        <v>40</v>
      </c>
      <c r="S2390" s="14" t="s">
        <v>26105</v>
      </c>
      <c r="T2390" s="14" t="s">
        <v>230</v>
      </c>
      <c r="U2390" s="14" t="s">
        <v>230</v>
      </c>
      <c r="V2390" s="14" t="s">
        <v>44</v>
      </c>
    </row>
    <row r="2391" spans="1:22" ht="9.75" customHeight="1">
      <c r="A2391" s="58" t="s">
        <v>25433</v>
      </c>
      <c r="B2391" s="14" t="s">
        <v>856</v>
      </c>
      <c r="C2391" s="13" t="str">
        <f t="shared" si="9"/>
        <v>11997G5</v>
      </c>
      <c r="D2391" s="14" t="s">
        <v>27</v>
      </c>
      <c r="E2391" s="14" t="s">
        <v>26106</v>
      </c>
      <c r="F2391" s="14" t="s">
        <v>26107</v>
      </c>
      <c r="G2391" s="14" t="s">
        <v>26108</v>
      </c>
      <c r="H2391" s="14" t="s">
        <v>26109</v>
      </c>
      <c r="I2391" s="14" t="s">
        <v>26110</v>
      </c>
      <c r="J2391" s="14" t="s">
        <v>26088</v>
      </c>
      <c r="K2391" s="14" t="s">
        <v>68</v>
      </c>
      <c r="L2391" s="14" t="s">
        <v>26111</v>
      </c>
      <c r="M2391" s="14" t="s">
        <v>26112</v>
      </c>
      <c r="N2391" s="14" t="s">
        <v>26113</v>
      </c>
      <c r="O2391" s="14" t="s">
        <v>26114</v>
      </c>
      <c r="P2391" s="58" t="s">
        <v>38</v>
      </c>
      <c r="Q2391" s="14" t="s">
        <v>26115</v>
      </c>
      <c r="R2391" s="14" t="s">
        <v>40</v>
      </c>
      <c r="S2391" s="14" t="s">
        <v>26116</v>
      </c>
      <c r="T2391" s="14" t="s">
        <v>26094</v>
      </c>
      <c r="U2391" s="14" t="s">
        <v>134</v>
      </c>
      <c r="V2391" s="14" t="s">
        <v>44</v>
      </c>
    </row>
    <row r="2392" spans="1:22" ht="9.75" customHeight="1">
      <c r="A2392" s="58" t="s">
        <v>25433</v>
      </c>
      <c r="B2392" s="14" t="s">
        <v>868</v>
      </c>
      <c r="C2392" s="13" t="str">
        <f t="shared" si="9"/>
        <v>11997G6</v>
      </c>
      <c r="D2392" s="14" t="s">
        <v>27</v>
      </c>
      <c r="E2392" s="14" t="s">
        <v>26117</v>
      </c>
      <c r="F2392" s="14" t="s">
        <v>26118</v>
      </c>
      <c r="G2392" s="14" t="s">
        <v>26119</v>
      </c>
      <c r="H2392" s="14" t="s">
        <v>26120</v>
      </c>
      <c r="I2392" s="14" t="s">
        <v>26121</v>
      </c>
      <c r="J2392" s="14" t="s">
        <v>21989</v>
      </c>
      <c r="K2392" s="14" t="s">
        <v>83</v>
      </c>
      <c r="L2392" s="14" t="s">
        <v>26122</v>
      </c>
      <c r="M2392" s="14" t="s">
        <v>26123</v>
      </c>
      <c r="N2392" s="14" t="s">
        <v>26124</v>
      </c>
      <c r="O2392" s="14" t="s">
        <v>26125</v>
      </c>
      <c r="P2392" s="58" t="s">
        <v>38</v>
      </c>
      <c r="Q2392" s="14" t="s">
        <v>26126</v>
      </c>
      <c r="R2392" s="14" t="s">
        <v>40</v>
      </c>
      <c r="S2392" s="14" t="s">
        <v>26127</v>
      </c>
      <c r="T2392" s="14" t="s">
        <v>1692</v>
      </c>
      <c r="U2392" s="14" t="s">
        <v>134</v>
      </c>
      <c r="V2392" s="14" t="s">
        <v>44</v>
      </c>
    </row>
    <row r="2393" spans="1:22" ht="9.75" customHeight="1">
      <c r="A2393" s="58" t="s">
        <v>25433</v>
      </c>
      <c r="B2393" s="14" t="s">
        <v>879</v>
      </c>
      <c r="C2393" s="13" t="str">
        <f t="shared" si="9"/>
        <v>11997G7</v>
      </c>
      <c r="D2393" s="14" t="s">
        <v>27</v>
      </c>
      <c r="E2393" s="14" t="s">
        <v>26128</v>
      </c>
      <c r="F2393" s="14" t="s">
        <v>26129</v>
      </c>
      <c r="G2393" s="14" t="s">
        <v>26130</v>
      </c>
      <c r="H2393" s="14" t="s">
        <v>26131</v>
      </c>
      <c r="I2393" s="14" t="s">
        <v>13468</v>
      </c>
      <c r="J2393" s="14" t="s">
        <v>26132</v>
      </c>
      <c r="K2393" s="14" t="s">
        <v>83</v>
      </c>
      <c r="L2393" s="14" t="s">
        <v>26133</v>
      </c>
      <c r="M2393" s="14" t="s">
        <v>13471</v>
      </c>
      <c r="N2393" s="14" t="s">
        <v>26134</v>
      </c>
      <c r="O2393" s="14" t="s">
        <v>26135</v>
      </c>
      <c r="P2393" s="58" t="s">
        <v>38</v>
      </c>
      <c r="Q2393" s="14" t="s">
        <v>26136</v>
      </c>
      <c r="R2393" s="14" t="s">
        <v>40</v>
      </c>
      <c r="S2393" s="14" t="s">
        <v>26137</v>
      </c>
      <c r="T2393" s="14" t="s">
        <v>1922</v>
      </c>
      <c r="U2393" s="14" t="s">
        <v>43</v>
      </c>
      <c r="V2393" s="14" t="s">
        <v>44</v>
      </c>
    </row>
    <row r="2394" spans="1:22" ht="9.75" customHeight="1">
      <c r="A2394" s="58" t="s">
        <v>25433</v>
      </c>
      <c r="B2394" s="14" t="s">
        <v>892</v>
      </c>
      <c r="C2394" s="13" t="str">
        <f t="shared" si="9"/>
        <v>11997G8</v>
      </c>
      <c r="D2394" s="14" t="s">
        <v>27</v>
      </c>
      <c r="E2394" s="14" t="s">
        <v>26138</v>
      </c>
      <c r="F2394" s="14" t="s">
        <v>26139</v>
      </c>
      <c r="G2394" s="13"/>
      <c r="H2394" s="14" t="s">
        <v>26140</v>
      </c>
      <c r="I2394" s="14" t="s">
        <v>26141</v>
      </c>
      <c r="J2394" s="14" t="s">
        <v>26142</v>
      </c>
      <c r="K2394" s="14" t="s">
        <v>33</v>
      </c>
      <c r="L2394" s="14" t="s">
        <v>26143</v>
      </c>
      <c r="M2394" s="14" t="s">
        <v>26144</v>
      </c>
      <c r="N2394" s="14" t="s">
        <v>26145</v>
      </c>
      <c r="O2394" s="14" t="s">
        <v>26146</v>
      </c>
      <c r="P2394" s="58" t="s">
        <v>38</v>
      </c>
      <c r="Q2394" s="14" t="s">
        <v>26147</v>
      </c>
      <c r="R2394" s="14" t="s">
        <v>40</v>
      </c>
      <c r="S2394" s="14" t="s">
        <v>26148</v>
      </c>
      <c r="T2394" s="14" t="s">
        <v>26149</v>
      </c>
      <c r="U2394" s="14" t="s">
        <v>134</v>
      </c>
      <c r="V2394" s="14" t="s">
        <v>44</v>
      </c>
    </row>
    <row r="2395" spans="1:22" ht="9.75" customHeight="1">
      <c r="A2395" s="58" t="s">
        <v>25433</v>
      </c>
      <c r="B2395" s="14" t="s">
        <v>905</v>
      </c>
      <c r="C2395" s="13" t="str">
        <f t="shared" si="9"/>
        <v>11997G9</v>
      </c>
      <c r="D2395" s="14" t="s">
        <v>27</v>
      </c>
      <c r="E2395" s="14" t="s">
        <v>26150</v>
      </c>
      <c r="F2395" s="14" t="s">
        <v>26151</v>
      </c>
      <c r="G2395" s="13"/>
      <c r="H2395" s="14" t="s">
        <v>26152</v>
      </c>
      <c r="I2395" s="14" t="s">
        <v>26153</v>
      </c>
      <c r="J2395" s="14" t="s">
        <v>2391</v>
      </c>
      <c r="K2395" s="14" t="s">
        <v>5569</v>
      </c>
      <c r="L2395" s="14" t="s">
        <v>26154</v>
      </c>
      <c r="M2395" s="14" t="s">
        <v>26155</v>
      </c>
      <c r="N2395" s="14" t="s">
        <v>26156</v>
      </c>
      <c r="O2395" s="14" t="s">
        <v>26157</v>
      </c>
      <c r="P2395" s="58" t="s">
        <v>38</v>
      </c>
      <c r="Q2395" s="14" t="s">
        <v>26158</v>
      </c>
      <c r="R2395" s="14" t="s">
        <v>40</v>
      </c>
      <c r="S2395" s="14" t="s">
        <v>26159</v>
      </c>
      <c r="T2395" s="14" t="s">
        <v>2399</v>
      </c>
      <c r="U2395" s="14" t="s">
        <v>1414</v>
      </c>
      <c r="V2395" s="14" t="s">
        <v>44</v>
      </c>
    </row>
    <row r="2396" spans="1:22" ht="9.75" customHeight="1">
      <c r="A2396" s="58" t="s">
        <v>25433</v>
      </c>
      <c r="B2396" s="14" t="s">
        <v>919</v>
      </c>
      <c r="C2396" s="13" t="str">
        <f t="shared" si="9"/>
        <v>11997G10</v>
      </c>
      <c r="D2396" s="14" t="s">
        <v>27</v>
      </c>
      <c r="E2396" s="14" t="s">
        <v>26160</v>
      </c>
      <c r="F2396" s="14" t="s">
        <v>26161</v>
      </c>
      <c r="G2396" s="14" t="s">
        <v>26162</v>
      </c>
      <c r="H2396" s="14" t="s">
        <v>26163</v>
      </c>
      <c r="I2396" s="14" t="s">
        <v>15427</v>
      </c>
      <c r="J2396" s="14" t="s">
        <v>17575</v>
      </c>
      <c r="K2396" s="14" t="s">
        <v>52</v>
      </c>
      <c r="L2396" s="14" t="s">
        <v>26164</v>
      </c>
      <c r="M2396" s="14" t="s">
        <v>15430</v>
      </c>
      <c r="N2396" s="14" t="s">
        <v>26165</v>
      </c>
      <c r="O2396" s="14" t="s">
        <v>26166</v>
      </c>
      <c r="P2396" s="58" t="s">
        <v>38</v>
      </c>
      <c r="Q2396" s="14" t="s">
        <v>26167</v>
      </c>
      <c r="R2396" s="14" t="s">
        <v>40</v>
      </c>
      <c r="S2396" s="14" t="s">
        <v>26168</v>
      </c>
      <c r="T2396" s="14" t="s">
        <v>17582</v>
      </c>
      <c r="U2396" s="14" t="s">
        <v>119</v>
      </c>
      <c r="V2396" s="14" t="s">
        <v>44</v>
      </c>
    </row>
    <row r="2397" spans="1:22" ht="9.75" customHeight="1">
      <c r="A2397" s="58" t="s">
        <v>25433</v>
      </c>
      <c r="B2397" s="14" t="s">
        <v>934</v>
      </c>
      <c r="C2397" s="13" t="str">
        <f t="shared" si="9"/>
        <v>11997G11</v>
      </c>
      <c r="D2397" s="14" t="s">
        <v>27</v>
      </c>
      <c r="E2397" s="14" t="s">
        <v>26169</v>
      </c>
      <c r="F2397" s="14" t="s">
        <v>26170</v>
      </c>
      <c r="G2397" s="14" t="s">
        <v>26171</v>
      </c>
      <c r="H2397" s="14" t="s">
        <v>26172</v>
      </c>
      <c r="I2397" s="14" t="s">
        <v>26173</v>
      </c>
      <c r="J2397" s="14" t="s">
        <v>1882</v>
      </c>
      <c r="K2397" s="14" t="s">
        <v>52</v>
      </c>
      <c r="L2397" s="14" t="s">
        <v>26174</v>
      </c>
      <c r="M2397" s="14" t="s">
        <v>26175</v>
      </c>
      <c r="N2397" s="14" t="s">
        <v>26176</v>
      </c>
      <c r="O2397" s="14" t="s">
        <v>26177</v>
      </c>
      <c r="P2397" s="58" t="s">
        <v>38</v>
      </c>
      <c r="Q2397" s="14" t="s">
        <v>26178</v>
      </c>
      <c r="R2397" s="14" t="s">
        <v>40</v>
      </c>
      <c r="S2397" s="14" t="s">
        <v>26179</v>
      </c>
      <c r="T2397" s="14" t="s">
        <v>103</v>
      </c>
      <c r="U2397" s="14" t="s">
        <v>104</v>
      </c>
      <c r="V2397" s="14" t="s">
        <v>44</v>
      </c>
    </row>
    <row r="2398" spans="1:22" ht="9.75" customHeight="1">
      <c r="A2398" s="58" t="s">
        <v>25433</v>
      </c>
      <c r="B2398" s="14" t="s">
        <v>945</v>
      </c>
      <c r="C2398" s="13" t="str">
        <f t="shared" si="9"/>
        <v>11997H2</v>
      </c>
      <c r="D2398" s="14" t="s">
        <v>27</v>
      </c>
      <c r="E2398" s="14" t="s">
        <v>26180</v>
      </c>
      <c r="F2398" s="14" t="s">
        <v>26181</v>
      </c>
      <c r="G2398" s="14" t="s">
        <v>26182</v>
      </c>
      <c r="H2398" s="14" t="s">
        <v>26183</v>
      </c>
      <c r="I2398" s="14" t="s">
        <v>25093</v>
      </c>
      <c r="J2398" s="14" t="s">
        <v>230</v>
      </c>
      <c r="K2398" s="14" t="s">
        <v>33</v>
      </c>
      <c r="L2398" s="14" t="s">
        <v>26184</v>
      </c>
      <c r="M2398" s="14" t="s">
        <v>25095</v>
      </c>
      <c r="N2398" s="14" t="s">
        <v>26185</v>
      </c>
      <c r="O2398" s="14" t="s">
        <v>26186</v>
      </c>
      <c r="P2398" s="58" t="s">
        <v>38</v>
      </c>
      <c r="Q2398" s="14" t="s">
        <v>26187</v>
      </c>
      <c r="R2398" s="14" t="s">
        <v>40</v>
      </c>
      <c r="S2398" s="14" t="s">
        <v>26188</v>
      </c>
      <c r="T2398" s="14" t="s">
        <v>230</v>
      </c>
      <c r="U2398" s="14" t="s">
        <v>134</v>
      </c>
      <c r="V2398" s="14" t="s">
        <v>44</v>
      </c>
    </row>
    <row r="2399" spans="1:22" ht="9.75" customHeight="1">
      <c r="A2399" s="58" t="s">
        <v>25433</v>
      </c>
      <c r="B2399" s="14" t="s">
        <v>956</v>
      </c>
      <c r="C2399" s="13" t="str">
        <f t="shared" si="9"/>
        <v>11997H3</v>
      </c>
      <c r="D2399" s="14" t="s">
        <v>27</v>
      </c>
      <c r="E2399" s="14" t="s">
        <v>26189</v>
      </c>
      <c r="F2399" s="14" t="s">
        <v>26190</v>
      </c>
      <c r="G2399" s="14" t="s">
        <v>26191</v>
      </c>
      <c r="H2399" s="14" t="s">
        <v>26192</v>
      </c>
      <c r="I2399" s="14" t="s">
        <v>26193</v>
      </c>
      <c r="J2399" s="14" t="s">
        <v>230</v>
      </c>
      <c r="K2399" s="14" t="s">
        <v>33</v>
      </c>
      <c r="L2399" s="14" t="s">
        <v>26194</v>
      </c>
      <c r="M2399" s="14" t="s">
        <v>26195</v>
      </c>
      <c r="N2399" s="14" t="s">
        <v>26196</v>
      </c>
      <c r="O2399" s="14" t="s">
        <v>26197</v>
      </c>
      <c r="P2399" s="58" t="s">
        <v>38</v>
      </c>
      <c r="Q2399" s="14" t="s">
        <v>26198</v>
      </c>
      <c r="R2399" s="14" t="s">
        <v>40</v>
      </c>
      <c r="S2399" s="14" t="s">
        <v>26199</v>
      </c>
      <c r="T2399" s="14" t="s">
        <v>230</v>
      </c>
      <c r="U2399" s="14" t="s">
        <v>60</v>
      </c>
      <c r="V2399" s="14" t="s">
        <v>44</v>
      </c>
    </row>
    <row r="2400" spans="1:22" ht="9.75" customHeight="1">
      <c r="A2400" s="58" t="s">
        <v>25433</v>
      </c>
      <c r="B2400" s="14" t="s">
        <v>971</v>
      </c>
      <c r="C2400" s="13" t="str">
        <f t="shared" si="9"/>
        <v>11997H4</v>
      </c>
      <c r="D2400" s="14" t="s">
        <v>27</v>
      </c>
      <c r="E2400" s="14" t="s">
        <v>26200</v>
      </c>
      <c r="F2400" s="14" t="s">
        <v>26201</v>
      </c>
      <c r="G2400" s="14" t="s">
        <v>26202</v>
      </c>
      <c r="H2400" s="14" t="s">
        <v>26203</v>
      </c>
      <c r="I2400" s="14" t="s">
        <v>26204</v>
      </c>
      <c r="J2400" s="14" t="s">
        <v>82</v>
      </c>
      <c r="K2400" s="14" t="s">
        <v>83</v>
      </c>
      <c r="L2400" s="14" t="s">
        <v>26205</v>
      </c>
      <c r="M2400" s="14" t="s">
        <v>26206</v>
      </c>
      <c r="N2400" s="14" t="s">
        <v>26207</v>
      </c>
      <c r="O2400" s="14" t="s">
        <v>26208</v>
      </c>
      <c r="P2400" s="58" t="s">
        <v>38</v>
      </c>
      <c r="Q2400" s="14" t="s">
        <v>26209</v>
      </c>
      <c r="R2400" s="14" t="s">
        <v>40</v>
      </c>
      <c r="S2400" s="14" t="s">
        <v>26210</v>
      </c>
      <c r="T2400" s="14" t="s">
        <v>90</v>
      </c>
      <c r="U2400" s="14" t="s">
        <v>283</v>
      </c>
      <c r="V2400" s="14" t="s">
        <v>44</v>
      </c>
    </row>
    <row r="2401" spans="1:22" ht="9.75" customHeight="1">
      <c r="A2401" s="58" t="s">
        <v>25433</v>
      </c>
      <c r="B2401" s="14" t="s">
        <v>985</v>
      </c>
      <c r="C2401" s="13" t="str">
        <f t="shared" si="9"/>
        <v>11997H5</v>
      </c>
      <c r="D2401" s="14" t="s">
        <v>27</v>
      </c>
      <c r="E2401" s="14" t="s">
        <v>26211</v>
      </c>
      <c r="F2401" s="14" t="s">
        <v>26212</v>
      </c>
      <c r="G2401" s="14" t="s">
        <v>26213</v>
      </c>
      <c r="H2401" s="14" t="s">
        <v>26214</v>
      </c>
      <c r="I2401" s="14" t="s">
        <v>17400</v>
      </c>
      <c r="J2401" s="14" t="s">
        <v>885</v>
      </c>
      <c r="K2401" s="14" t="s">
        <v>33</v>
      </c>
      <c r="L2401" s="14" t="s">
        <v>26215</v>
      </c>
      <c r="M2401" s="14" t="s">
        <v>18236</v>
      </c>
      <c r="N2401" s="14" t="s">
        <v>26216</v>
      </c>
      <c r="O2401" s="14" t="s">
        <v>18238</v>
      </c>
      <c r="P2401" s="58" t="s">
        <v>38</v>
      </c>
      <c r="Q2401" s="14" t="s">
        <v>26217</v>
      </c>
      <c r="R2401" s="14" t="s">
        <v>40</v>
      </c>
      <c r="S2401" s="14" t="s">
        <v>26218</v>
      </c>
      <c r="T2401" s="14" t="s">
        <v>75</v>
      </c>
      <c r="U2401" s="14" t="s">
        <v>243</v>
      </c>
      <c r="V2401" s="14" t="s">
        <v>44</v>
      </c>
    </row>
    <row r="2402" spans="1:22" ht="9.75" customHeight="1">
      <c r="A2402" s="58" t="s">
        <v>25433</v>
      </c>
      <c r="B2402" s="14" t="s">
        <v>999</v>
      </c>
      <c r="C2402" s="13" t="str">
        <f t="shared" si="9"/>
        <v>11997H6</v>
      </c>
      <c r="D2402" s="14" t="s">
        <v>27</v>
      </c>
      <c r="E2402" s="14" t="s">
        <v>26219</v>
      </c>
      <c r="F2402" s="14" t="s">
        <v>26220</v>
      </c>
      <c r="G2402" s="14" t="s">
        <v>26221</v>
      </c>
      <c r="H2402" s="14" t="s">
        <v>26222</v>
      </c>
      <c r="I2402" s="14" t="s">
        <v>26223</v>
      </c>
      <c r="J2402" s="14" t="s">
        <v>26224</v>
      </c>
      <c r="K2402" s="14" t="s">
        <v>33</v>
      </c>
      <c r="L2402" s="14" t="s">
        <v>26225</v>
      </c>
      <c r="M2402" s="14" t="s">
        <v>26226</v>
      </c>
      <c r="N2402" s="14" t="s">
        <v>26227</v>
      </c>
      <c r="O2402" s="14" t="s">
        <v>26228</v>
      </c>
      <c r="P2402" s="58" t="s">
        <v>38</v>
      </c>
      <c r="Q2402" s="14" t="s">
        <v>26229</v>
      </c>
      <c r="R2402" s="14" t="s">
        <v>40</v>
      </c>
      <c r="S2402" s="14" t="s">
        <v>26230</v>
      </c>
      <c r="T2402" s="14" t="s">
        <v>26231</v>
      </c>
      <c r="U2402" s="14" t="s">
        <v>134</v>
      </c>
      <c r="V2402" s="14" t="s">
        <v>44</v>
      </c>
    </row>
    <row r="2403" spans="1:22" ht="9.75" customHeight="1">
      <c r="A2403" s="58" t="s">
        <v>25433</v>
      </c>
      <c r="B2403" s="14" t="s">
        <v>1010</v>
      </c>
      <c r="C2403" s="13" t="str">
        <f t="shared" si="9"/>
        <v>11997H7</v>
      </c>
      <c r="D2403" s="14" t="s">
        <v>27</v>
      </c>
      <c r="E2403" s="14" t="s">
        <v>26232</v>
      </c>
      <c r="F2403" s="14" t="s">
        <v>26233</v>
      </c>
      <c r="G2403" s="13"/>
      <c r="H2403" s="14" t="s">
        <v>26234</v>
      </c>
      <c r="I2403" s="14" t="s">
        <v>26235</v>
      </c>
      <c r="J2403" s="14" t="s">
        <v>17041</v>
      </c>
      <c r="K2403" s="14" t="s">
        <v>68</v>
      </c>
      <c r="L2403" s="14" t="s">
        <v>26236</v>
      </c>
      <c r="M2403" s="14" t="s">
        <v>26237</v>
      </c>
      <c r="N2403" s="14" t="s">
        <v>26238</v>
      </c>
      <c r="O2403" s="14" t="s">
        <v>280</v>
      </c>
      <c r="P2403" s="58" t="s">
        <v>38</v>
      </c>
      <c r="Q2403" s="14" t="s">
        <v>26239</v>
      </c>
      <c r="R2403" s="14" t="s">
        <v>40</v>
      </c>
      <c r="S2403" s="14" t="s">
        <v>26240</v>
      </c>
      <c r="T2403" s="14" t="s">
        <v>8567</v>
      </c>
      <c r="U2403" s="14" t="s">
        <v>4536</v>
      </c>
      <c r="V2403" s="14" t="s">
        <v>44</v>
      </c>
    </row>
    <row r="2404" spans="1:22" ht="9.75" customHeight="1">
      <c r="A2404" s="58" t="s">
        <v>25433</v>
      </c>
      <c r="B2404" s="14" t="s">
        <v>1022</v>
      </c>
      <c r="C2404" s="13" t="str">
        <f t="shared" si="9"/>
        <v>11997H8</v>
      </c>
      <c r="D2404" s="14" t="s">
        <v>27</v>
      </c>
      <c r="E2404" s="14" t="s">
        <v>26241</v>
      </c>
      <c r="F2404" s="14" t="s">
        <v>26242</v>
      </c>
      <c r="G2404" s="14" t="s">
        <v>26243</v>
      </c>
      <c r="H2404" s="14" t="s">
        <v>26244</v>
      </c>
      <c r="I2404" s="14" t="s">
        <v>26245</v>
      </c>
      <c r="J2404" s="14" t="s">
        <v>10128</v>
      </c>
      <c r="K2404" s="14" t="s">
        <v>2596</v>
      </c>
      <c r="L2404" s="14" t="s">
        <v>26246</v>
      </c>
      <c r="M2404" s="14" t="s">
        <v>26247</v>
      </c>
      <c r="N2404" s="14" t="s">
        <v>26248</v>
      </c>
      <c r="O2404" s="14" t="s">
        <v>26249</v>
      </c>
      <c r="P2404" s="58" t="s">
        <v>38</v>
      </c>
      <c r="Q2404" s="14" t="s">
        <v>26250</v>
      </c>
      <c r="R2404" s="14" t="s">
        <v>40</v>
      </c>
      <c r="S2404" s="14" t="s">
        <v>26251</v>
      </c>
      <c r="T2404" s="14" t="s">
        <v>90</v>
      </c>
      <c r="U2404" s="14" t="s">
        <v>283</v>
      </c>
      <c r="V2404" s="14" t="s">
        <v>44</v>
      </c>
    </row>
    <row r="2405" spans="1:22" ht="9.75" customHeight="1">
      <c r="A2405" s="58" t="s">
        <v>25433</v>
      </c>
      <c r="B2405" s="14" t="s">
        <v>1035</v>
      </c>
      <c r="C2405" s="13" t="str">
        <f t="shared" si="9"/>
        <v>11997H9</v>
      </c>
      <c r="D2405" s="14" t="s">
        <v>27</v>
      </c>
      <c r="E2405" s="14" t="s">
        <v>26252</v>
      </c>
      <c r="F2405" s="14" t="s">
        <v>26253</v>
      </c>
      <c r="G2405" s="14" t="s">
        <v>26254</v>
      </c>
      <c r="H2405" s="14" t="s">
        <v>26255</v>
      </c>
      <c r="I2405" s="14" t="s">
        <v>26256</v>
      </c>
      <c r="J2405" s="14" t="s">
        <v>4144</v>
      </c>
      <c r="K2405" s="14" t="s">
        <v>33</v>
      </c>
      <c r="L2405" s="14" t="s">
        <v>26257</v>
      </c>
      <c r="M2405" s="14" t="s">
        <v>26258</v>
      </c>
      <c r="N2405" s="14" t="s">
        <v>26259</v>
      </c>
      <c r="O2405" s="14" t="s">
        <v>26260</v>
      </c>
      <c r="P2405" s="58" t="s">
        <v>38</v>
      </c>
      <c r="Q2405" s="14" t="s">
        <v>26261</v>
      </c>
      <c r="R2405" s="14" t="s">
        <v>40</v>
      </c>
      <c r="S2405" s="14" t="s">
        <v>26262</v>
      </c>
      <c r="T2405" s="14" t="s">
        <v>4144</v>
      </c>
      <c r="U2405" s="14" t="s">
        <v>230</v>
      </c>
      <c r="V2405" s="14" t="s">
        <v>44</v>
      </c>
    </row>
    <row r="2406" spans="1:22" ht="9.75" customHeight="1">
      <c r="A2406" s="58" t="s">
        <v>25433</v>
      </c>
      <c r="B2406" s="14" t="s">
        <v>1048</v>
      </c>
      <c r="C2406" s="13" t="str">
        <f t="shared" si="9"/>
        <v>11997H10</v>
      </c>
      <c r="D2406" s="14" t="s">
        <v>27</v>
      </c>
      <c r="E2406" s="14" t="s">
        <v>26263</v>
      </c>
      <c r="F2406" s="14" t="s">
        <v>26264</v>
      </c>
      <c r="G2406" s="14" t="s">
        <v>26265</v>
      </c>
      <c r="H2406" s="14" t="s">
        <v>26266</v>
      </c>
      <c r="I2406" s="14" t="s">
        <v>8437</v>
      </c>
      <c r="J2406" s="14" t="s">
        <v>230</v>
      </c>
      <c r="K2406" s="14" t="s">
        <v>33</v>
      </c>
      <c r="L2406" s="14" t="s">
        <v>26267</v>
      </c>
      <c r="M2406" s="14" t="s">
        <v>8440</v>
      </c>
      <c r="N2406" s="14" t="s">
        <v>26268</v>
      </c>
      <c r="O2406" s="14" t="s">
        <v>26269</v>
      </c>
      <c r="P2406" s="58" t="s">
        <v>38</v>
      </c>
      <c r="Q2406" s="14" t="s">
        <v>26270</v>
      </c>
      <c r="R2406" s="14" t="s">
        <v>40</v>
      </c>
      <c r="S2406" s="14" t="s">
        <v>26271</v>
      </c>
      <c r="T2406" s="14" t="s">
        <v>230</v>
      </c>
      <c r="U2406" s="14" t="s">
        <v>230</v>
      </c>
      <c r="V2406" s="14" t="s">
        <v>44</v>
      </c>
    </row>
    <row r="2407" spans="1:22" ht="9.75" customHeight="1">
      <c r="A2407" s="58" t="s">
        <v>25433</v>
      </c>
      <c r="B2407" s="14" t="s">
        <v>1061</v>
      </c>
      <c r="C2407" s="13" t="str">
        <f t="shared" si="9"/>
        <v>11997H11</v>
      </c>
      <c r="D2407" s="14" t="s">
        <v>27</v>
      </c>
      <c r="E2407" s="14" t="s">
        <v>26272</v>
      </c>
      <c r="F2407" s="14" t="s">
        <v>26273</v>
      </c>
      <c r="G2407" s="14" t="s">
        <v>26274</v>
      </c>
      <c r="H2407" s="14" t="s">
        <v>26275</v>
      </c>
      <c r="I2407" s="14" t="s">
        <v>26276</v>
      </c>
      <c r="J2407" s="14" t="s">
        <v>26277</v>
      </c>
      <c r="K2407" s="14" t="s">
        <v>33</v>
      </c>
      <c r="L2407" s="14" t="s">
        <v>26278</v>
      </c>
      <c r="M2407" s="14" t="s">
        <v>26279</v>
      </c>
      <c r="N2407" s="14" t="s">
        <v>26280</v>
      </c>
      <c r="O2407" s="14" t="s">
        <v>26281</v>
      </c>
      <c r="P2407" s="58" t="s">
        <v>38</v>
      </c>
      <c r="Q2407" s="14" t="s">
        <v>26282</v>
      </c>
      <c r="R2407" s="14" t="s">
        <v>40</v>
      </c>
      <c r="S2407" s="14" t="s">
        <v>26283</v>
      </c>
      <c r="T2407" s="14" t="s">
        <v>3376</v>
      </c>
      <c r="U2407" s="14" t="s">
        <v>134</v>
      </c>
      <c r="V2407" s="14" t="s">
        <v>44</v>
      </c>
    </row>
    <row r="2408" spans="1:22" ht="9.75" customHeight="1">
      <c r="A2408" s="58" t="s">
        <v>26284</v>
      </c>
      <c r="B2408" s="14" t="s">
        <v>26</v>
      </c>
      <c r="C2408" s="13" t="str">
        <f t="shared" si="9"/>
        <v>11998A2</v>
      </c>
      <c r="D2408" s="14" t="s">
        <v>27</v>
      </c>
      <c r="E2408" s="14" t="s">
        <v>26285</v>
      </c>
      <c r="F2408" s="14" t="s">
        <v>26286</v>
      </c>
      <c r="G2408" s="13"/>
      <c r="H2408" s="14" t="s">
        <v>26287</v>
      </c>
      <c r="I2408" s="14" t="s">
        <v>26288</v>
      </c>
      <c r="J2408" s="14" t="s">
        <v>737</v>
      </c>
      <c r="K2408" s="13"/>
      <c r="L2408" s="14" t="s">
        <v>26289</v>
      </c>
      <c r="M2408" s="14" t="s">
        <v>26290</v>
      </c>
      <c r="N2408" s="14" t="s">
        <v>26291</v>
      </c>
      <c r="O2408" s="14" t="s">
        <v>26292</v>
      </c>
      <c r="P2408" s="58" t="s">
        <v>38</v>
      </c>
      <c r="Q2408" s="14" t="s">
        <v>26293</v>
      </c>
      <c r="R2408" s="14" t="s">
        <v>40</v>
      </c>
      <c r="S2408" s="14" t="s">
        <v>26294</v>
      </c>
      <c r="T2408" s="14" t="s">
        <v>456</v>
      </c>
      <c r="U2408" s="14" t="s">
        <v>283</v>
      </c>
      <c r="V2408" s="14" t="s">
        <v>44</v>
      </c>
    </row>
    <row r="2409" spans="1:22" ht="9.75" customHeight="1">
      <c r="A2409" s="58" t="s">
        <v>26284</v>
      </c>
      <c r="B2409" s="14" t="s">
        <v>45</v>
      </c>
      <c r="C2409" s="13" t="str">
        <f t="shared" si="9"/>
        <v>11998A3</v>
      </c>
      <c r="D2409" s="14" t="s">
        <v>27</v>
      </c>
      <c r="E2409" s="14" t="s">
        <v>26295</v>
      </c>
      <c r="F2409" s="14" t="s">
        <v>26296</v>
      </c>
      <c r="G2409" s="14" t="s">
        <v>26297</v>
      </c>
      <c r="H2409" s="14" t="s">
        <v>26298</v>
      </c>
      <c r="I2409" s="14" t="s">
        <v>4244</v>
      </c>
      <c r="J2409" s="14" t="s">
        <v>67</v>
      </c>
      <c r="K2409" s="13"/>
      <c r="L2409" s="14" t="s">
        <v>26299</v>
      </c>
      <c r="M2409" s="14" t="s">
        <v>4247</v>
      </c>
      <c r="N2409" s="14" t="s">
        <v>26300</v>
      </c>
      <c r="O2409" s="14" t="s">
        <v>26301</v>
      </c>
      <c r="P2409" s="58" t="s">
        <v>38</v>
      </c>
      <c r="Q2409" s="14" t="s">
        <v>26302</v>
      </c>
      <c r="R2409" s="14" t="s">
        <v>40</v>
      </c>
      <c r="S2409" s="14" t="s">
        <v>26303</v>
      </c>
      <c r="T2409" s="14" t="s">
        <v>75</v>
      </c>
      <c r="U2409" s="14" t="s">
        <v>243</v>
      </c>
      <c r="V2409" s="14" t="s">
        <v>44</v>
      </c>
    </row>
    <row r="2410" spans="1:22" ht="9.75" customHeight="1">
      <c r="A2410" s="58" t="s">
        <v>26284</v>
      </c>
      <c r="B2410" s="14" t="s">
        <v>61</v>
      </c>
      <c r="C2410" s="13" t="str">
        <f t="shared" si="9"/>
        <v>11998A4</v>
      </c>
      <c r="D2410" s="14" t="s">
        <v>27</v>
      </c>
      <c r="E2410" s="14" t="s">
        <v>26304</v>
      </c>
      <c r="F2410" s="14" t="s">
        <v>26305</v>
      </c>
      <c r="G2410" s="14" t="s">
        <v>26306</v>
      </c>
      <c r="H2410" s="14" t="s">
        <v>26307</v>
      </c>
      <c r="I2410" s="14" t="s">
        <v>26308</v>
      </c>
      <c r="J2410" s="14" t="s">
        <v>230</v>
      </c>
      <c r="K2410" s="14" t="s">
        <v>83</v>
      </c>
      <c r="L2410" s="14" t="s">
        <v>26309</v>
      </c>
      <c r="M2410" s="14" t="s">
        <v>26310</v>
      </c>
      <c r="N2410" s="14" t="s">
        <v>26311</v>
      </c>
      <c r="O2410" s="14" t="s">
        <v>26312</v>
      </c>
      <c r="P2410" s="58" t="s">
        <v>38</v>
      </c>
      <c r="Q2410" s="14" t="s">
        <v>26313</v>
      </c>
      <c r="R2410" s="14" t="s">
        <v>40</v>
      </c>
      <c r="S2410" s="14" t="s">
        <v>26314</v>
      </c>
      <c r="T2410" s="14" t="s">
        <v>230</v>
      </c>
      <c r="U2410" s="14" t="s">
        <v>134</v>
      </c>
      <c r="V2410" s="14" t="s">
        <v>44</v>
      </c>
    </row>
    <row r="2411" spans="1:22" ht="9.75" customHeight="1">
      <c r="A2411" s="58" t="s">
        <v>26284</v>
      </c>
      <c r="B2411" s="14" t="s">
        <v>77</v>
      </c>
      <c r="C2411" s="13" t="str">
        <f t="shared" si="9"/>
        <v>11998A5</v>
      </c>
      <c r="D2411" s="14" t="s">
        <v>27</v>
      </c>
      <c r="E2411" s="14" t="s">
        <v>26315</v>
      </c>
      <c r="F2411" s="14" t="s">
        <v>26316</v>
      </c>
      <c r="G2411" s="14" t="s">
        <v>26317</v>
      </c>
      <c r="H2411" s="14" t="s">
        <v>26318</v>
      </c>
      <c r="I2411" s="14" t="s">
        <v>26319</v>
      </c>
      <c r="J2411" s="14" t="s">
        <v>230</v>
      </c>
      <c r="K2411" s="14" t="s">
        <v>10701</v>
      </c>
      <c r="L2411" s="14" t="s">
        <v>26320</v>
      </c>
      <c r="M2411" s="14" t="s">
        <v>26321</v>
      </c>
      <c r="N2411" s="14" t="s">
        <v>26322</v>
      </c>
      <c r="O2411" s="14" t="s">
        <v>26323</v>
      </c>
      <c r="P2411" s="58" t="s">
        <v>38</v>
      </c>
      <c r="Q2411" s="14" t="s">
        <v>26324</v>
      </c>
      <c r="R2411" s="14" t="s">
        <v>40</v>
      </c>
      <c r="S2411" s="14" t="s">
        <v>26325</v>
      </c>
      <c r="T2411" s="14" t="s">
        <v>230</v>
      </c>
      <c r="U2411" s="14" t="s">
        <v>134</v>
      </c>
      <c r="V2411" s="14" t="s">
        <v>44</v>
      </c>
    </row>
    <row r="2412" spans="1:22" ht="9.75" customHeight="1">
      <c r="A2412" s="58" t="s">
        <v>26284</v>
      </c>
      <c r="B2412" s="14" t="s">
        <v>91</v>
      </c>
      <c r="C2412" s="13" t="str">
        <f t="shared" si="9"/>
        <v>11998A6</v>
      </c>
      <c r="D2412" s="14" t="s">
        <v>27</v>
      </c>
      <c r="E2412" s="14" t="s">
        <v>26326</v>
      </c>
      <c r="F2412" s="14" t="s">
        <v>26327</v>
      </c>
      <c r="G2412" s="13"/>
      <c r="H2412" s="14" t="s">
        <v>26328</v>
      </c>
      <c r="I2412" s="14" t="s">
        <v>7102</v>
      </c>
      <c r="J2412" s="14" t="s">
        <v>13721</v>
      </c>
      <c r="K2412" s="13"/>
      <c r="L2412" s="14" t="s">
        <v>26329</v>
      </c>
      <c r="M2412" s="14" t="s">
        <v>7104</v>
      </c>
      <c r="N2412" s="14" t="s">
        <v>26330</v>
      </c>
      <c r="O2412" s="14" t="s">
        <v>26331</v>
      </c>
      <c r="P2412" s="58" t="s">
        <v>38</v>
      </c>
      <c r="Q2412" s="14" t="s">
        <v>26332</v>
      </c>
      <c r="R2412" s="14" t="s">
        <v>40</v>
      </c>
      <c r="S2412" s="14" t="s">
        <v>26333</v>
      </c>
      <c r="T2412" s="14" t="s">
        <v>229</v>
      </c>
      <c r="U2412" s="14" t="s">
        <v>60</v>
      </c>
      <c r="V2412" s="14" t="s">
        <v>148</v>
      </c>
    </row>
    <row r="2413" spans="1:22" ht="9.75" customHeight="1">
      <c r="A2413" s="58" t="s">
        <v>26284</v>
      </c>
      <c r="B2413" s="14" t="s">
        <v>105</v>
      </c>
      <c r="C2413" s="13" t="str">
        <f t="shared" si="9"/>
        <v>11998A7</v>
      </c>
      <c r="D2413" s="14" t="s">
        <v>27</v>
      </c>
      <c r="E2413" s="14" t="s">
        <v>26334</v>
      </c>
      <c r="F2413" s="14" t="s">
        <v>26335</v>
      </c>
      <c r="G2413" s="14" t="s">
        <v>26336</v>
      </c>
      <c r="H2413" s="14" t="s">
        <v>26337</v>
      </c>
      <c r="I2413" s="14" t="s">
        <v>26338</v>
      </c>
      <c r="J2413" s="14" t="s">
        <v>26339</v>
      </c>
      <c r="K2413" s="14" t="s">
        <v>83</v>
      </c>
      <c r="L2413" s="14" t="s">
        <v>26340</v>
      </c>
      <c r="M2413" s="14" t="s">
        <v>26341</v>
      </c>
      <c r="N2413" s="14" t="s">
        <v>26342</v>
      </c>
      <c r="O2413" s="14" t="s">
        <v>26343</v>
      </c>
      <c r="P2413" s="58" t="s">
        <v>38</v>
      </c>
      <c r="Q2413" s="14" t="s">
        <v>26344</v>
      </c>
      <c r="R2413" s="14" t="s">
        <v>40</v>
      </c>
      <c r="S2413" s="14" t="s">
        <v>26345</v>
      </c>
      <c r="T2413" s="14" t="s">
        <v>26346</v>
      </c>
      <c r="U2413" s="14" t="s">
        <v>134</v>
      </c>
      <c r="V2413" s="14" t="s">
        <v>148</v>
      </c>
    </row>
    <row r="2414" spans="1:22" ht="9.75" customHeight="1">
      <c r="A2414" s="58" t="s">
        <v>26284</v>
      </c>
      <c r="B2414" s="14" t="s">
        <v>120</v>
      </c>
      <c r="C2414" s="13" t="str">
        <f t="shared" si="9"/>
        <v>11998A8</v>
      </c>
      <c r="D2414" s="14" t="s">
        <v>27</v>
      </c>
      <c r="E2414" s="14" t="s">
        <v>26347</v>
      </c>
      <c r="F2414" s="14" t="s">
        <v>26348</v>
      </c>
      <c r="G2414" s="13"/>
      <c r="H2414" s="14" t="s">
        <v>26349</v>
      </c>
      <c r="I2414" s="14" t="s">
        <v>26350</v>
      </c>
      <c r="J2414" s="14" t="s">
        <v>26351</v>
      </c>
      <c r="K2414" s="14" t="s">
        <v>2596</v>
      </c>
      <c r="L2414" s="14" t="s">
        <v>26352</v>
      </c>
      <c r="M2414" s="14" t="s">
        <v>26353</v>
      </c>
      <c r="N2414" s="14" t="s">
        <v>26354</v>
      </c>
      <c r="O2414" s="14" t="s">
        <v>26355</v>
      </c>
      <c r="P2414" s="58" t="s">
        <v>38</v>
      </c>
      <c r="Q2414" s="14" t="s">
        <v>26356</v>
      </c>
      <c r="R2414" s="14" t="s">
        <v>40</v>
      </c>
      <c r="S2414" s="14" t="s">
        <v>26357</v>
      </c>
      <c r="T2414" s="14" t="s">
        <v>16521</v>
      </c>
      <c r="U2414" s="14" t="s">
        <v>134</v>
      </c>
      <c r="V2414" s="14" t="s">
        <v>148</v>
      </c>
    </row>
    <row r="2415" spans="1:22" ht="9.75" customHeight="1">
      <c r="A2415" s="58" t="s">
        <v>26284</v>
      </c>
      <c r="B2415" s="14" t="s">
        <v>136</v>
      </c>
      <c r="C2415" s="13" t="str">
        <f t="shared" si="9"/>
        <v>11998A9</v>
      </c>
      <c r="D2415" s="14" t="s">
        <v>27</v>
      </c>
      <c r="E2415" s="14" t="s">
        <v>26358</v>
      </c>
      <c r="F2415" s="14" t="s">
        <v>26359</v>
      </c>
      <c r="G2415" s="14" t="s">
        <v>26360</v>
      </c>
      <c r="H2415" s="14" t="s">
        <v>26361</v>
      </c>
      <c r="I2415" s="14" t="s">
        <v>26362</v>
      </c>
      <c r="J2415" s="14" t="s">
        <v>5982</v>
      </c>
      <c r="K2415" s="14" t="s">
        <v>15219</v>
      </c>
      <c r="L2415" s="14" t="s">
        <v>26363</v>
      </c>
      <c r="M2415" s="14" t="s">
        <v>26364</v>
      </c>
      <c r="N2415" s="14" t="s">
        <v>26365</v>
      </c>
      <c r="O2415" s="14" t="s">
        <v>26366</v>
      </c>
      <c r="P2415" s="58" t="s">
        <v>38</v>
      </c>
      <c r="Q2415" s="14" t="s">
        <v>26367</v>
      </c>
      <c r="R2415" s="14" t="s">
        <v>40</v>
      </c>
      <c r="S2415" s="14" t="s">
        <v>26368</v>
      </c>
      <c r="T2415" s="14" t="s">
        <v>5988</v>
      </c>
      <c r="U2415" s="14" t="s">
        <v>230</v>
      </c>
      <c r="V2415" s="14" t="s">
        <v>44</v>
      </c>
    </row>
    <row r="2416" spans="1:22" ht="9.75" customHeight="1">
      <c r="A2416" s="58" t="s">
        <v>26284</v>
      </c>
      <c r="B2416" s="14" t="s">
        <v>149</v>
      </c>
      <c r="C2416" s="13" t="str">
        <f t="shared" si="9"/>
        <v>11998A10</v>
      </c>
      <c r="D2416" s="14" t="s">
        <v>27</v>
      </c>
      <c r="E2416" s="14" t="s">
        <v>26369</v>
      </c>
      <c r="F2416" s="14" t="s">
        <v>26370</v>
      </c>
      <c r="G2416" s="14" t="s">
        <v>26371</v>
      </c>
      <c r="H2416" s="14" t="s">
        <v>26372</v>
      </c>
      <c r="I2416" s="14" t="s">
        <v>26373</v>
      </c>
      <c r="J2416" s="14" t="s">
        <v>230</v>
      </c>
      <c r="K2416" s="14" t="s">
        <v>83</v>
      </c>
      <c r="L2416" s="14" t="s">
        <v>26374</v>
      </c>
      <c r="M2416" s="14" t="s">
        <v>26375</v>
      </c>
      <c r="N2416" s="14" t="s">
        <v>26376</v>
      </c>
      <c r="O2416" s="14" t="s">
        <v>26377</v>
      </c>
      <c r="P2416" s="58" t="s">
        <v>38</v>
      </c>
      <c r="Q2416" s="14" t="s">
        <v>26378</v>
      </c>
      <c r="R2416" s="14" t="s">
        <v>40</v>
      </c>
      <c r="S2416" s="14" t="s">
        <v>26379</v>
      </c>
      <c r="T2416" s="14" t="s">
        <v>230</v>
      </c>
      <c r="U2416" s="14" t="s">
        <v>60</v>
      </c>
      <c r="V2416" s="14" t="s">
        <v>44</v>
      </c>
    </row>
    <row r="2417" spans="1:22" ht="9.75" customHeight="1">
      <c r="A2417" s="58" t="s">
        <v>26284</v>
      </c>
      <c r="B2417" s="14" t="s">
        <v>162</v>
      </c>
      <c r="C2417" s="13" t="str">
        <f t="shared" si="9"/>
        <v>11998A11</v>
      </c>
      <c r="D2417" s="14" t="s">
        <v>27</v>
      </c>
      <c r="E2417" s="14" t="s">
        <v>26380</v>
      </c>
      <c r="F2417" s="14" t="s">
        <v>26381</v>
      </c>
      <c r="G2417" s="13"/>
      <c r="H2417" s="14" t="s">
        <v>26382</v>
      </c>
      <c r="I2417" s="14" t="s">
        <v>26383</v>
      </c>
      <c r="J2417" s="14" t="s">
        <v>588</v>
      </c>
      <c r="K2417" s="14" t="s">
        <v>33</v>
      </c>
      <c r="L2417" s="14" t="s">
        <v>26384</v>
      </c>
      <c r="M2417" s="14" t="s">
        <v>26385</v>
      </c>
      <c r="N2417" s="14" t="s">
        <v>26386</v>
      </c>
      <c r="O2417" s="14" t="s">
        <v>26387</v>
      </c>
      <c r="P2417" s="58" t="s">
        <v>38</v>
      </c>
      <c r="Q2417" s="14" t="s">
        <v>26388</v>
      </c>
      <c r="R2417" s="14" t="s">
        <v>40</v>
      </c>
      <c r="S2417" s="14" t="s">
        <v>26389</v>
      </c>
      <c r="T2417" s="14" t="s">
        <v>75</v>
      </c>
      <c r="U2417" s="14" t="s">
        <v>484</v>
      </c>
      <c r="V2417" s="14" t="s">
        <v>44</v>
      </c>
    </row>
    <row r="2418" spans="1:22" ht="9.75" customHeight="1">
      <c r="A2418" s="58" t="s">
        <v>26284</v>
      </c>
      <c r="B2418" s="14" t="s">
        <v>176</v>
      </c>
      <c r="C2418" s="13" t="str">
        <f t="shared" si="9"/>
        <v>11998B2</v>
      </c>
      <c r="D2418" s="14" t="s">
        <v>27</v>
      </c>
      <c r="E2418" s="14" t="s">
        <v>26390</v>
      </c>
      <c r="F2418" s="14" t="s">
        <v>26391</v>
      </c>
      <c r="G2418" s="13"/>
      <c r="H2418" s="14" t="s">
        <v>26392</v>
      </c>
      <c r="I2418" s="14" t="s">
        <v>23781</v>
      </c>
      <c r="J2418" s="14" t="s">
        <v>1407</v>
      </c>
      <c r="K2418" s="14" t="s">
        <v>33</v>
      </c>
      <c r="L2418" s="14" t="s">
        <v>26393</v>
      </c>
      <c r="M2418" s="14" t="s">
        <v>23783</v>
      </c>
      <c r="N2418" s="14" t="s">
        <v>26394</v>
      </c>
      <c r="O2418" s="14" t="s">
        <v>26395</v>
      </c>
      <c r="P2418" s="58" t="s">
        <v>38</v>
      </c>
      <c r="Q2418" s="14" t="s">
        <v>26396</v>
      </c>
      <c r="R2418" s="14" t="s">
        <v>40</v>
      </c>
      <c r="S2418" s="14" t="s">
        <v>26397</v>
      </c>
      <c r="T2418" s="14" t="s">
        <v>118</v>
      </c>
      <c r="U2418" s="14" t="s">
        <v>283</v>
      </c>
      <c r="V2418" s="14" t="s">
        <v>44</v>
      </c>
    </row>
    <row r="2419" spans="1:22" ht="9.75" customHeight="1">
      <c r="A2419" s="58" t="s">
        <v>26284</v>
      </c>
      <c r="B2419" s="14" t="s">
        <v>190</v>
      </c>
      <c r="C2419" s="13" t="str">
        <f t="shared" si="9"/>
        <v>11998B3</v>
      </c>
      <c r="D2419" s="14" t="s">
        <v>27</v>
      </c>
      <c r="E2419" s="14" t="s">
        <v>26398</v>
      </c>
      <c r="F2419" s="14" t="s">
        <v>26399</v>
      </c>
      <c r="G2419" s="13"/>
      <c r="H2419" s="14" t="s">
        <v>26400</v>
      </c>
      <c r="I2419" s="14" t="s">
        <v>5209</v>
      </c>
      <c r="J2419" s="14" t="s">
        <v>19824</v>
      </c>
      <c r="K2419" s="14" t="s">
        <v>33</v>
      </c>
      <c r="L2419" s="14" t="s">
        <v>26401</v>
      </c>
      <c r="M2419" s="14" t="s">
        <v>5212</v>
      </c>
      <c r="N2419" s="14" t="s">
        <v>26402</v>
      </c>
      <c r="O2419" s="14" t="s">
        <v>26403</v>
      </c>
      <c r="P2419" s="58" t="s">
        <v>38</v>
      </c>
      <c r="Q2419" s="14" t="s">
        <v>26404</v>
      </c>
      <c r="R2419" s="14" t="s">
        <v>40</v>
      </c>
      <c r="S2419" s="14" t="s">
        <v>26405</v>
      </c>
      <c r="T2419" s="14" t="s">
        <v>998</v>
      </c>
      <c r="U2419" s="14" t="s">
        <v>795</v>
      </c>
      <c r="V2419" s="14" t="s">
        <v>44</v>
      </c>
    </row>
    <row r="2420" spans="1:22" ht="9.75" customHeight="1">
      <c r="A2420" s="58" t="s">
        <v>26284</v>
      </c>
      <c r="B2420" s="14" t="s">
        <v>203</v>
      </c>
      <c r="C2420" s="13" t="str">
        <f t="shared" si="9"/>
        <v>11998B4</v>
      </c>
      <c r="D2420" s="14" t="s">
        <v>27</v>
      </c>
      <c r="E2420" s="14" t="s">
        <v>26406</v>
      </c>
      <c r="F2420" s="14" t="s">
        <v>26407</v>
      </c>
      <c r="G2420" s="13"/>
      <c r="H2420" s="14" t="s">
        <v>26408</v>
      </c>
      <c r="I2420" s="14" t="s">
        <v>26409</v>
      </c>
      <c r="J2420" s="14" t="s">
        <v>230</v>
      </c>
      <c r="K2420" s="13"/>
      <c r="L2420" s="14" t="s">
        <v>26410</v>
      </c>
      <c r="M2420" s="14" t="s">
        <v>26411</v>
      </c>
      <c r="N2420" s="14" t="s">
        <v>26412</v>
      </c>
      <c r="O2420" s="14" t="s">
        <v>26413</v>
      </c>
      <c r="P2420" s="58" t="s">
        <v>38</v>
      </c>
      <c r="Q2420" s="14" t="s">
        <v>26414</v>
      </c>
      <c r="R2420" s="14" t="s">
        <v>40</v>
      </c>
      <c r="S2420" s="14" t="s">
        <v>26415</v>
      </c>
      <c r="T2420" s="14" t="s">
        <v>230</v>
      </c>
      <c r="U2420" s="14" t="s">
        <v>60</v>
      </c>
      <c r="V2420" s="14" t="s">
        <v>148</v>
      </c>
    </row>
    <row r="2421" spans="1:22" ht="9.75" customHeight="1">
      <c r="A2421" s="58" t="s">
        <v>26284</v>
      </c>
      <c r="B2421" s="14" t="s">
        <v>216</v>
      </c>
      <c r="C2421" s="13" t="str">
        <f t="shared" si="9"/>
        <v>11998B5</v>
      </c>
      <c r="D2421" s="14" t="s">
        <v>27</v>
      </c>
      <c r="E2421" s="14" t="s">
        <v>26416</v>
      </c>
      <c r="F2421" s="14" t="s">
        <v>26417</v>
      </c>
      <c r="G2421" s="13"/>
      <c r="H2421" s="14" t="s">
        <v>26418</v>
      </c>
      <c r="I2421" s="14" t="s">
        <v>26419</v>
      </c>
      <c r="J2421" s="14" t="s">
        <v>788</v>
      </c>
      <c r="K2421" s="14" t="s">
        <v>7546</v>
      </c>
      <c r="L2421" s="14" t="s">
        <v>26420</v>
      </c>
      <c r="M2421" s="14" t="s">
        <v>26421</v>
      </c>
      <c r="N2421" s="14" t="s">
        <v>26422</v>
      </c>
      <c r="O2421" s="14" t="s">
        <v>26423</v>
      </c>
      <c r="P2421" s="58" t="s">
        <v>38</v>
      </c>
      <c r="Q2421" s="14" t="s">
        <v>26424</v>
      </c>
      <c r="R2421" s="14" t="s">
        <v>40</v>
      </c>
      <c r="S2421" s="14" t="s">
        <v>26425</v>
      </c>
      <c r="T2421" s="14" t="s">
        <v>103</v>
      </c>
      <c r="U2421" s="14" t="s">
        <v>215</v>
      </c>
      <c r="V2421" s="14" t="s">
        <v>44</v>
      </c>
    </row>
    <row r="2422" spans="1:22" ht="9.75" customHeight="1">
      <c r="A2422" s="58" t="s">
        <v>26284</v>
      </c>
      <c r="B2422" s="14" t="s">
        <v>231</v>
      </c>
      <c r="C2422" s="13" t="str">
        <f t="shared" si="9"/>
        <v>11998B6</v>
      </c>
      <c r="D2422" s="14" t="s">
        <v>27</v>
      </c>
      <c r="E2422" s="14" t="s">
        <v>26426</v>
      </c>
      <c r="F2422" s="14" t="s">
        <v>26427</v>
      </c>
      <c r="G2422" s="13"/>
      <c r="H2422" s="14" t="s">
        <v>26428</v>
      </c>
      <c r="I2422" s="14" t="s">
        <v>26429</v>
      </c>
      <c r="J2422" s="14" t="s">
        <v>344</v>
      </c>
      <c r="K2422" s="13"/>
      <c r="L2422" s="14" t="s">
        <v>26430</v>
      </c>
      <c r="M2422" s="14" t="s">
        <v>26431</v>
      </c>
      <c r="N2422" s="14" t="s">
        <v>26432</v>
      </c>
      <c r="O2422" s="14" t="s">
        <v>26433</v>
      </c>
      <c r="P2422" s="58" t="s">
        <v>38</v>
      </c>
      <c r="Q2422" s="14" t="s">
        <v>26434</v>
      </c>
      <c r="R2422" s="14" t="s">
        <v>40</v>
      </c>
      <c r="S2422" s="14" t="s">
        <v>26435</v>
      </c>
      <c r="T2422" s="14" t="s">
        <v>75</v>
      </c>
      <c r="U2422" s="14" t="s">
        <v>243</v>
      </c>
      <c r="V2422" s="14" t="s">
        <v>44</v>
      </c>
    </row>
    <row r="2423" spans="1:22" ht="9.75" customHeight="1">
      <c r="A2423" s="58" t="s">
        <v>26284</v>
      </c>
      <c r="B2423" s="14" t="s">
        <v>244</v>
      </c>
      <c r="C2423" s="13" t="str">
        <f t="shared" si="9"/>
        <v>11998B7</v>
      </c>
      <c r="D2423" s="14" t="s">
        <v>27</v>
      </c>
      <c r="E2423" s="14" t="s">
        <v>26436</v>
      </c>
      <c r="F2423" s="14" t="s">
        <v>26437</v>
      </c>
      <c r="G2423" s="13"/>
      <c r="H2423" s="14" t="s">
        <v>26438</v>
      </c>
      <c r="I2423" s="14" t="s">
        <v>22179</v>
      </c>
      <c r="J2423" s="14" t="s">
        <v>1301</v>
      </c>
      <c r="K2423" s="13"/>
      <c r="L2423" s="14" t="s">
        <v>26439</v>
      </c>
      <c r="M2423" s="14" t="s">
        <v>22181</v>
      </c>
      <c r="N2423" s="14" t="s">
        <v>26440</v>
      </c>
      <c r="O2423" s="14" t="s">
        <v>26441</v>
      </c>
      <c r="P2423" s="58" t="s">
        <v>38</v>
      </c>
      <c r="Q2423" s="14" t="s">
        <v>26442</v>
      </c>
      <c r="R2423" s="14" t="s">
        <v>40</v>
      </c>
      <c r="S2423" s="14" t="s">
        <v>26443</v>
      </c>
      <c r="T2423" s="14" t="s">
        <v>230</v>
      </c>
      <c r="U2423" s="14" t="s">
        <v>215</v>
      </c>
      <c r="V2423" s="14" t="s">
        <v>148</v>
      </c>
    </row>
    <row r="2424" spans="1:22" ht="9.75" customHeight="1">
      <c r="A2424" s="58" t="s">
        <v>26284</v>
      </c>
      <c r="B2424" s="14" t="s">
        <v>257</v>
      </c>
      <c r="C2424" s="13" t="str">
        <f t="shared" si="9"/>
        <v>11998B8</v>
      </c>
      <c r="D2424" s="14" t="s">
        <v>27</v>
      </c>
      <c r="E2424" s="14" t="s">
        <v>26444</v>
      </c>
      <c r="F2424" s="14" t="s">
        <v>26445</v>
      </c>
      <c r="G2424" s="13"/>
      <c r="H2424" s="14" t="s">
        <v>26446</v>
      </c>
      <c r="I2424" s="14" t="s">
        <v>26447</v>
      </c>
      <c r="J2424" s="14" t="s">
        <v>2391</v>
      </c>
      <c r="K2424" s="14" t="s">
        <v>169</v>
      </c>
      <c r="L2424" s="14" t="s">
        <v>26448</v>
      </c>
      <c r="M2424" s="14" t="s">
        <v>26449</v>
      </c>
      <c r="N2424" s="14" t="s">
        <v>26450</v>
      </c>
      <c r="O2424" s="14" t="s">
        <v>280</v>
      </c>
      <c r="P2424" s="58" t="s">
        <v>38</v>
      </c>
      <c r="Q2424" s="14" t="s">
        <v>26451</v>
      </c>
      <c r="R2424" s="14" t="s">
        <v>40</v>
      </c>
      <c r="S2424" s="14" t="s">
        <v>26452</v>
      </c>
      <c r="T2424" s="14" t="s">
        <v>2399</v>
      </c>
      <c r="U2424" s="14" t="s">
        <v>338</v>
      </c>
      <c r="V2424" s="14" t="s">
        <v>44</v>
      </c>
    </row>
    <row r="2425" spans="1:22" ht="9.75" customHeight="1">
      <c r="A2425" s="58" t="s">
        <v>26284</v>
      </c>
      <c r="B2425" s="14" t="s">
        <v>270</v>
      </c>
      <c r="C2425" s="13" t="str">
        <f t="shared" si="9"/>
        <v>11998B9</v>
      </c>
      <c r="D2425" s="14" t="s">
        <v>27</v>
      </c>
      <c r="E2425" s="14" t="s">
        <v>26453</v>
      </c>
      <c r="F2425" s="14" t="s">
        <v>26454</v>
      </c>
      <c r="G2425" s="13"/>
      <c r="H2425" s="14" t="s">
        <v>26455</v>
      </c>
      <c r="I2425" s="14" t="s">
        <v>26456</v>
      </c>
      <c r="J2425" s="14" t="s">
        <v>12655</v>
      </c>
      <c r="K2425" s="14" t="s">
        <v>52</v>
      </c>
      <c r="L2425" s="14" t="s">
        <v>26457</v>
      </c>
      <c r="M2425" s="14" t="s">
        <v>26458</v>
      </c>
      <c r="N2425" s="14" t="s">
        <v>26459</v>
      </c>
      <c r="O2425" s="14" t="s">
        <v>26460</v>
      </c>
      <c r="P2425" s="58" t="s">
        <v>38</v>
      </c>
      <c r="Q2425" s="14" t="s">
        <v>26461</v>
      </c>
      <c r="R2425" s="14" t="s">
        <v>40</v>
      </c>
      <c r="S2425" s="14" t="s">
        <v>26462</v>
      </c>
      <c r="T2425" s="14" t="s">
        <v>781</v>
      </c>
      <c r="U2425" s="14" t="s">
        <v>3797</v>
      </c>
      <c r="V2425" s="14" t="s">
        <v>44</v>
      </c>
    </row>
    <row r="2426" spans="1:22" ht="9.75" customHeight="1">
      <c r="A2426" s="58" t="s">
        <v>26284</v>
      </c>
      <c r="B2426" s="14" t="s">
        <v>284</v>
      </c>
      <c r="C2426" s="13" t="str">
        <f t="shared" si="9"/>
        <v>11998B10</v>
      </c>
      <c r="D2426" s="14" t="s">
        <v>27</v>
      </c>
      <c r="E2426" s="14" t="s">
        <v>26463</v>
      </c>
      <c r="F2426" s="14" t="s">
        <v>26464</v>
      </c>
      <c r="G2426" s="13"/>
      <c r="H2426" s="14" t="s">
        <v>26465</v>
      </c>
      <c r="I2426" s="14" t="s">
        <v>8178</v>
      </c>
      <c r="J2426" s="14" t="s">
        <v>2558</v>
      </c>
      <c r="K2426" s="13"/>
      <c r="L2426" s="14" t="s">
        <v>26466</v>
      </c>
      <c r="M2426" s="14" t="s">
        <v>26467</v>
      </c>
      <c r="N2426" s="14" t="s">
        <v>26468</v>
      </c>
      <c r="O2426" s="14" t="s">
        <v>26469</v>
      </c>
      <c r="P2426" s="58" t="s">
        <v>38</v>
      </c>
      <c r="Q2426" s="14" t="s">
        <v>26470</v>
      </c>
      <c r="R2426" s="14" t="s">
        <v>40</v>
      </c>
      <c r="S2426" s="14" t="s">
        <v>26471</v>
      </c>
      <c r="T2426" s="14" t="s">
        <v>1060</v>
      </c>
      <c r="U2426" s="14" t="s">
        <v>283</v>
      </c>
      <c r="V2426" s="14" t="s">
        <v>44</v>
      </c>
    </row>
    <row r="2427" spans="1:22" ht="9.75" customHeight="1">
      <c r="A2427" s="58" t="s">
        <v>26284</v>
      </c>
      <c r="B2427" s="14" t="s">
        <v>298</v>
      </c>
      <c r="C2427" s="13" t="str">
        <f t="shared" si="9"/>
        <v>11998B11</v>
      </c>
      <c r="D2427" s="14" t="s">
        <v>27</v>
      </c>
      <c r="E2427" s="14" t="s">
        <v>26472</v>
      </c>
      <c r="F2427" s="14" t="s">
        <v>26473</v>
      </c>
      <c r="G2427" s="14" t="s">
        <v>26474</v>
      </c>
      <c r="H2427" s="14" t="s">
        <v>26475</v>
      </c>
      <c r="I2427" s="14" t="s">
        <v>26476</v>
      </c>
      <c r="J2427" s="14" t="s">
        <v>26477</v>
      </c>
      <c r="K2427" s="14" t="s">
        <v>33</v>
      </c>
      <c r="L2427" s="14" t="s">
        <v>26478</v>
      </c>
      <c r="M2427" s="14" t="s">
        <v>26479</v>
      </c>
      <c r="N2427" s="14" t="s">
        <v>26480</v>
      </c>
      <c r="O2427" s="14" t="s">
        <v>26481</v>
      </c>
      <c r="P2427" s="58" t="s">
        <v>38</v>
      </c>
      <c r="Q2427" s="14" t="s">
        <v>26482</v>
      </c>
      <c r="R2427" s="14" t="s">
        <v>40</v>
      </c>
      <c r="S2427" s="14" t="s">
        <v>26483</v>
      </c>
      <c r="T2427" s="14" t="s">
        <v>26484</v>
      </c>
      <c r="U2427" s="14" t="s">
        <v>134</v>
      </c>
      <c r="V2427" s="14" t="s">
        <v>44</v>
      </c>
    </row>
    <row r="2428" spans="1:22" ht="9.75" customHeight="1">
      <c r="A2428" s="58" t="s">
        <v>26284</v>
      </c>
      <c r="B2428" s="14" t="s">
        <v>311</v>
      </c>
      <c r="C2428" s="13" t="str">
        <f t="shared" si="9"/>
        <v>11998C2</v>
      </c>
      <c r="D2428" s="14" t="s">
        <v>27</v>
      </c>
      <c r="E2428" s="14" t="s">
        <v>26485</v>
      </c>
      <c r="F2428" s="14" t="s">
        <v>26486</v>
      </c>
      <c r="G2428" s="14" t="s">
        <v>26487</v>
      </c>
      <c r="H2428" s="14" t="s">
        <v>26488</v>
      </c>
      <c r="I2428" s="14" t="s">
        <v>26489</v>
      </c>
      <c r="J2428" s="14" t="s">
        <v>26490</v>
      </c>
      <c r="K2428" s="14" t="s">
        <v>33</v>
      </c>
      <c r="L2428" s="14" t="s">
        <v>26491</v>
      </c>
      <c r="M2428" s="14" t="s">
        <v>26492</v>
      </c>
      <c r="N2428" s="14" t="s">
        <v>26493</v>
      </c>
      <c r="O2428" s="14" t="s">
        <v>26494</v>
      </c>
      <c r="P2428" s="58" t="s">
        <v>38</v>
      </c>
      <c r="Q2428" s="14" t="s">
        <v>26495</v>
      </c>
      <c r="R2428" s="14" t="s">
        <v>40</v>
      </c>
      <c r="S2428" s="14" t="s">
        <v>26496</v>
      </c>
      <c r="T2428" s="14" t="s">
        <v>483</v>
      </c>
      <c r="U2428" s="14" t="s">
        <v>243</v>
      </c>
      <c r="V2428" s="14" t="s">
        <v>547</v>
      </c>
    </row>
    <row r="2429" spans="1:22" ht="9.75" customHeight="1">
      <c r="A2429" s="58" t="s">
        <v>26284</v>
      </c>
      <c r="B2429" s="14" t="s">
        <v>325</v>
      </c>
      <c r="C2429" s="13" t="str">
        <f t="shared" si="9"/>
        <v>11998C3</v>
      </c>
      <c r="D2429" s="14" t="s">
        <v>27</v>
      </c>
      <c r="E2429" s="14" t="s">
        <v>26497</v>
      </c>
      <c r="F2429" s="14" t="s">
        <v>26498</v>
      </c>
      <c r="G2429" s="14" t="s">
        <v>26499</v>
      </c>
      <c r="H2429" s="14" t="s">
        <v>26500</v>
      </c>
      <c r="I2429" s="14" t="s">
        <v>26501</v>
      </c>
      <c r="J2429" s="14" t="s">
        <v>5733</v>
      </c>
      <c r="K2429" s="14" t="s">
        <v>33</v>
      </c>
      <c r="L2429" s="14" t="s">
        <v>26502</v>
      </c>
      <c r="M2429" s="14" t="s">
        <v>26503</v>
      </c>
      <c r="N2429" s="14" t="s">
        <v>26504</v>
      </c>
      <c r="O2429" s="14" t="s">
        <v>26505</v>
      </c>
      <c r="P2429" s="58" t="s">
        <v>38</v>
      </c>
      <c r="Q2429" s="14" t="s">
        <v>26506</v>
      </c>
      <c r="R2429" s="14" t="s">
        <v>40</v>
      </c>
      <c r="S2429" s="14" t="s">
        <v>26507</v>
      </c>
      <c r="T2429" s="14" t="s">
        <v>103</v>
      </c>
      <c r="U2429" s="14" t="s">
        <v>1084</v>
      </c>
      <c r="V2429" s="14" t="s">
        <v>44</v>
      </c>
    </row>
    <row r="2430" spans="1:22" ht="9.75" customHeight="1">
      <c r="A2430" s="58" t="s">
        <v>26284</v>
      </c>
      <c r="B2430" s="14" t="s">
        <v>339</v>
      </c>
      <c r="C2430" s="13" t="str">
        <f t="shared" si="9"/>
        <v>11998C4</v>
      </c>
      <c r="D2430" s="14" t="s">
        <v>27</v>
      </c>
      <c r="E2430" s="14" t="s">
        <v>26508</v>
      </c>
      <c r="F2430" s="14" t="s">
        <v>26509</v>
      </c>
      <c r="G2430" s="14" t="s">
        <v>26510</v>
      </c>
      <c r="H2430" s="14" t="s">
        <v>26511</v>
      </c>
      <c r="I2430" s="14" t="s">
        <v>22908</v>
      </c>
      <c r="J2430" s="14" t="s">
        <v>7604</v>
      </c>
      <c r="K2430" s="14" t="s">
        <v>33</v>
      </c>
      <c r="L2430" s="14" t="s">
        <v>26512</v>
      </c>
      <c r="M2430" s="14" t="s">
        <v>26513</v>
      </c>
      <c r="N2430" s="14" t="s">
        <v>26514</v>
      </c>
      <c r="O2430" s="14" t="s">
        <v>26515</v>
      </c>
      <c r="P2430" s="58" t="s">
        <v>38</v>
      </c>
      <c r="Q2430" s="14" t="s">
        <v>26516</v>
      </c>
      <c r="R2430" s="14" t="s">
        <v>40</v>
      </c>
      <c r="S2430" s="14" t="s">
        <v>26517</v>
      </c>
      <c r="T2430" s="14" t="s">
        <v>323</v>
      </c>
      <c r="U2430" s="14" t="s">
        <v>230</v>
      </c>
      <c r="V2430" s="14" t="s">
        <v>44</v>
      </c>
    </row>
    <row r="2431" spans="1:22" ht="9.75" customHeight="1">
      <c r="A2431" s="58" t="s">
        <v>26284</v>
      </c>
      <c r="B2431" s="14" t="s">
        <v>351</v>
      </c>
      <c r="C2431" s="13" t="str">
        <f t="shared" si="9"/>
        <v>11998C5</v>
      </c>
      <c r="D2431" s="14" t="s">
        <v>27</v>
      </c>
      <c r="E2431" s="14" t="s">
        <v>26518</v>
      </c>
      <c r="F2431" s="14" t="s">
        <v>26519</v>
      </c>
      <c r="G2431" s="13"/>
      <c r="H2431" s="14" t="s">
        <v>26520</v>
      </c>
      <c r="I2431" s="14" t="s">
        <v>26521</v>
      </c>
      <c r="J2431" s="14" t="s">
        <v>14783</v>
      </c>
      <c r="K2431" s="13"/>
      <c r="L2431" s="14" t="s">
        <v>26522</v>
      </c>
      <c r="M2431" s="14" t="s">
        <v>26523</v>
      </c>
      <c r="N2431" s="14" t="s">
        <v>26524</v>
      </c>
      <c r="O2431" s="14" t="s">
        <v>280</v>
      </c>
      <c r="P2431" s="58" t="s">
        <v>38</v>
      </c>
      <c r="Q2431" s="14" t="s">
        <v>26525</v>
      </c>
      <c r="R2431" s="14" t="s">
        <v>40</v>
      </c>
      <c r="S2431" s="14" t="s">
        <v>26526</v>
      </c>
      <c r="T2431" s="14" t="s">
        <v>75</v>
      </c>
      <c r="U2431" s="14" t="s">
        <v>7224</v>
      </c>
      <c r="V2431" s="14" t="s">
        <v>44</v>
      </c>
    </row>
    <row r="2432" spans="1:22" ht="9.75" customHeight="1">
      <c r="A2432" s="58" t="s">
        <v>26284</v>
      </c>
      <c r="B2432" s="14" t="s">
        <v>365</v>
      </c>
      <c r="C2432" s="13" t="str">
        <f t="shared" si="9"/>
        <v>11998C6</v>
      </c>
      <c r="D2432" s="14" t="s">
        <v>27</v>
      </c>
      <c r="E2432" s="14" t="s">
        <v>26527</v>
      </c>
      <c r="F2432" s="14" t="s">
        <v>26528</v>
      </c>
      <c r="G2432" s="13"/>
      <c r="H2432" s="14" t="s">
        <v>26529</v>
      </c>
      <c r="I2432" s="14" t="s">
        <v>7614</v>
      </c>
      <c r="J2432" s="14" t="s">
        <v>230</v>
      </c>
      <c r="K2432" s="13"/>
      <c r="L2432" s="14" t="s">
        <v>26530</v>
      </c>
      <c r="M2432" s="14" t="s">
        <v>7616</v>
      </c>
      <c r="N2432" s="14" t="s">
        <v>26531</v>
      </c>
      <c r="O2432" s="14" t="s">
        <v>26532</v>
      </c>
      <c r="P2432" s="58" t="s">
        <v>38</v>
      </c>
      <c r="Q2432" s="14" t="s">
        <v>26533</v>
      </c>
      <c r="R2432" s="14" t="s">
        <v>40</v>
      </c>
      <c r="S2432" s="14" t="s">
        <v>26534</v>
      </c>
      <c r="T2432" s="14" t="s">
        <v>230</v>
      </c>
      <c r="U2432" s="14" t="s">
        <v>230</v>
      </c>
      <c r="V2432" s="14" t="s">
        <v>148</v>
      </c>
    </row>
    <row r="2433" spans="1:22" ht="9.75" customHeight="1">
      <c r="A2433" s="58" t="s">
        <v>26284</v>
      </c>
      <c r="B2433" s="14" t="s">
        <v>378</v>
      </c>
      <c r="C2433" s="13" t="str">
        <f t="shared" si="9"/>
        <v>11998C7</v>
      </c>
      <c r="D2433" s="14" t="s">
        <v>27</v>
      </c>
      <c r="E2433" s="14" t="s">
        <v>26535</v>
      </c>
      <c r="F2433" s="14" t="s">
        <v>26536</v>
      </c>
      <c r="G2433" s="14" t="s">
        <v>26537</v>
      </c>
      <c r="H2433" s="14" t="s">
        <v>26538</v>
      </c>
      <c r="I2433" s="14" t="s">
        <v>26539</v>
      </c>
      <c r="J2433" s="14" t="s">
        <v>82</v>
      </c>
      <c r="K2433" s="14" t="s">
        <v>33</v>
      </c>
      <c r="L2433" s="14" t="s">
        <v>26540</v>
      </c>
      <c r="M2433" s="14" t="s">
        <v>26541</v>
      </c>
      <c r="N2433" s="14" t="s">
        <v>26542</v>
      </c>
      <c r="O2433" s="14" t="s">
        <v>26543</v>
      </c>
      <c r="P2433" s="58" t="s">
        <v>38</v>
      </c>
      <c r="Q2433" s="14" t="s">
        <v>26544</v>
      </c>
      <c r="R2433" s="14" t="s">
        <v>40</v>
      </c>
      <c r="S2433" s="14" t="s">
        <v>26545</v>
      </c>
      <c r="T2433" s="14" t="s">
        <v>90</v>
      </c>
      <c r="U2433" s="14" t="s">
        <v>283</v>
      </c>
      <c r="V2433" s="14" t="s">
        <v>44</v>
      </c>
    </row>
    <row r="2434" spans="1:22" ht="9.75" customHeight="1">
      <c r="A2434" s="58" t="s">
        <v>26284</v>
      </c>
      <c r="B2434" s="14" t="s">
        <v>392</v>
      </c>
      <c r="C2434" s="13" t="str">
        <f t="shared" si="9"/>
        <v>11998C8</v>
      </c>
      <c r="D2434" s="14" t="s">
        <v>27</v>
      </c>
      <c r="E2434" s="14" t="s">
        <v>26546</v>
      </c>
      <c r="F2434" s="14" t="s">
        <v>26547</v>
      </c>
      <c r="G2434" s="13"/>
      <c r="H2434" s="14" t="s">
        <v>26548</v>
      </c>
      <c r="I2434" s="14" t="s">
        <v>26549</v>
      </c>
      <c r="J2434" s="14" t="s">
        <v>384</v>
      </c>
      <c r="K2434" s="13"/>
      <c r="L2434" s="14" t="s">
        <v>26550</v>
      </c>
      <c r="M2434" s="14" t="s">
        <v>26551</v>
      </c>
      <c r="N2434" s="14" t="s">
        <v>26552</v>
      </c>
      <c r="O2434" s="14" t="s">
        <v>26553</v>
      </c>
      <c r="P2434" s="58" t="s">
        <v>38</v>
      </c>
      <c r="Q2434" s="14" t="s">
        <v>26554</v>
      </c>
      <c r="R2434" s="14" t="s">
        <v>40</v>
      </c>
      <c r="S2434" s="14" t="s">
        <v>26555</v>
      </c>
      <c r="T2434" s="14" t="s">
        <v>391</v>
      </c>
      <c r="U2434" s="14" t="s">
        <v>693</v>
      </c>
      <c r="V2434" s="14" t="s">
        <v>44</v>
      </c>
    </row>
    <row r="2435" spans="1:22" ht="9.75" customHeight="1">
      <c r="A2435" s="58" t="s">
        <v>26284</v>
      </c>
      <c r="B2435" s="14" t="s">
        <v>404</v>
      </c>
      <c r="C2435" s="13" t="str">
        <f t="shared" si="9"/>
        <v>11998C9</v>
      </c>
      <c r="D2435" s="14" t="s">
        <v>27</v>
      </c>
      <c r="E2435" s="14" t="s">
        <v>26556</v>
      </c>
      <c r="F2435" s="14" t="s">
        <v>26557</v>
      </c>
      <c r="G2435" s="13"/>
      <c r="H2435" s="14" t="s">
        <v>26558</v>
      </c>
      <c r="I2435" s="14" t="s">
        <v>26559</v>
      </c>
      <c r="J2435" s="14" t="s">
        <v>26560</v>
      </c>
      <c r="K2435" s="13"/>
      <c r="L2435" s="14" t="s">
        <v>26561</v>
      </c>
      <c r="M2435" s="14" t="s">
        <v>26562</v>
      </c>
      <c r="N2435" s="14" t="s">
        <v>26563</v>
      </c>
      <c r="O2435" s="14" t="s">
        <v>26564</v>
      </c>
      <c r="P2435" s="58" t="s">
        <v>38</v>
      </c>
      <c r="Q2435" s="14" t="s">
        <v>26565</v>
      </c>
      <c r="R2435" s="14" t="s">
        <v>40</v>
      </c>
      <c r="S2435" s="14" t="s">
        <v>26566</v>
      </c>
      <c r="T2435" s="14" t="s">
        <v>337</v>
      </c>
      <c r="U2435" s="14" t="s">
        <v>338</v>
      </c>
      <c r="V2435" s="14" t="s">
        <v>148</v>
      </c>
    </row>
    <row r="2436" spans="1:22" ht="9.75" customHeight="1">
      <c r="A2436" s="58" t="s">
        <v>26284</v>
      </c>
      <c r="B2436" s="14" t="s">
        <v>417</v>
      </c>
      <c r="C2436" s="13" t="str">
        <f t="shared" si="9"/>
        <v>11998C10</v>
      </c>
      <c r="D2436" s="14" t="s">
        <v>27</v>
      </c>
      <c r="E2436" s="14" t="s">
        <v>26567</v>
      </c>
      <c r="F2436" s="14" t="s">
        <v>26568</v>
      </c>
      <c r="G2436" s="14" t="s">
        <v>26569</v>
      </c>
      <c r="H2436" s="14" t="s">
        <v>26570</v>
      </c>
      <c r="I2436" s="14" t="s">
        <v>26571</v>
      </c>
      <c r="J2436" s="14" t="s">
        <v>82</v>
      </c>
      <c r="K2436" s="14" t="s">
        <v>169</v>
      </c>
      <c r="L2436" s="14" t="s">
        <v>26572</v>
      </c>
      <c r="M2436" s="14" t="s">
        <v>26573</v>
      </c>
      <c r="N2436" s="14" t="s">
        <v>26574</v>
      </c>
      <c r="O2436" s="14" t="s">
        <v>26575</v>
      </c>
      <c r="P2436" s="58" t="s">
        <v>38</v>
      </c>
      <c r="Q2436" s="14" t="s">
        <v>26576</v>
      </c>
      <c r="R2436" s="14" t="s">
        <v>40</v>
      </c>
      <c r="S2436" s="14" t="s">
        <v>26577</v>
      </c>
      <c r="T2436" s="14" t="s">
        <v>90</v>
      </c>
      <c r="U2436" s="14" t="s">
        <v>230</v>
      </c>
      <c r="V2436" s="14" t="s">
        <v>44</v>
      </c>
    </row>
    <row r="2437" spans="1:22" ht="9.75" customHeight="1">
      <c r="A2437" s="58" t="s">
        <v>26284</v>
      </c>
      <c r="B2437" s="14" t="s">
        <v>430</v>
      </c>
      <c r="C2437" s="13" t="str">
        <f t="shared" si="9"/>
        <v>11998C11</v>
      </c>
      <c r="D2437" s="14" t="s">
        <v>27</v>
      </c>
      <c r="E2437" s="14" t="s">
        <v>26578</v>
      </c>
      <c r="F2437" s="14" t="s">
        <v>26579</v>
      </c>
      <c r="G2437" s="14" t="s">
        <v>26580</v>
      </c>
      <c r="H2437" s="14" t="s">
        <v>26581</v>
      </c>
      <c r="I2437" s="14" t="s">
        <v>18772</v>
      </c>
      <c r="J2437" s="14" t="s">
        <v>1301</v>
      </c>
      <c r="K2437" s="14" t="s">
        <v>33</v>
      </c>
      <c r="L2437" s="14" t="s">
        <v>26582</v>
      </c>
      <c r="M2437" s="14" t="s">
        <v>26583</v>
      </c>
      <c r="N2437" s="14" t="s">
        <v>26584</v>
      </c>
      <c r="O2437" s="14" t="s">
        <v>26585</v>
      </c>
      <c r="P2437" s="58" t="s">
        <v>38</v>
      </c>
      <c r="Q2437" s="14" t="s">
        <v>26586</v>
      </c>
      <c r="R2437" s="14" t="s">
        <v>40</v>
      </c>
      <c r="S2437" s="14" t="s">
        <v>26587</v>
      </c>
      <c r="T2437" s="14" t="s">
        <v>230</v>
      </c>
      <c r="U2437" s="14" t="s">
        <v>215</v>
      </c>
      <c r="V2437" s="14" t="s">
        <v>148</v>
      </c>
    </row>
    <row r="2438" spans="1:22" ht="9.75" customHeight="1">
      <c r="A2438" s="58" t="s">
        <v>26284</v>
      </c>
      <c r="B2438" s="14" t="s">
        <v>444</v>
      </c>
      <c r="C2438" s="13" t="str">
        <f t="shared" si="9"/>
        <v>11998D2</v>
      </c>
      <c r="D2438" s="14" t="s">
        <v>27</v>
      </c>
      <c r="E2438" s="14" t="s">
        <v>26588</v>
      </c>
      <c r="F2438" s="14" t="s">
        <v>26589</v>
      </c>
      <c r="G2438" s="13"/>
      <c r="H2438" s="14" t="s">
        <v>26590</v>
      </c>
      <c r="I2438" s="14" t="s">
        <v>21823</v>
      </c>
      <c r="J2438" s="14" t="s">
        <v>230</v>
      </c>
      <c r="K2438" s="13"/>
      <c r="L2438" s="14" t="s">
        <v>26591</v>
      </c>
      <c r="M2438" s="14" t="s">
        <v>21825</v>
      </c>
      <c r="N2438" s="14" t="s">
        <v>26592</v>
      </c>
      <c r="O2438" s="14" t="s">
        <v>26593</v>
      </c>
      <c r="P2438" s="58" t="s">
        <v>38</v>
      </c>
      <c r="Q2438" s="14" t="s">
        <v>26594</v>
      </c>
      <c r="R2438" s="14" t="s">
        <v>40</v>
      </c>
      <c r="S2438" s="14" t="s">
        <v>26595</v>
      </c>
      <c r="T2438" s="14" t="s">
        <v>230</v>
      </c>
      <c r="U2438" s="14" t="s">
        <v>43</v>
      </c>
      <c r="V2438" s="14" t="s">
        <v>44</v>
      </c>
    </row>
    <row r="2439" spans="1:22" ht="9.75" customHeight="1">
      <c r="A2439" s="58" t="s">
        <v>26284</v>
      </c>
      <c r="B2439" s="14" t="s">
        <v>457</v>
      </c>
      <c r="C2439" s="13" t="str">
        <f t="shared" si="9"/>
        <v>11998D3</v>
      </c>
      <c r="D2439" s="14" t="s">
        <v>27</v>
      </c>
      <c r="E2439" s="14" t="s">
        <v>26596</v>
      </c>
      <c r="F2439" s="14" t="s">
        <v>26597</v>
      </c>
      <c r="G2439" s="14" t="s">
        <v>26598</v>
      </c>
      <c r="H2439" s="14" t="s">
        <v>26599</v>
      </c>
      <c r="I2439" s="14" t="s">
        <v>26600</v>
      </c>
      <c r="J2439" s="14" t="s">
        <v>25105</v>
      </c>
      <c r="K2439" s="14" t="s">
        <v>33</v>
      </c>
      <c r="L2439" s="14" t="s">
        <v>26601</v>
      </c>
      <c r="M2439" s="14" t="s">
        <v>26602</v>
      </c>
      <c r="N2439" s="14" t="s">
        <v>26603</v>
      </c>
      <c r="O2439" s="14" t="s">
        <v>26604</v>
      </c>
      <c r="P2439" s="58" t="s">
        <v>38</v>
      </c>
      <c r="Q2439" s="14" t="s">
        <v>26605</v>
      </c>
      <c r="R2439" s="14" t="s">
        <v>40</v>
      </c>
      <c r="S2439" s="14" t="s">
        <v>26606</v>
      </c>
      <c r="T2439" s="14" t="s">
        <v>1980</v>
      </c>
      <c r="U2439" s="14" t="s">
        <v>16624</v>
      </c>
      <c r="V2439" s="14" t="s">
        <v>44</v>
      </c>
    </row>
    <row r="2440" spans="1:22" ht="9.75" customHeight="1">
      <c r="A2440" s="58" t="s">
        <v>26284</v>
      </c>
      <c r="B2440" s="14" t="s">
        <v>470</v>
      </c>
      <c r="C2440" s="13" t="str">
        <f t="shared" si="9"/>
        <v>11998D4</v>
      </c>
      <c r="D2440" s="14" t="s">
        <v>27</v>
      </c>
      <c r="E2440" s="14" t="s">
        <v>26607</v>
      </c>
      <c r="F2440" s="14" t="s">
        <v>26608</v>
      </c>
      <c r="G2440" s="14" t="s">
        <v>26609</v>
      </c>
      <c r="H2440" s="14" t="s">
        <v>26610</v>
      </c>
      <c r="I2440" s="14" t="s">
        <v>26611</v>
      </c>
      <c r="J2440" s="14" t="s">
        <v>208</v>
      </c>
      <c r="K2440" s="13"/>
      <c r="L2440" s="14" t="s">
        <v>26612</v>
      </c>
      <c r="M2440" s="14" t="s">
        <v>26613</v>
      </c>
      <c r="N2440" s="14" t="s">
        <v>26614</v>
      </c>
      <c r="O2440" s="14" t="s">
        <v>26615</v>
      </c>
      <c r="P2440" s="58" t="s">
        <v>38</v>
      </c>
      <c r="Q2440" s="14" t="s">
        <v>26616</v>
      </c>
      <c r="R2440" s="14" t="s">
        <v>40</v>
      </c>
      <c r="S2440" s="14" t="s">
        <v>26617</v>
      </c>
      <c r="T2440" s="14" t="s">
        <v>90</v>
      </c>
      <c r="U2440" s="14" t="s">
        <v>104</v>
      </c>
      <c r="V2440" s="14" t="s">
        <v>44</v>
      </c>
    </row>
    <row r="2441" spans="1:22" ht="9.75" customHeight="1">
      <c r="A2441" s="58" t="s">
        <v>26284</v>
      </c>
      <c r="B2441" s="14" t="s">
        <v>485</v>
      </c>
      <c r="C2441" s="13" t="str">
        <f t="shared" si="9"/>
        <v>11998D5</v>
      </c>
      <c r="D2441" s="14" t="s">
        <v>27</v>
      </c>
      <c r="E2441" s="14" t="s">
        <v>26618</v>
      </c>
      <c r="F2441" s="14" t="s">
        <v>26619</v>
      </c>
      <c r="G2441" s="13"/>
      <c r="H2441" s="14" t="s">
        <v>26620</v>
      </c>
      <c r="I2441" s="14" t="s">
        <v>26621</v>
      </c>
      <c r="J2441" s="14" t="s">
        <v>384</v>
      </c>
      <c r="K2441" s="14" t="s">
        <v>68</v>
      </c>
      <c r="L2441" s="14" t="s">
        <v>26622</v>
      </c>
      <c r="M2441" s="14" t="s">
        <v>26623</v>
      </c>
      <c r="N2441" s="14" t="s">
        <v>26624</v>
      </c>
      <c r="O2441" s="14" t="s">
        <v>26625</v>
      </c>
      <c r="P2441" s="58" t="s">
        <v>38</v>
      </c>
      <c r="Q2441" s="14" t="s">
        <v>26626</v>
      </c>
      <c r="R2441" s="14" t="s">
        <v>40</v>
      </c>
      <c r="S2441" s="14" t="s">
        <v>26627</v>
      </c>
      <c r="T2441" s="14" t="s">
        <v>391</v>
      </c>
      <c r="U2441" s="14" t="s">
        <v>338</v>
      </c>
      <c r="V2441" s="14" t="s">
        <v>44</v>
      </c>
    </row>
    <row r="2442" spans="1:22" ht="9.75" customHeight="1">
      <c r="A2442" s="58" t="s">
        <v>26284</v>
      </c>
      <c r="B2442" s="14" t="s">
        <v>497</v>
      </c>
      <c r="C2442" s="13" t="str">
        <f t="shared" si="9"/>
        <v>11998D6</v>
      </c>
      <c r="D2442" s="14" t="s">
        <v>27</v>
      </c>
      <c r="E2442" s="14" t="s">
        <v>26628</v>
      </c>
      <c r="F2442" s="14" t="s">
        <v>26629</v>
      </c>
      <c r="G2442" s="13"/>
      <c r="H2442" s="14" t="s">
        <v>26630</v>
      </c>
      <c r="I2442" s="14" t="s">
        <v>26631</v>
      </c>
      <c r="J2442" s="14" t="s">
        <v>737</v>
      </c>
      <c r="K2442" s="14" t="s">
        <v>83</v>
      </c>
      <c r="L2442" s="14" t="s">
        <v>26632</v>
      </c>
      <c r="M2442" s="14" t="s">
        <v>26633</v>
      </c>
      <c r="N2442" s="14" t="s">
        <v>26634</v>
      </c>
      <c r="O2442" s="14" t="s">
        <v>280</v>
      </c>
      <c r="P2442" s="58" t="s">
        <v>38</v>
      </c>
      <c r="Q2442" s="14" t="s">
        <v>26635</v>
      </c>
      <c r="R2442" s="14" t="s">
        <v>40</v>
      </c>
      <c r="S2442" s="14" t="s">
        <v>26636</v>
      </c>
      <c r="T2442" s="14" t="s">
        <v>456</v>
      </c>
      <c r="U2442" s="14" t="s">
        <v>338</v>
      </c>
      <c r="V2442" s="14" t="s">
        <v>44</v>
      </c>
    </row>
    <row r="2443" spans="1:22" ht="9.75" customHeight="1">
      <c r="A2443" s="58" t="s">
        <v>26284</v>
      </c>
      <c r="B2443" s="14" t="s">
        <v>507</v>
      </c>
      <c r="C2443" s="13" t="str">
        <f t="shared" si="9"/>
        <v>11998D7</v>
      </c>
      <c r="D2443" s="14" t="s">
        <v>27</v>
      </c>
      <c r="E2443" s="14" t="s">
        <v>26637</v>
      </c>
      <c r="F2443" s="14" t="s">
        <v>26638</v>
      </c>
      <c r="G2443" s="14" t="s">
        <v>26639</v>
      </c>
      <c r="H2443" s="14" t="s">
        <v>26640</v>
      </c>
      <c r="I2443" s="14" t="s">
        <v>26641</v>
      </c>
      <c r="J2443" s="14" t="s">
        <v>230</v>
      </c>
      <c r="K2443" s="14" t="s">
        <v>33</v>
      </c>
      <c r="L2443" s="14" t="s">
        <v>26642</v>
      </c>
      <c r="M2443" s="14" t="s">
        <v>26643</v>
      </c>
      <c r="N2443" s="14" t="s">
        <v>26644</v>
      </c>
      <c r="O2443" s="14" t="s">
        <v>26645</v>
      </c>
      <c r="P2443" s="58" t="s">
        <v>38</v>
      </c>
      <c r="Q2443" s="14" t="s">
        <v>26646</v>
      </c>
      <c r="R2443" s="14" t="s">
        <v>40</v>
      </c>
      <c r="S2443" s="14" t="s">
        <v>26647</v>
      </c>
      <c r="T2443" s="14" t="s">
        <v>230</v>
      </c>
      <c r="U2443" s="14" t="s">
        <v>147</v>
      </c>
      <c r="V2443" s="14" t="s">
        <v>44</v>
      </c>
    </row>
    <row r="2444" spans="1:22" ht="9.75" customHeight="1">
      <c r="A2444" s="58" t="s">
        <v>26284</v>
      </c>
      <c r="B2444" s="14" t="s">
        <v>521</v>
      </c>
      <c r="C2444" s="13" t="str">
        <f t="shared" si="9"/>
        <v>11998D8</v>
      </c>
      <c r="D2444" s="14" t="s">
        <v>27</v>
      </c>
      <c r="E2444" s="14" t="s">
        <v>26648</v>
      </c>
      <c r="F2444" s="14" t="s">
        <v>26649</v>
      </c>
      <c r="G2444" s="13"/>
      <c r="H2444" s="14" t="s">
        <v>26650</v>
      </c>
      <c r="I2444" s="14" t="s">
        <v>23597</v>
      </c>
      <c r="J2444" s="14" t="s">
        <v>230</v>
      </c>
      <c r="K2444" s="13"/>
      <c r="L2444" s="14" t="s">
        <v>26651</v>
      </c>
      <c r="M2444" s="14" t="s">
        <v>23599</v>
      </c>
      <c r="N2444" s="14" t="s">
        <v>26652</v>
      </c>
      <c r="O2444" s="14" t="s">
        <v>26653</v>
      </c>
      <c r="P2444" s="58" t="s">
        <v>38</v>
      </c>
      <c r="Q2444" s="14" t="s">
        <v>26654</v>
      </c>
      <c r="R2444" s="14" t="s">
        <v>40</v>
      </c>
      <c r="S2444" s="14" t="s">
        <v>26655</v>
      </c>
      <c r="T2444" s="14" t="s">
        <v>230</v>
      </c>
      <c r="U2444" s="14" t="s">
        <v>230</v>
      </c>
      <c r="V2444" s="14" t="s">
        <v>44</v>
      </c>
    </row>
    <row r="2445" spans="1:22" ht="9.75" customHeight="1">
      <c r="A2445" s="58" t="s">
        <v>26284</v>
      </c>
      <c r="B2445" s="14" t="s">
        <v>535</v>
      </c>
      <c r="C2445" s="13" t="str">
        <f t="shared" si="9"/>
        <v>11998D9</v>
      </c>
      <c r="D2445" s="14" t="s">
        <v>27</v>
      </c>
      <c r="E2445" s="14" t="s">
        <v>26656</v>
      </c>
      <c r="F2445" s="14" t="s">
        <v>26657</v>
      </c>
      <c r="G2445" s="14" t="s">
        <v>26658</v>
      </c>
      <c r="H2445" s="14" t="s">
        <v>26659</v>
      </c>
      <c r="I2445" s="14" t="s">
        <v>13468</v>
      </c>
      <c r="J2445" s="14" t="s">
        <v>26660</v>
      </c>
      <c r="K2445" s="14" t="s">
        <v>83</v>
      </c>
      <c r="L2445" s="14" t="s">
        <v>26661</v>
      </c>
      <c r="M2445" s="14" t="s">
        <v>13471</v>
      </c>
      <c r="N2445" s="14" t="s">
        <v>26662</v>
      </c>
      <c r="O2445" s="14" t="s">
        <v>26663</v>
      </c>
      <c r="P2445" s="58" t="s">
        <v>38</v>
      </c>
      <c r="Q2445" s="14" t="s">
        <v>26664</v>
      </c>
      <c r="R2445" s="14" t="s">
        <v>40</v>
      </c>
      <c r="S2445" s="14" t="s">
        <v>26665</v>
      </c>
      <c r="T2445" s="14" t="s">
        <v>17364</v>
      </c>
      <c r="U2445" s="14" t="s">
        <v>134</v>
      </c>
      <c r="V2445" s="14" t="s">
        <v>44</v>
      </c>
    </row>
    <row r="2446" spans="1:22" ht="9.75" customHeight="1">
      <c r="A2446" s="58" t="s">
        <v>26284</v>
      </c>
      <c r="B2446" s="14" t="s">
        <v>548</v>
      </c>
      <c r="C2446" s="13" t="str">
        <f t="shared" si="9"/>
        <v>11998D10</v>
      </c>
      <c r="D2446" s="14" t="s">
        <v>27</v>
      </c>
      <c r="E2446" s="14" t="s">
        <v>26666</v>
      </c>
      <c r="F2446" s="14" t="s">
        <v>26667</v>
      </c>
      <c r="G2446" s="14" t="s">
        <v>26668</v>
      </c>
      <c r="H2446" s="14" t="s">
        <v>26669</v>
      </c>
      <c r="I2446" s="14" t="s">
        <v>26670</v>
      </c>
      <c r="J2446" s="14" t="s">
        <v>788</v>
      </c>
      <c r="K2446" s="14" t="s">
        <v>83</v>
      </c>
      <c r="L2446" s="14" t="s">
        <v>26671</v>
      </c>
      <c r="M2446" s="14" t="s">
        <v>26672</v>
      </c>
      <c r="N2446" s="14" t="s">
        <v>26673</v>
      </c>
      <c r="O2446" s="14" t="s">
        <v>26674</v>
      </c>
      <c r="P2446" s="58" t="s">
        <v>38</v>
      </c>
      <c r="Q2446" s="14" t="s">
        <v>26675</v>
      </c>
      <c r="R2446" s="14" t="s">
        <v>40</v>
      </c>
      <c r="S2446" s="14" t="s">
        <v>26676</v>
      </c>
      <c r="T2446" s="14" t="s">
        <v>103</v>
      </c>
      <c r="U2446" s="14" t="s">
        <v>43</v>
      </c>
      <c r="V2446" s="14" t="s">
        <v>44</v>
      </c>
    </row>
    <row r="2447" spans="1:22" ht="9.75" customHeight="1">
      <c r="A2447" s="58" t="s">
        <v>26284</v>
      </c>
      <c r="B2447" s="14" t="s">
        <v>560</v>
      </c>
      <c r="C2447" s="13" t="str">
        <f t="shared" si="9"/>
        <v>11998D11</v>
      </c>
      <c r="D2447" s="14" t="s">
        <v>27</v>
      </c>
      <c r="E2447" s="14" t="s">
        <v>26677</v>
      </c>
      <c r="F2447" s="14" t="s">
        <v>26678</v>
      </c>
      <c r="G2447" s="13"/>
      <c r="H2447" s="14" t="s">
        <v>26679</v>
      </c>
      <c r="I2447" s="14" t="s">
        <v>26680</v>
      </c>
      <c r="J2447" s="14" t="s">
        <v>26681</v>
      </c>
      <c r="K2447" s="13"/>
      <c r="L2447" s="14" t="s">
        <v>26682</v>
      </c>
      <c r="M2447" s="14" t="s">
        <v>26683</v>
      </c>
      <c r="N2447" s="14" t="s">
        <v>26684</v>
      </c>
      <c r="O2447" s="14" t="s">
        <v>26685</v>
      </c>
      <c r="P2447" s="58" t="s">
        <v>38</v>
      </c>
      <c r="Q2447" s="14" t="s">
        <v>26686</v>
      </c>
      <c r="R2447" s="14" t="s">
        <v>40</v>
      </c>
      <c r="S2447" s="14" t="s">
        <v>26687</v>
      </c>
      <c r="T2447" s="14" t="s">
        <v>26688</v>
      </c>
      <c r="U2447" s="14" t="s">
        <v>693</v>
      </c>
      <c r="V2447" s="14" t="s">
        <v>44</v>
      </c>
    </row>
    <row r="2448" spans="1:22" ht="9.75" customHeight="1">
      <c r="A2448" s="58" t="s">
        <v>26284</v>
      </c>
      <c r="B2448" s="14" t="s">
        <v>571</v>
      </c>
      <c r="C2448" s="13" t="str">
        <f t="shared" si="9"/>
        <v>11998E2</v>
      </c>
      <c r="D2448" s="14" t="s">
        <v>27</v>
      </c>
      <c r="E2448" s="14" t="s">
        <v>26689</v>
      </c>
      <c r="F2448" s="14" t="s">
        <v>26690</v>
      </c>
      <c r="G2448" s="14" t="s">
        <v>26691</v>
      </c>
      <c r="H2448" s="14" t="s">
        <v>26692</v>
      </c>
      <c r="I2448" s="14" t="s">
        <v>26693</v>
      </c>
      <c r="J2448" s="14" t="s">
        <v>3551</v>
      </c>
      <c r="K2448" s="14" t="s">
        <v>83</v>
      </c>
      <c r="L2448" s="14" t="s">
        <v>26694</v>
      </c>
      <c r="M2448" s="14" t="s">
        <v>26695</v>
      </c>
      <c r="N2448" s="14" t="s">
        <v>26696</v>
      </c>
      <c r="O2448" s="14" t="s">
        <v>26697</v>
      </c>
      <c r="P2448" s="58" t="s">
        <v>38</v>
      </c>
      <c r="Q2448" s="14" t="s">
        <v>26698</v>
      </c>
      <c r="R2448" s="14" t="s">
        <v>40</v>
      </c>
      <c r="S2448" s="14" t="s">
        <v>26699</v>
      </c>
      <c r="T2448" s="14" t="s">
        <v>118</v>
      </c>
      <c r="U2448" s="14" t="s">
        <v>283</v>
      </c>
      <c r="V2448" s="14" t="s">
        <v>44</v>
      </c>
    </row>
    <row r="2449" spans="1:22" ht="9.75" customHeight="1">
      <c r="A2449" s="58" t="s">
        <v>26284</v>
      </c>
      <c r="B2449" s="14" t="s">
        <v>583</v>
      </c>
      <c r="C2449" s="13" t="str">
        <f t="shared" si="9"/>
        <v>11998E3</v>
      </c>
      <c r="D2449" s="14" t="s">
        <v>27</v>
      </c>
      <c r="E2449" s="14" t="s">
        <v>26700</v>
      </c>
      <c r="F2449" s="14" t="s">
        <v>26701</v>
      </c>
      <c r="G2449" s="13"/>
      <c r="H2449" s="14" t="s">
        <v>26702</v>
      </c>
      <c r="I2449" s="14" t="s">
        <v>25381</v>
      </c>
      <c r="J2449" s="14" t="s">
        <v>2405</v>
      </c>
      <c r="K2449" s="14" t="s">
        <v>83</v>
      </c>
      <c r="L2449" s="14" t="s">
        <v>26703</v>
      </c>
      <c r="M2449" s="14" t="s">
        <v>26704</v>
      </c>
      <c r="N2449" s="14" t="s">
        <v>26705</v>
      </c>
      <c r="O2449" s="14" t="s">
        <v>26706</v>
      </c>
      <c r="P2449" s="58" t="s">
        <v>38</v>
      </c>
      <c r="Q2449" s="14" t="s">
        <v>26707</v>
      </c>
      <c r="R2449" s="14" t="s">
        <v>40</v>
      </c>
      <c r="S2449" s="14" t="s">
        <v>26708</v>
      </c>
      <c r="T2449" s="14" t="s">
        <v>75</v>
      </c>
      <c r="U2449" s="14" t="s">
        <v>243</v>
      </c>
      <c r="V2449" s="14" t="s">
        <v>44</v>
      </c>
    </row>
    <row r="2450" spans="1:22" ht="9.75" customHeight="1">
      <c r="A2450" s="58" t="s">
        <v>26284</v>
      </c>
      <c r="B2450" s="14" t="s">
        <v>595</v>
      </c>
      <c r="C2450" s="13" t="str">
        <f t="shared" si="9"/>
        <v>11998E4</v>
      </c>
      <c r="D2450" s="14" t="s">
        <v>27</v>
      </c>
      <c r="E2450" s="14" t="s">
        <v>26709</v>
      </c>
      <c r="F2450" s="14" t="s">
        <v>26710</v>
      </c>
      <c r="G2450" s="14" t="s">
        <v>26711</v>
      </c>
      <c r="H2450" s="14" t="s">
        <v>26712</v>
      </c>
      <c r="I2450" s="14" t="s">
        <v>26713</v>
      </c>
      <c r="J2450" s="14" t="s">
        <v>82</v>
      </c>
      <c r="K2450" s="14" t="s">
        <v>2392</v>
      </c>
      <c r="L2450" s="14" t="s">
        <v>26714</v>
      </c>
      <c r="M2450" s="14" t="s">
        <v>26715</v>
      </c>
      <c r="N2450" s="14" t="s">
        <v>26716</v>
      </c>
      <c r="O2450" s="14" t="s">
        <v>26717</v>
      </c>
      <c r="P2450" s="58" t="s">
        <v>38</v>
      </c>
      <c r="Q2450" s="14" t="s">
        <v>26718</v>
      </c>
      <c r="R2450" s="14" t="s">
        <v>40</v>
      </c>
      <c r="S2450" s="14" t="s">
        <v>26719</v>
      </c>
      <c r="T2450" s="14" t="s">
        <v>90</v>
      </c>
      <c r="U2450" s="14" t="s">
        <v>283</v>
      </c>
      <c r="V2450" s="14" t="s">
        <v>44</v>
      </c>
    </row>
    <row r="2451" spans="1:22" ht="9.75" customHeight="1">
      <c r="A2451" s="58" t="s">
        <v>26284</v>
      </c>
      <c r="B2451" s="14" t="s">
        <v>606</v>
      </c>
      <c r="C2451" s="13" t="str">
        <f t="shared" si="9"/>
        <v>11998E5</v>
      </c>
      <c r="D2451" s="14" t="s">
        <v>27</v>
      </c>
      <c r="E2451" s="14" t="s">
        <v>26720</v>
      </c>
      <c r="F2451" s="14" t="s">
        <v>26721</v>
      </c>
      <c r="G2451" s="14" t="s">
        <v>26722</v>
      </c>
      <c r="H2451" s="14" t="s">
        <v>26723</v>
      </c>
      <c r="I2451" s="14" t="s">
        <v>26724</v>
      </c>
      <c r="J2451" s="14" t="s">
        <v>3918</v>
      </c>
      <c r="K2451" s="14" t="s">
        <v>68</v>
      </c>
      <c r="L2451" s="14" t="s">
        <v>26725</v>
      </c>
      <c r="M2451" s="14" t="s">
        <v>26726</v>
      </c>
      <c r="N2451" s="14" t="s">
        <v>26727</v>
      </c>
      <c r="O2451" s="14" t="s">
        <v>26728</v>
      </c>
      <c r="P2451" s="58" t="s">
        <v>38</v>
      </c>
      <c r="Q2451" s="14" t="s">
        <v>26729</v>
      </c>
      <c r="R2451" s="14" t="s">
        <v>40</v>
      </c>
      <c r="S2451" s="14" t="s">
        <v>26730</v>
      </c>
      <c r="T2451" s="14" t="s">
        <v>1624</v>
      </c>
      <c r="U2451" s="14" t="s">
        <v>338</v>
      </c>
      <c r="V2451" s="14" t="s">
        <v>44</v>
      </c>
    </row>
    <row r="2452" spans="1:22" ht="9.75" customHeight="1">
      <c r="A2452" s="58" t="s">
        <v>26284</v>
      </c>
      <c r="B2452" s="14" t="s">
        <v>617</v>
      </c>
      <c r="C2452" s="13" t="str">
        <f t="shared" si="9"/>
        <v>11998E6</v>
      </c>
      <c r="D2452" s="14" t="s">
        <v>27</v>
      </c>
      <c r="E2452" s="14" t="s">
        <v>26731</v>
      </c>
      <c r="F2452" s="14" t="s">
        <v>26732</v>
      </c>
      <c r="G2452" s="13"/>
      <c r="H2452" s="14" t="s">
        <v>26733</v>
      </c>
      <c r="I2452" s="14" t="s">
        <v>26734</v>
      </c>
      <c r="J2452" s="14" t="s">
        <v>7217</v>
      </c>
      <c r="K2452" s="13"/>
      <c r="L2452" s="14" t="s">
        <v>26735</v>
      </c>
      <c r="M2452" s="14" t="s">
        <v>26736</v>
      </c>
      <c r="N2452" s="14" t="s">
        <v>26737</v>
      </c>
      <c r="O2452" s="14" t="s">
        <v>26738</v>
      </c>
      <c r="P2452" s="58" t="s">
        <v>38</v>
      </c>
      <c r="Q2452" s="14" t="s">
        <v>26739</v>
      </c>
      <c r="R2452" s="14" t="s">
        <v>40</v>
      </c>
      <c r="S2452" s="14" t="s">
        <v>26740</v>
      </c>
      <c r="T2452" s="14" t="s">
        <v>75</v>
      </c>
      <c r="U2452" s="14" t="s">
        <v>338</v>
      </c>
      <c r="V2452" s="14" t="s">
        <v>44</v>
      </c>
    </row>
    <row r="2453" spans="1:22" ht="9.75" customHeight="1">
      <c r="A2453" s="58" t="s">
        <v>26284</v>
      </c>
      <c r="B2453" s="14" t="s">
        <v>631</v>
      </c>
      <c r="C2453" s="13" t="str">
        <f t="shared" si="9"/>
        <v>11998E7</v>
      </c>
      <c r="D2453" s="14" t="s">
        <v>27</v>
      </c>
      <c r="E2453" s="14" t="s">
        <v>26741</v>
      </c>
      <c r="F2453" s="14" t="s">
        <v>26742</v>
      </c>
      <c r="G2453" s="14" t="s">
        <v>26743</v>
      </c>
      <c r="H2453" s="14" t="s">
        <v>26744</v>
      </c>
      <c r="I2453" s="14" t="s">
        <v>26745</v>
      </c>
      <c r="J2453" s="14" t="s">
        <v>230</v>
      </c>
      <c r="K2453" s="13"/>
      <c r="L2453" s="14" t="s">
        <v>26746</v>
      </c>
      <c r="M2453" s="14" t="s">
        <v>26747</v>
      </c>
      <c r="N2453" s="14" t="s">
        <v>26748</v>
      </c>
      <c r="O2453" s="14" t="s">
        <v>26749</v>
      </c>
      <c r="P2453" s="58" t="s">
        <v>38</v>
      </c>
      <c r="Q2453" s="14" t="s">
        <v>26750</v>
      </c>
      <c r="R2453" s="14" t="s">
        <v>40</v>
      </c>
      <c r="S2453" s="14" t="s">
        <v>26751</v>
      </c>
      <c r="T2453" s="14" t="s">
        <v>230</v>
      </c>
      <c r="U2453" s="14" t="s">
        <v>215</v>
      </c>
      <c r="V2453" s="14" t="s">
        <v>148</v>
      </c>
    </row>
    <row r="2454" spans="1:22" ht="9.75" customHeight="1">
      <c r="A2454" s="58" t="s">
        <v>26284</v>
      </c>
      <c r="B2454" s="14" t="s">
        <v>644</v>
      </c>
      <c r="C2454" s="13" t="str">
        <f t="shared" si="9"/>
        <v>11998E8</v>
      </c>
      <c r="D2454" s="14" t="s">
        <v>27</v>
      </c>
      <c r="E2454" s="14" t="s">
        <v>26752</v>
      </c>
      <c r="F2454" s="14" t="s">
        <v>26753</v>
      </c>
      <c r="G2454" s="14" t="s">
        <v>26754</v>
      </c>
      <c r="H2454" s="14" t="s">
        <v>26755</v>
      </c>
      <c r="I2454" s="14" t="s">
        <v>26756</v>
      </c>
      <c r="J2454" s="14" t="s">
        <v>26757</v>
      </c>
      <c r="K2454" s="14" t="s">
        <v>33</v>
      </c>
      <c r="L2454" s="14" t="s">
        <v>26758</v>
      </c>
      <c r="M2454" s="14" t="s">
        <v>26759</v>
      </c>
      <c r="N2454" s="14" t="s">
        <v>26760</v>
      </c>
      <c r="O2454" s="14" t="s">
        <v>26761</v>
      </c>
      <c r="P2454" s="58" t="s">
        <v>38</v>
      </c>
      <c r="Q2454" s="14" t="s">
        <v>26762</v>
      </c>
      <c r="R2454" s="14" t="s">
        <v>40</v>
      </c>
      <c r="S2454" s="14" t="s">
        <v>26763</v>
      </c>
      <c r="T2454" s="14" t="s">
        <v>75</v>
      </c>
      <c r="U2454" s="14" t="s">
        <v>520</v>
      </c>
      <c r="V2454" s="14" t="s">
        <v>44</v>
      </c>
    </row>
    <row r="2455" spans="1:22" ht="9.75" customHeight="1">
      <c r="A2455" s="58" t="s">
        <v>26284</v>
      </c>
      <c r="B2455" s="14" t="s">
        <v>656</v>
      </c>
      <c r="C2455" s="13" t="str">
        <f t="shared" si="9"/>
        <v>11998E9</v>
      </c>
      <c r="D2455" s="14" t="s">
        <v>27</v>
      </c>
      <c r="E2455" s="14" t="s">
        <v>26764</v>
      </c>
      <c r="F2455" s="14" t="s">
        <v>26765</v>
      </c>
      <c r="G2455" s="14" t="s">
        <v>26766</v>
      </c>
      <c r="H2455" s="14" t="s">
        <v>26767</v>
      </c>
      <c r="I2455" s="14" t="s">
        <v>26768</v>
      </c>
      <c r="J2455" s="14" t="s">
        <v>2558</v>
      </c>
      <c r="K2455" s="14" t="s">
        <v>169</v>
      </c>
      <c r="L2455" s="14" t="s">
        <v>26769</v>
      </c>
      <c r="M2455" s="14" t="s">
        <v>26770</v>
      </c>
      <c r="N2455" s="14" t="s">
        <v>26771</v>
      </c>
      <c r="O2455" s="14" t="s">
        <v>280</v>
      </c>
      <c r="P2455" s="58" t="s">
        <v>38</v>
      </c>
      <c r="Q2455" s="14" t="s">
        <v>26772</v>
      </c>
      <c r="R2455" s="14" t="s">
        <v>40</v>
      </c>
      <c r="S2455" s="14" t="s">
        <v>26773</v>
      </c>
      <c r="T2455" s="14" t="s">
        <v>1060</v>
      </c>
      <c r="U2455" s="14" t="s">
        <v>6106</v>
      </c>
      <c r="V2455" s="14" t="s">
        <v>44</v>
      </c>
    </row>
    <row r="2456" spans="1:22" ht="9.75" customHeight="1">
      <c r="A2456" s="58" t="s">
        <v>26284</v>
      </c>
      <c r="B2456" s="14" t="s">
        <v>668</v>
      </c>
      <c r="C2456" s="13" t="str">
        <f t="shared" si="9"/>
        <v>11998E10</v>
      </c>
      <c r="D2456" s="14" t="s">
        <v>27</v>
      </c>
      <c r="E2456" s="14" t="s">
        <v>26774</v>
      </c>
      <c r="F2456" s="14" t="s">
        <v>26775</v>
      </c>
      <c r="G2456" s="13"/>
      <c r="H2456" s="14" t="s">
        <v>26776</v>
      </c>
      <c r="I2456" s="14" t="s">
        <v>26777</v>
      </c>
      <c r="J2456" s="14" t="s">
        <v>8270</v>
      </c>
      <c r="K2456" s="14" t="s">
        <v>68</v>
      </c>
      <c r="L2456" s="14" t="s">
        <v>26778</v>
      </c>
      <c r="M2456" s="14" t="s">
        <v>26779</v>
      </c>
      <c r="N2456" s="14" t="s">
        <v>26780</v>
      </c>
      <c r="O2456" s="14" t="s">
        <v>26781</v>
      </c>
      <c r="P2456" s="58" t="s">
        <v>38</v>
      </c>
      <c r="Q2456" s="14" t="s">
        <v>26782</v>
      </c>
      <c r="R2456" s="14" t="s">
        <v>40</v>
      </c>
      <c r="S2456" s="14" t="s">
        <v>26783</v>
      </c>
      <c r="T2456" s="14" t="s">
        <v>75</v>
      </c>
      <c r="U2456" s="14" t="s">
        <v>243</v>
      </c>
      <c r="V2456" s="14" t="s">
        <v>44</v>
      </c>
    </row>
    <row r="2457" spans="1:22" ht="9.75" customHeight="1">
      <c r="A2457" s="58" t="s">
        <v>26284</v>
      </c>
      <c r="B2457" s="14" t="s">
        <v>679</v>
      </c>
      <c r="C2457" s="13" t="str">
        <f t="shared" si="9"/>
        <v>11998E11</v>
      </c>
      <c r="D2457" s="14" t="s">
        <v>27</v>
      </c>
      <c r="E2457" s="14" t="s">
        <v>26784</v>
      </c>
      <c r="F2457" s="14" t="s">
        <v>26785</v>
      </c>
      <c r="G2457" s="14" t="s">
        <v>26786</v>
      </c>
      <c r="H2457" s="14" t="s">
        <v>26787</v>
      </c>
      <c r="I2457" s="14" t="s">
        <v>26788</v>
      </c>
      <c r="J2457" s="14" t="s">
        <v>26789</v>
      </c>
      <c r="K2457" s="14" t="s">
        <v>33</v>
      </c>
      <c r="L2457" s="14" t="s">
        <v>26790</v>
      </c>
      <c r="M2457" s="14" t="s">
        <v>26791</v>
      </c>
      <c r="N2457" s="14" t="s">
        <v>26792</v>
      </c>
      <c r="O2457" s="14" t="s">
        <v>26793</v>
      </c>
      <c r="P2457" s="58" t="s">
        <v>38</v>
      </c>
      <c r="Q2457" s="14" t="s">
        <v>26794</v>
      </c>
      <c r="R2457" s="14" t="s">
        <v>40</v>
      </c>
      <c r="S2457" s="14" t="s">
        <v>26795</v>
      </c>
      <c r="T2457" s="14" t="s">
        <v>26796</v>
      </c>
      <c r="U2457" s="14" t="s">
        <v>134</v>
      </c>
      <c r="V2457" s="14" t="s">
        <v>148</v>
      </c>
    </row>
    <row r="2458" spans="1:22" ht="9.75" customHeight="1">
      <c r="A2458" s="58" t="s">
        <v>26284</v>
      </c>
      <c r="B2458" s="14" t="s">
        <v>694</v>
      </c>
      <c r="C2458" s="13" t="str">
        <f t="shared" si="9"/>
        <v>11998F2</v>
      </c>
      <c r="D2458" s="14" t="s">
        <v>27</v>
      </c>
      <c r="E2458" s="14" t="s">
        <v>26797</v>
      </c>
      <c r="F2458" s="14" t="s">
        <v>26798</v>
      </c>
      <c r="G2458" s="13"/>
      <c r="H2458" s="14" t="s">
        <v>26799</v>
      </c>
      <c r="I2458" s="14" t="s">
        <v>26800</v>
      </c>
      <c r="J2458" s="14" t="s">
        <v>26801</v>
      </c>
      <c r="K2458" s="14" t="s">
        <v>33</v>
      </c>
      <c r="L2458" s="14" t="s">
        <v>26802</v>
      </c>
      <c r="M2458" s="14" t="s">
        <v>26803</v>
      </c>
      <c r="N2458" s="14" t="s">
        <v>26804</v>
      </c>
      <c r="O2458" s="14" t="s">
        <v>26805</v>
      </c>
      <c r="P2458" s="58" t="s">
        <v>38</v>
      </c>
      <c r="Q2458" s="14" t="s">
        <v>26806</v>
      </c>
      <c r="R2458" s="14" t="s">
        <v>40</v>
      </c>
      <c r="S2458" s="14" t="s">
        <v>26807</v>
      </c>
      <c r="T2458" s="14" t="s">
        <v>391</v>
      </c>
      <c r="U2458" s="14" t="s">
        <v>338</v>
      </c>
      <c r="V2458" s="14" t="s">
        <v>148</v>
      </c>
    </row>
    <row r="2459" spans="1:22" ht="9.75" customHeight="1">
      <c r="A2459" s="58" t="s">
        <v>26284</v>
      </c>
      <c r="B2459" s="14" t="s">
        <v>707</v>
      </c>
      <c r="C2459" s="13" t="str">
        <f t="shared" si="9"/>
        <v>11998F3</v>
      </c>
      <c r="D2459" s="14" t="s">
        <v>27</v>
      </c>
      <c r="E2459" s="14" t="s">
        <v>26808</v>
      </c>
      <c r="F2459" s="14" t="s">
        <v>26809</v>
      </c>
      <c r="G2459" s="13"/>
      <c r="H2459" s="14" t="s">
        <v>26810</v>
      </c>
      <c r="I2459" s="14" t="s">
        <v>26811</v>
      </c>
      <c r="J2459" s="14" t="s">
        <v>344</v>
      </c>
      <c r="K2459" s="13"/>
      <c r="L2459" s="14" t="s">
        <v>26812</v>
      </c>
      <c r="M2459" s="14" t="s">
        <v>26813</v>
      </c>
      <c r="N2459" s="14" t="s">
        <v>26814</v>
      </c>
      <c r="O2459" s="14" t="s">
        <v>26815</v>
      </c>
      <c r="P2459" s="58" t="s">
        <v>38</v>
      </c>
      <c r="Q2459" s="14" t="s">
        <v>26816</v>
      </c>
      <c r="R2459" s="14" t="s">
        <v>40</v>
      </c>
      <c r="S2459" s="14" t="s">
        <v>26817</v>
      </c>
      <c r="T2459" s="14" t="s">
        <v>75</v>
      </c>
      <c r="U2459" s="14" t="s">
        <v>6498</v>
      </c>
      <c r="V2459" s="14" t="s">
        <v>44</v>
      </c>
    </row>
    <row r="2460" spans="1:22" ht="9.75" customHeight="1">
      <c r="A2460" s="58" t="s">
        <v>26284</v>
      </c>
      <c r="B2460" s="14" t="s">
        <v>721</v>
      </c>
      <c r="C2460" s="13" t="str">
        <f t="shared" si="9"/>
        <v>11998F4</v>
      </c>
      <c r="D2460" s="14" t="s">
        <v>27</v>
      </c>
      <c r="E2460" s="14" t="s">
        <v>26818</v>
      </c>
      <c r="F2460" s="14" t="s">
        <v>26819</v>
      </c>
      <c r="G2460" s="13"/>
      <c r="H2460" s="14" t="s">
        <v>26820</v>
      </c>
      <c r="I2460" s="14" t="s">
        <v>26821</v>
      </c>
      <c r="J2460" s="14" t="s">
        <v>230</v>
      </c>
      <c r="K2460" s="13"/>
      <c r="L2460" s="14" t="s">
        <v>26822</v>
      </c>
      <c r="M2460" s="14" t="s">
        <v>26823</v>
      </c>
      <c r="N2460" s="14" t="s">
        <v>26824</v>
      </c>
      <c r="O2460" s="14" t="s">
        <v>26825</v>
      </c>
      <c r="P2460" s="58" t="s">
        <v>38</v>
      </c>
      <c r="Q2460" s="14" t="s">
        <v>26826</v>
      </c>
      <c r="R2460" s="14" t="s">
        <v>40</v>
      </c>
      <c r="S2460" s="14" t="s">
        <v>26827</v>
      </c>
      <c r="T2460" s="14" t="s">
        <v>230</v>
      </c>
      <c r="U2460" s="14" t="s">
        <v>9430</v>
      </c>
      <c r="V2460" s="14" t="s">
        <v>148</v>
      </c>
    </row>
    <row r="2461" spans="1:22" ht="9.75" customHeight="1">
      <c r="A2461" s="58" t="s">
        <v>26284</v>
      </c>
      <c r="B2461" s="14" t="s">
        <v>731</v>
      </c>
      <c r="C2461" s="13" t="str">
        <f t="shared" si="9"/>
        <v>11998F5</v>
      </c>
      <c r="D2461" s="14" t="s">
        <v>27</v>
      </c>
      <c r="E2461" s="14" t="s">
        <v>26828</v>
      </c>
      <c r="F2461" s="14" t="s">
        <v>26829</v>
      </c>
      <c r="G2461" s="14" t="s">
        <v>26830</v>
      </c>
      <c r="H2461" s="14" t="s">
        <v>26831</v>
      </c>
      <c r="I2461" s="14" t="s">
        <v>13576</v>
      </c>
      <c r="J2461" s="14" t="s">
        <v>1140</v>
      </c>
      <c r="K2461" s="14" t="s">
        <v>52</v>
      </c>
      <c r="L2461" s="14" t="s">
        <v>26832</v>
      </c>
      <c r="M2461" s="14" t="s">
        <v>13578</v>
      </c>
      <c r="N2461" s="14" t="s">
        <v>26833</v>
      </c>
      <c r="O2461" s="14" t="s">
        <v>26834</v>
      </c>
      <c r="P2461" s="58" t="s">
        <v>38</v>
      </c>
      <c r="Q2461" s="14" t="s">
        <v>26835</v>
      </c>
      <c r="R2461" s="14" t="s">
        <v>40</v>
      </c>
      <c r="S2461" s="14" t="s">
        <v>26836</v>
      </c>
      <c r="T2461" s="14" t="s">
        <v>75</v>
      </c>
      <c r="U2461" s="14" t="s">
        <v>243</v>
      </c>
      <c r="V2461" s="14" t="s">
        <v>44</v>
      </c>
    </row>
    <row r="2462" spans="1:22" ht="9.75" customHeight="1">
      <c r="A2462" s="58" t="s">
        <v>26284</v>
      </c>
      <c r="B2462" s="14" t="s">
        <v>744</v>
      </c>
      <c r="C2462" s="13" t="str">
        <f t="shared" si="9"/>
        <v>11998F6</v>
      </c>
      <c r="D2462" s="14" t="s">
        <v>27</v>
      </c>
      <c r="E2462" s="14" t="s">
        <v>26837</v>
      </c>
      <c r="F2462" s="14" t="s">
        <v>26838</v>
      </c>
      <c r="G2462" s="14" t="s">
        <v>26839</v>
      </c>
      <c r="H2462" s="14" t="s">
        <v>26840</v>
      </c>
      <c r="I2462" s="14" t="s">
        <v>26841</v>
      </c>
      <c r="J2462" s="14" t="s">
        <v>208</v>
      </c>
      <c r="K2462" s="14" t="s">
        <v>33</v>
      </c>
      <c r="L2462" s="14" t="s">
        <v>26842</v>
      </c>
      <c r="M2462" s="14" t="s">
        <v>26843</v>
      </c>
      <c r="N2462" s="14" t="s">
        <v>26844</v>
      </c>
      <c r="O2462" s="14" t="s">
        <v>26845</v>
      </c>
      <c r="P2462" s="58" t="s">
        <v>38</v>
      </c>
      <c r="Q2462" s="14" t="s">
        <v>26846</v>
      </c>
      <c r="R2462" s="14" t="s">
        <v>40</v>
      </c>
      <c r="S2462" s="14" t="s">
        <v>26847</v>
      </c>
      <c r="T2462" s="14" t="s">
        <v>90</v>
      </c>
      <c r="U2462" s="14" t="s">
        <v>43</v>
      </c>
      <c r="V2462" s="14" t="s">
        <v>44</v>
      </c>
    </row>
    <row r="2463" spans="1:22" ht="9.75" customHeight="1">
      <c r="A2463" s="58" t="s">
        <v>26284</v>
      </c>
      <c r="B2463" s="14" t="s">
        <v>757</v>
      </c>
      <c r="C2463" s="13" t="str">
        <f t="shared" si="9"/>
        <v>11998F7</v>
      </c>
      <c r="D2463" s="14" t="s">
        <v>27</v>
      </c>
      <c r="E2463" s="14" t="s">
        <v>26848</v>
      </c>
      <c r="F2463" s="14" t="s">
        <v>26849</v>
      </c>
      <c r="G2463" s="13"/>
      <c r="H2463" s="14" t="s">
        <v>26850</v>
      </c>
      <c r="I2463" s="14" t="s">
        <v>26851</v>
      </c>
      <c r="J2463" s="14" t="s">
        <v>588</v>
      </c>
      <c r="K2463" s="14" t="s">
        <v>33</v>
      </c>
      <c r="L2463" s="14" t="s">
        <v>26852</v>
      </c>
      <c r="M2463" s="14" t="s">
        <v>26853</v>
      </c>
      <c r="N2463" s="14" t="s">
        <v>26854</v>
      </c>
      <c r="O2463" s="14" t="s">
        <v>280</v>
      </c>
      <c r="P2463" s="58" t="s">
        <v>38</v>
      </c>
      <c r="Q2463" s="14" t="s">
        <v>26855</v>
      </c>
      <c r="R2463" s="14" t="s">
        <v>40</v>
      </c>
      <c r="S2463" s="14" t="s">
        <v>26856</v>
      </c>
      <c r="T2463" s="14" t="s">
        <v>75</v>
      </c>
      <c r="U2463" s="14" t="s">
        <v>243</v>
      </c>
      <c r="V2463" s="14" t="s">
        <v>148</v>
      </c>
    </row>
    <row r="2464" spans="1:22" ht="9.75" customHeight="1">
      <c r="A2464" s="58" t="s">
        <v>26284</v>
      </c>
      <c r="B2464" s="14" t="s">
        <v>768</v>
      </c>
      <c r="C2464" s="13" t="str">
        <f t="shared" si="9"/>
        <v>11998F8</v>
      </c>
      <c r="D2464" s="14" t="s">
        <v>27</v>
      </c>
      <c r="E2464" s="14" t="s">
        <v>26857</v>
      </c>
      <c r="F2464" s="14" t="s">
        <v>26858</v>
      </c>
      <c r="G2464" s="13"/>
      <c r="H2464" s="14" t="s">
        <v>26859</v>
      </c>
      <c r="I2464" s="14" t="s">
        <v>26860</v>
      </c>
      <c r="J2464" s="14" t="s">
        <v>222</v>
      </c>
      <c r="K2464" s="13"/>
      <c r="L2464" s="14" t="s">
        <v>26861</v>
      </c>
      <c r="M2464" s="14" t="s">
        <v>26862</v>
      </c>
      <c r="N2464" s="14" t="s">
        <v>26863</v>
      </c>
      <c r="O2464" s="14" t="s">
        <v>26864</v>
      </c>
      <c r="P2464" s="58" t="s">
        <v>38</v>
      </c>
      <c r="Q2464" s="14" t="s">
        <v>26865</v>
      </c>
      <c r="R2464" s="14" t="s">
        <v>40</v>
      </c>
      <c r="S2464" s="14" t="s">
        <v>26866</v>
      </c>
      <c r="T2464" s="14" t="s">
        <v>229</v>
      </c>
      <c r="U2464" s="14" t="s">
        <v>4868</v>
      </c>
      <c r="V2464" s="14" t="s">
        <v>256</v>
      </c>
    </row>
    <row r="2465" spans="1:22" ht="9.75" customHeight="1">
      <c r="A2465" s="58" t="s">
        <v>26284</v>
      </c>
      <c r="B2465" s="14" t="s">
        <v>782</v>
      </c>
      <c r="C2465" s="13" t="str">
        <f t="shared" si="9"/>
        <v>11998F9</v>
      </c>
      <c r="D2465" s="14" t="s">
        <v>27</v>
      </c>
      <c r="E2465" s="14" t="s">
        <v>26867</v>
      </c>
      <c r="F2465" s="14" t="s">
        <v>26868</v>
      </c>
      <c r="G2465" s="13"/>
      <c r="H2465" s="14" t="s">
        <v>26869</v>
      </c>
      <c r="I2465" s="14" t="s">
        <v>26870</v>
      </c>
      <c r="J2465" s="14" t="s">
        <v>230</v>
      </c>
      <c r="K2465" s="14" t="s">
        <v>33</v>
      </c>
      <c r="L2465" s="14" t="s">
        <v>26871</v>
      </c>
      <c r="M2465" s="14" t="s">
        <v>26872</v>
      </c>
      <c r="N2465" s="14" t="s">
        <v>26873</v>
      </c>
      <c r="O2465" s="14" t="s">
        <v>26874</v>
      </c>
      <c r="P2465" s="58" t="s">
        <v>38</v>
      </c>
      <c r="Q2465" s="14" t="s">
        <v>26875</v>
      </c>
      <c r="R2465" s="14" t="s">
        <v>40</v>
      </c>
      <c r="S2465" s="14" t="s">
        <v>26876</v>
      </c>
      <c r="T2465" s="14" t="s">
        <v>230</v>
      </c>
      <c r="U2465" s="14" t="s">
        <v>324</v>
      </c>
      <c r="V2465" s="14" t="s">
        <v>148</v>
      </c>
    </row>
    <row r="2466" spans="1:22" ht="9.75" customHeight="1">
      <c r="A2466" s="58" t="s">
        <v>26284</v>
      </c>
      <c r="B2466" s="14" t="s">
        <v>796</v>
      </c>
      <c r="C2466" s="13" t="str">
        <f t="shared" si="9"/>
        <v>11998F10</v>
      </c>
      <c r="D2466" s="14" t="s">
        <v>27</v>
      </c>
      <c r="E2466" s="14" t="s">
        <v>26877</v>
      </c>
      <c r="F2466" s="14" t="s">
        <v>26878</v>
      </c>
      <c r="G2466" s="14" t="s">
        <v>26879</v>
      </c>
      <c r="H2466" s="14" t="s">
        <v>26880</v>
      </c>
      <c r="I2466" s="14" t="s">
        <v>26881</v>
      </c>
      <c r="J2466" s="14" t="s">
        <v>230</v>
      </c>
      <c r="K2466" s="14" t="s">
        <v>68</v>
      </c>
      <c r="L2466" s="14" t="s">
        <v>26882</v>
      </c>
      <c r="M2466" s="14" t="s">
        <v>26883</v>
      </c>
      <c r="N2466" s="14" t="s">
        <v>26884</v>
      </c>
      <c r="O2466" s="14" t="s">
        <v>26885</v>
      </c>
      <c r="P2466" s="58" t="s">
        <v>38</v>
      </c>
      <c r="Q2466" s="14" t="s">
        <v>26886</v>
      </c>
      <c r="R2466" s="14" t="s">
        <v>40</v>
      </c>
      <c r="S2466" s="14" t="s">
        <v>26887</v>
      </c>
      <c r="T2466" s="14" t="s">
        <v>230</v>
      </c>
      <c r="U2466" s="14" t="s">
        <v>230</v>
      </c>
      <c r="V2466" s="14" t="s">
        <v>148</v>
      </c>
    </row>
    <row r="2467" spans="1:22" ht="9.75" customHeight="1">
      <c r="A2467" s="58" t="s">
        <v>26284</v>
      </c>
      <c r="B2467" s="14" t="s">
        <v>810</v>
      </c>
      <c r="C2467" s="13" t="str">
        <f t="shared" si="9"/>
        <v>11998F11</v>
      </c>
      <c r="D2467" s="14" t="s">
        <v>27</v>
      </c>
      <c r="E2467" s="14" t="s">
        <v>26888</v>
      </c>
      <c r="F2467" s="14" t="s">
        <v>26889</v>
      </c>
      <c r="G2467" s="14" t="s">
        <v>26890</v>
      </c>
      <c r="H2467" s="13"/>
      <c r="I2467" s="14" t="s">
        <v>26891</v>
      </c>
      <c r="J2467" s="14" t="s">
        <v>1882</v>
      </c>
      <c r="K2467" s="14" t="s">
        <v>4563</v>
      </c>
      <c r="L2467" s="14" t="s">
        <v>26892</v>
      </c>
      <c r="M2467" s="14" t="s">
        <v>26893</v>
      </c>
      <c r="N2467" s="14" t="s">
        <v>26894</v>
      </c>
      <c r="O2467" s="14" t="s">
        <v>280</v>
      </c>
      <c r="P2467" s="58" t="s">
        <v>38</v>
      </c>
      <c r="Q2467" s="14" t="s">
        <v>26895</v>
      </c>
      <c r="R2467" s="14" t="s">
        <v>40</v>
      </c>
      <c r="S2467" s="14" t="s">
        <v>26896</v>
      </c>
      <c r="T2467" s="14" t="s">
        <v>103</v>
      </c>
      <c r="U2467" s="14" t="s">
        <v>43</v>
      </c>
      <c r="V2467" s="14" t="s">
        <v>44</v>
      </c>
    </row>
    <row r="2468" spans="1:22" ht="9.75" customHeight="1">
      <c r="A2468" s="58" t="s">
        <v>26284</v>
      </c>
      <c r="B2468" s="14" t="s">
        <v>819</v>
      </c>
      <c r="C2468" s="13" t="str">
        <f t="shared" si="9"/>
        <v>11998G2</v>
      </c>
      <c r="D2468" s="14" t="s">
        <v>27</v>
      </c>
      <c r="E2468" s="14" t="s">
        <v>26897</v>
      </c>
      <c r="F2468" s="14" t="s">
        <v>26898</v>
      </c>
      <c r="G2468" s="14" t="s">
        <v>26899</v>
      </c>
      <c r="H2468" s="14" t="s">
        <v>26900</v>
      </c>
      <c r="I2468" s="14" t="s">
        <v>26901</v>
      </c>
      <c r="J2468" s="14" t="s">
        <v>5546</v>
      </c>
      <c r="K2468" s="14" t="s">
        <v>83</v>
      </c>
      <c r="L2468" s="14" t="s">
        <v>26902</v>
      </c>
      <c r="M2468" s="14" t="s">
        <v>26903</v>
      </c>
      <c r="N2468" s="14" t="s">
        <v>26904</v>
      </c>
      <c r="O2468" s="14" t="s">
        <v>26905</v>
      </c>
      <c r="P2468" s="58" t="s">
        <v>38</v>
      </c>
      <c r="Q2468" s="14" t="s">
        <v>26906</v>
      </c>
      <c r="R2468" s="14" t="s">
        <v>40</v>
      </c>
      <c r="S2468" s="14" t="s">
        <v>26907</v>
      </c>
      <c r="T2468" s="14" t="s">
        <v>4699</v>
      </c>
      <c r="U2468" s="14" t="s">
        <v>43</v>
      </c>
      <c r="V2468" s="14" t="s">
        <v>44</v>
      </c>
    </row>
    <row r="2469" spans="1:22" ht="9.75" customHeight="1">
      <c r="A2469" s="58" t="s">
        <v>26284</v>
      </c>
      <c r="B2469" s="14" t="s">
        <v>831</v>
      </c>
      <c r="C2469" s="13" t="str">
        <f t="shared" si="9"/>
        <v>11998G3</v>
      </c>
      <c r="D2469" s="14" t="s">
        <v>27</v>
      </c>
      <c r="E2469" s="14" t="s">
        <v>26908</v>
      </c>
      <c r="F2469" s="14" t="s">
        <v>26909</v>
      </c>
      <c r="G2469" s="14" t="s">
        <v>26910</v>
      </c>
      <c r="H2469" s="14" t="s">
        <v>26911</v>
      </c>
      <c r="I2469" s="14" t="s">
        <v>26912</v>
      </c>
      <c r="J2469" s="14" t="s">
        <v>26913</v>
      </c>
      <c r="K2469" s="14" t="s">
        <v>926</v>
      </c>
      <c r="L2469" s="14" t="s">
        <v>26914</v>
      </c>
      <c r="M2469" s="14" t="s">
        <v>26915</v>
      </c>
      <c r="N2469" s="14" t="s">
        <v>26916</v>
      </c>
      <c r="O2469" s="14" t="s">
        <v>26917</v>
      </c>
      <c r="P2469" s="58" t="s">
        <v>38</v>
      </c>
      <c r="Q2469" s="14" t="s">
        <v>26918</v>
      </c>
      <c r="R2469" s="14" t="s">
        <v>40</v>
      </c>
      <c r="S2469" s="14" t="s">
        <v>26919</v>
      </c>
      <c r="T2469" s="14" t="s">
        <v>103</v>
      </c>
      <c r="U2469" s="14" t="s">
        <v>338</v>
      </c>
      <c r="V2469" s="14" t="s">
        <v>44</v>
      </c>
    </row>
    <row r="2470" spans="1:22" ht="9.75" customHeight="1">
      <c r="A2470" s="58" t="s">
        <v>26284</v>
      </c>
      <c r="B2470" s="14" t="s">
        <v>844</v>
      </c>
      <c r="C2470" s="13" t="str">
        <f t="shared" si="9"/>
        <v>11998G4</v>
      </c>
      <c r="D2470" s="14" t="s">
        <v>27</v>
      </c>
      <c r="E2470" s="14" t="s">
        <v>26920</v>
      </c>
      <c r="F2470" s="14" t="s">
        <v>26921</v>
      </c>
      <c r="G2470" s="14" t="s">
        <v>26922</v>
      </c>
      <c r="H2470" s="14" t="s">
        <v>26923</v>
      </c>
      <c r="I2470" s="14" t="s">
        <v>26924</v>
      </c>
      <c r="J2470" s="14" t="s">
        <v>111</v>
      </c>
      <c r="K2470" s="13"/>
      <c r="L2470" s="14" t="s">
        <v>26925</v>
      </c>
      <c r="M2470" s="14" t="s">
        <v>26926</v>
      </c>
      <c r="N2470" s="14" t="s">
        <v>26927</v>
      </c>
      <c r="O2470" s="14" t="s">
        <v>280</v>
      </c>
      <c r="P2470" s="58" t="s">
        <v>38</v>
      </c>
      <c r="Q2470" s="14" t="s">
        <v>26928</v>
      </c>
      <c r="R2470" s="14" t="s">
        <v>40</v>
      </c>
      <c r="S2470" s="14" t="s">
        <v>26929</v>
      </c>
      <c r="T2470" s="14" t="s">
        <v>118</v>
      </c>
      <c r="U2470" s="14" t="s">
        <v>60</v>
      </c>
      <c r="V2470" s="14" t="s">
        <v>148</v>
      </c>
    </row>
    <row r="2471" spans="1:22" ht="9.75" customHeight="1">
      <c r="A2471" s="58" t="s">
        <v>26284</v>
      </c>
      <c r="B2471" s="14" t="s">
        <v>856</v>
      </c>
      <c r="C2471" s="13" t="str">
        <f t="shared" si="9"/>
        <v>11998G5</v>
      </c>
      <c r="D2471" s="14" t="s">
        <v>27</v>
      </c>
      <c r="E2471" s="14" t="s">
        <v>26930</v>
      </c>
      <c r="F2471" s="14" t="s">
        <v>26931</v>
      </c>
      <c r="G2471" s="13"/>
      <c r="H2471" s="14" t="s">
        <v>26932</v>
      </c>
      <c r="I2471" s="14" t="s">
        <v>26933</v>
      </c>
      <c r="J2471" s="14" t="s">
        <v>344</v>
      </c>
      <c r="K2471" s="14" t="s">
        <v>52</v>
      </c>
      <c r="L2471" s="14" t="s">
        <v>26934</v>
      </c>
      <c r="M2471" s="14" t="s">
        <v>26935</v>
      </c>
      <c r="N2471" s="14" t="s">
        <v>26936</v>
      </c>
      <c r="O2471" s="14" t="s">
        <v>26937</v>
      </c>
      <c r="P2471" s="58" t="s">
        <v>38</v>
      </c>
      <c r="Q2471" s="14" t="s">
        <v>26938</v>
      </c>
      <c r="R2471" s="14" t="s">
        <v>40</v>
      </c>
      <c r="S2471" s="14" t="s">
        <v>26939</v>
      </c>
      <c r="T2471" s="14" t="s">
        <v>75</v>
      </c>
      <c r="U2471" s="14" t="s">
        <v>243</v>
      </c>
      <c r="V2471" s="14" t="s">
        <v>44</v>
      </c>
    </row>
    <row r="2472" spans="1:22" ht="9.75" customHeight="1">
      <c r="A2472" s="58" t="s">
        <v>26284</v>
      </c>
      <c r="B2472" s="14" t="s">
        <v>868</v>
      </c>
      <c r="C2472" s="13" t="str">
        <f t="shared" si="9"/>
        <v>11998G6</v>
      </c>
      <c r="D2472" s="14" t="s">
        <v>27</v>
      </c>
      <c r="E2472" s="14" t="s">
        <v>26940</v>
      </c>
      <c r="F2472" s="14" t="s">
        <v>26941</v>
      </c>
      <c r="G2472" s="14" t="s">
        <v>26942</v>
      </c>
      <c r="H2472" s="14" t="s">
        <v>26943</v>
      </c>
      <c r="I2472" s="14" t="s">
        <v>26944</v>
      </c>
      <c r="J2472" s="14" t="s">
        <v>1549</v>
      </c>
      <c r="K2472" s="14" t="s">
        <v>2975</v>
      </c>
      <c r="L2472" s="14" t="s">
        <v>26945</v>
      </c>
      <c r="M2472" s="14" t="s">
        <v>26946</v>
      </c>
      <c r="N2472" s="14" t="s">
        <v>26947</v>
      </c>
      <c r="O2472" s="14" t="s">
        <v>26948</v>
      </c>
      <c r="P2472" s="58" t="s">
        <v>38</v>
      </c>
      <c r="Q2472" s="14" t="s">
        <v>26949</v>
      </c>
      <c r="R2472" s="14" t="s">
        <v>40</v>
      </c>
      <c r="S2472" s="14" t="s">
        <v>26950</v>
      </c>
      <c r="T2472" s="14" t="s">
        <v>75</v>
      </c>
      <c r="U2472" s="14" t="s">
        <v>243</v>
      </c>
      <c r="V2472" s="14" t="s">
        <v>44</v>
      </c>
    </row>
    <row r="2473" spans="1:22" ht="9.75" customHeight="1">
      <c r="A2473" s="58" t="s">
        <v>26284</v>
      </c>
      <c r="B2473" s="14" t="s">
        <v>879</v>
      </c>
      <c r="C2473" s="13" t="str">
        <f t="shared" si="9"/>
        <v>11998G7</v>
      </c>
      <c r="D2473" s="14" t="s">
        <v>27</v>
      </c>
      <c r="E2473" s="14" t="s">
        <v>26951</v>
      </c>
      <c r="F2473" s="14" t="s">
        <v>26952</v>
      </c>
      <c r="G2473" s="14" t="s">
        <v>26953</v>
      </c>
      <c r="H2473" s="14" t="s">
        <v>26954</v>
      </c>
      <c r="I2473" s="14" t="s">
        <v>26955</v>
      </c>
      <c r="J2473" s="14" t="s">
        <v>230</v>
      </c>
      <c r="K2473" s="14" t="s">
        <v>4258</v>
      </c>
      <c r="L2473" s="14" t="s">
        <v>26956</v>
      </c>
      <c r="M2473" s="14" t="s">
        <v>26957</v>
      </c>
      <c r="N2473" s="14" t="s">
        <v>26958</v>
      </c>
      <c r="O2473" s="14" t="s">
        <v>26959</v>
      </c>
      <c r="P2473" s="58" t="s">
        <v>38</v>
      </c>
      <c r="Q2473" s="14" t="s">
        <v>26960</v>
      </c>
      <c r="R2473" s="14" t="s">
        <v>40</v>
      </c>
      <c r="S2473" s="14" t="s">
        <v>26961</v>
      </c>
      <c r="T2473" s="14" t="s">
        <v>230</v>
      </c>
      <c r="U2473" s="14" t="s">
        <v>230</v>
      </c>
      <c r="V2473" s="14" t="s">
        <v>148</v>
      </c>
    </row>
    <row r="2474" spans="1:22" ht="9.75" customHeight="1">
      <c r="A2474" s="58" t="s">
        <v>26284</v>
      </c>
      <c r="B2474" s="14" t="s">
        <v>892</v>
      </c>
      <c r="C2474" s="13" t="str">
        <f t="shared" si="9"/>
        <v>11998G8</v>
      </c>
      <c r="D2474" s="14" t="s">
        <v>27</v>
      </c>
      <c r="E2474" s="14" t="s">
        <v>26962</v>
      </c>
      <c r="F2474" s="14" t="s">
        <v>26963</v>
      </c>
      <c r="G2474" s="14" t="s">
        <v>26964</v>
      </c>
      <c r="H2474" s="14" t="s">
        <v>26965</v>
      </c>
      <c r="I2474" s="14" t="s">
        <v>26966</v>
      </c>
      <c r="J2474" s="14" t="s">
        <v>7217</v>
      </c>
      <c r="K2474" s="14" t="s">
        <v>624</v>
      </c>
      <c r="L2474" s="14" t="s">
        <v>26967</v>
      </c>
      <c r="M2474" s="14" t="s">
        <v>26968</v>
      </c>
      <c r="N2474" s="14" t="s">
        <v>26969</v>
      </c>
      <c r="O2474" s="14" t="s">
        <v>280</v>
      </c>
      <c r="P2474" s="58" t="s">
        <v>38</v>
      </c>
      <c r="Q2474" s="14" t="s">
        <v>26970</v>
      </c>
      <c r="R2474" s="14" t="s">
        <v>40</v>
      </c>
      <c r="S2474" s="14" t="s">
        <v>26971</v>
      </c>
      <c r="T2474" s="14" t="s">
        <v>75</v>
      </c>
      <c r="U2474" s="14" t="s">
        <v>243</v>
      </c>
      <c r="V2474" s="14" t="s">
        <v>44</v>
      </c>
    </row>
    <row r="2475" spans="1:22" ht="9.75" customHeight="1">
      <c r="A2475" s="58" t="s">
        <v>26284</v>
      </c>
      <c r="B2475" s="14" t="s">
        <v>905</v>
      </c>
      <c r="C2475" s="13" t="str">
        <f t="shared" si="9"/>
        <v>11998G9</v>
      </c>
      <c r="D2475" s="14" t="s">
        <v>27</v>
      </c>
      <c r="E2475" s="14" t="s">
        <v>26972</v>
      </c>
      <c r="F2475" s="14" t="s">
        <v>26973</v>
      </c>
      <c r="G2475" s="14" t="s">
        <v>26974</v>
      </c>
      <c r="H2475" s="14" t="s">
        <v>26975</v>
      </c>
      <c r="I2475" s="14" t="s">
        <v>26976</v>
      </c>
      <c r="J2475" s="14" t="s">
        <v>925</v>
      </c>
      <c r="K2475" s="14" t="s">
        <v>68</v>
      </c>
      <c r="L2475" s="14" t="s">
        <v>26977</v>
      </c>
      <c r="M2475" s="14" t="s">
        <v>26978</v>
      </c>
      <c r="N2475" s="14" t="s">
        <v>26979</v>
      </c>
      <c r="O2475" s="14" t="s">
        <v>26980</v>
      </c>
      <c r="P2475" s="58" t="s">
        <v>38</v>
      </c>
      <c r="Q2475" s="14" t="s">
        <v>26981</v>
      </c>
      <c r="R2475" s="14" t="s">
        <v>40</v>
      </c>
      <c r="S2475" s="14" t="s">
        <v>26982</v>
      </c>
      <c r="T2475" s="14" t="s">
        <v>230</v>
      </c>
      <c r="U2475" s="14" t="s">
        <v>215</v>
      </c>
      <c r="V2475" s="14" t="s">
        <v>44</v>
      </c>
    </row>
    <row r="2476" spans="1:22" ht="9.75" customHeight="1">
      <c r="A2476" s="58" t="s">
        <v>26284</v>
      </c>
      <c r="B2476" s="14" t="s">
        <v>919</v>
      </c>
      <c r="C2476" s="13" t="str">
        <f t="shared" si="9"/>
        <v>11998G10</v>
      </c>
      <c r="D2476" s="14" t="s">
        <v>27</v>
      </c>
      <c r="E2476" s="14" t="s">
        <v>26983</v>
      </c>
      <c r="F2476" s="14" t="s">
        <v>26984</v>
      </c>
      <c r="G2476" s="14" t="s">
        <v>26985</v>
      </c>
      <c r="H2476" s="14" t="s">
        <v>26986</v>
      </c>
      <c r="I2476" s="14" t="s">
        <v>26987</v>
      </c>
      <c r="J2476" s="14" t="s">
        <v>8077</v>
      </c>
      <c r="K2476" s="14" t="s">
        <v>33</v>
      </c>
      <c r="L2476" s="14" t="s">
        <v>26988</v>
      </c>
      <c r="M2476" s="14" t="s">
        <v>26989</v>
      </c>
      <c r="N2476" s="14" t="s">
        <v>26990</v>
      </c>
      <c r="O2476" s="14" t="s">
        <v>26991</v>
      </c>
      <c r="P2476" s="58" t="s">
        <v>38</v>
      </c>
      <c r="Q2476" s="14" t="s">
        <v>26992</v>
      </c>
      <c r="R2476" s="14" t="s">
        <v>40</v>
      </c>
      <c r="S2476" s="14" t="s">
        <v>26993</v>
      </c>
      <c r="T2476" s="14" t="s">
        <v>1134</v>
      </c>
      <c r="U2476" s="14" t="s">
        <v>1471</v>
      </c>
      <c r="V2476" s="14" t="s">
        <v>44</v>
      </c>
    </row>
    <row r="2477" spans="1:22" ht="9.75" customHeight="1">
      <c r="A2477" s="58" t="s">
        <v>26284</v>
      </c>
      <c r="B2477" s="14" t="s">
        <v>934</v>
      </c>
      <c r="C2477" s="13" t="str">
        <f t="shared" si="9"/>
        <v>11998G11</v>
      </c>
      <c r="D2477" s="14" t="s">
        <v>27</v>
      </c>
      <c r="E2477" s="14" t="s">
        <v>26994</v>
      </c>
      <c r="F2477" s="14" t="s">
        <v>26995</v>
      </c>
      <c r="G2477" s="14" t="s">
        <v>26996</v>
      </c>
      <c r="H2477" s="14" t="s">
        <v>26997</v>
      </c>
      <c r="I2477" s="14" t="s">
        <v>26998</v>
      </c>
      <c r="J2477" s="14" t="s">
        <v>17575</v>
      </c>
      <c r="K2477" s="14" t="s">
        <v>68</v>
      </c>
      <c r="L2477" s="14" t="s">
        <v>26999</v>
      </c>
      <c r="M2477" s="14" t="s">
        <v>27000</v>
      </c>
      <c r="N2477" s="14" t="s">
        <v>27001</v>
      </c>
      <c r="O2477" s="14" t="s">
        <v>27002</v>
      </c>
      <c r="P2477" s="58" t="s">
        <v>38</v>
      </c>
      <c r="Q2477" s="14" t="s">
        <v>27003</v>
      </c>
      <c r="R2477" s="14" t="s">
        <v>40</v>
      </c>
      <c r="S2477" s="14" t="s">
        <v>27004</v>
      </c>
      <c r="T2477" s="14" t="s">
        <v>17582</v>
      </c>
      <c r="U2477" s="14" t="s">
        <v>693</v>
      </c>
      <c r="V2477" s="14" t="s">
        <v>44</v>
      </c>
    </row>
    <row r="2478" spans="1:22" ht="9.75" customHeight="1">
      <c r="A2478" s="58" t="s">
        <v>26284</v>
      </c>
      <c r="B2478" s="14" t="s">
        <v>945</v>
      </c>
      <c r="C2478" s="13" t="str">
        <f t="shared" si="9"/>
        <v>11998H2</v>
      </c>
      <c r="D2478" s="14" t="s">
        <v>27</v>
      </c>
      <c r="E2478" s="14" t="s">
        <v>27005</v>
      </c>
      <c r="F2478" s="14" t="s">
        <v>27006</v>
      </c>
      <c r="G2478" s="14" t="s">
        <v>27007</v>
      </c>
      <c r="H2478" s="14" t="s">
        <v>27008</v>
      </c>
      <c r="I2478" s="14" t="s">
        <v>23576</v>
      </c>
      <c r="J2478" s="14" t="s">
        <v>230</v>
      </c>
      <c r="K2478" s="14" t="s">
        <v>52</v>
      </c>
      <c r="L2478" s="14" t="s">
        <v>27009</v>
      </c>
      <c r="M2478" s="14" t="s">
        <v>23578</v>
      </c>
      <c r="N2478" s="14" t="s">
        <v>27010</v>
      </c>
      <c r="O2478" s="14" t="s">
        <v>27011</v>
      </c>
      <c r="P2478" s="58" t="s">
        <v>38</v>
      </c>
      <c r="Q2478" s="14" t="s">
        <v>27012</v>
      </c>
      <c r="R2478" s="14" t="s">
        <v>40</v>
      </c>
      <c r="S2478" s="14" t="s">
        <v>27013</v>
      </c>
      <c r="T2478" s="14" t="s">
        <v>230</v>
      </c>
      <c r="U2478" s="14" t="s">
        <v>60</v>
      </c>
      <c r="V2478" s="14" t="s">
        <v>44</v>
      </c>
    </row>
    <row r="2479" spans="1:22" ht="9.75" customHeight="1">
      <c r="A2479" s="58" t="s">
        <v>26284</v>
      </c>
      <c r="B2479" s="14" t="s">
        <v>956</v>
      </c>
      <c r="C2479" s="13" t="str">
        <f t="shared" si="9"/>
        <v>11998H3</v>
      </c>
      <c r="D2479" s="14" t="s">
        <v>27</v>
      </c>
      <c r="E2479" s="14" t="s">
        <v>27014</v>
      </c>
      <c r="F2479" s="14" t="s">
        <v>27015</v>
      </c>
      <c r="G2479" s="13"/>
      <c r="H2479" s="14" t="s">
        <v>27016</v>
      </c>
      <c r="I2479" s="14" t="s">
        <v>221</v>
      </c>
      <c r="J2479" s="14" t="s">
        <v>1441</v>
      </c>
      <c r="K2479" s="13"/>
      <c r="L2479" s="14" t="s">
        <v>27017</v>
      </c>
      <c r="M2479" s="14" t="s">
        <v>224</v>
      </c>
      <c r="N2479" s="14" t="s">
        <v>27018</v>
      </c>
      <c r="O2479" s="14" t="s">
        <v>27019</v>
      </c>
      <c r="P2479" s="58" t="s">
        <v>38</v>
      </c>
      <c r="Q2479" s="14" t="s">
        <v>27020</v>
      </c>
      <c r="R2479" s="14" t="s">
        <v>40</v>
      </c>
      <c r="S2479" s="14" t="s">
        <v>27021</v>
      </c>
      <c r="T2479" s="14" t="s">
        <v>229</v>
      </c>
      <c r="U2479" s="14" t="s">
        <v>283</v>
      </c>
      <c r="V2479" s="14" t="s">
        <v>44</v>
      </c>
    </row>
    <row r="2480" spans="1:22" ht="9.75" customHeight="1">
      <c r="A2480" s="58" t="s">
        <v>26284</v>
      </c>
      <c r="B2480" s="14" t="s">
        <v>971</v>
      </c>
      <c r="C2480" s="13" t="str">
        <f t="shared" si="9"/>
        <v>11998H4</v>
      </c>
      <c r="D2480" s="14" t="s">
        <v>27</v>
      </c>
      <c r="E2480" s="14" t="s">
        <v>27022</v>
      </c>
      <c r="F2480" s="14" t="s">
        <v>27023</v>
      </c>
      <c r="G2480" s="13"/>
      <c r="H2480" s="14" t="s">
        <v>27024</v>
      </c>
      <c r="I2480" s="14" t="s">
        <v>27025</v>
      </c>
      <c r="J2480" s="14" t="s">
        <v>27026</v>
      </c>
      <c r="K2480" s="13"/>
      <c r="L2480" s="14" t="s">
        <v>27027</v>
      </c>
      <c r="M2480" s="14" t="s">
        <v>27028</v>
      </c>
      <c r="N2480" s="14" t="s">
        <v>27029</v>
      </c>
      <c r="O2480" s="14" t="s">
        <v>27030</v>
      </c>
      <c r="P2480" s="58" t="s">
        <v>38</v>
      </c>
      <c r="Q2480" s="14" t="s">
        <v>27031</v>
      </c>
      <c r="R2480" s="14" t="s">
        <v>40</v>
      </c>
      <c r="S2480" s="14" t="s">
        <v>27032</v>
      </c>
      <c r="T2480" s="14" t="s">
        <v>1922</v>
      </c>
      <c r="U2480" s="14" t="s">
        <v>283</v>
      </c>
      <c r="V2480" s="14" t="s">
        <v>44</v>
      </c>
    </row>
    <row r="2481" spans="1:22" ht="9.75" customHeight="1">
      <c r="A2481" s="58" t="s">
        <v>26284</v>
      </c>
      <c r="B2481" s="14" t="s">
        <v>985</v>
      </c>
      <c r="C2481" s="13" t="str">
        <f t="shared" si="9"/>
        <v>11998H5</v>
      </c>
      <c r="D2481" s="14" t="s">
        <v>27</v>
      </c>
      <c r="E2481" s="14" t="s">
        <v>27033</v>
      </c>
      <c r="F2481" s="14" t="s">
        <v>27034</v>
      </c>
      <c r="G2481" s="14" t="s">
        <v>27035</v>
      </c>
      <c r="H2481" s="13"/>
      <c r="I2481" s="14" t="s">
        <v>13078</v>
      </c>
      <c r="J2481" s="14" t="s">
        <v>111</v>
      </c>
      <c r="K2481" s="14" t="s">
        <v>10062</v>
      </c>
      <c r="L2481" s="14" t="s">
        <v>27036</v>
      </c>
      <c r="M2481" s="14" t="s">
        <v>27037</v>
      </c>
      <c r="N2481" s="14" t="s">
        <v>27038</v>
      </c>
      <c r="O2481" s="14" t="s">
        <v>27039</v>
      </c>
      <c r="P2481" s="58" t="s">
        <v>38</v>
      </c>
      <c r="Q2481" s="14" t="s">
        <v>27040</v>
      </c>
      <c r="R2481" s="14" t="s">
        <v>40</v>
      </c>
      <c r="S2481" s="14" t="s">
        <v>27041</v>
      </c>
      <c r="T2481" s="14" t="s">
        <v>118</v>
      </c>
      <c r="U2481" s="14" t="s">
        <v>324</v>
      </c>
      <c r="V2481" s="14" t="s">
        <v>44</v>
      </c>
    </row>
    <row r="2482" spans="1:22" ht="9.75" customHeight="1">
      <c r="A2482" s="58" t="s">
        <v>26284</v>
      </c>
      <c r="B2482" s="14" t="s">
        <v>999</v>
      </c>
      <c r="C2482" s="13" t="str">
        <f t="shared" si="9"/>
        <v>11998H6</v>
      </c>
      <c r="D2482" s="14" t="s">
        <v>27</v>
      </c>
      <c r="E2482" s="14" t="s">
        <v>27042</v>
      </c>
      <c r="F2482" s="14" t="s">
        <v>27043</v>
      </c>
      <c r="G2482" s="14" t="s">
        <v>27044</v>
      </c>
      <c r="H2482" s="14" t="s">
        <v>27045</v>
      </c>
      <c r="I2482" s="14" t="s">
        <v>27046</v>
      </c>
      <c r="J2482" s="14" t="s">
        <v>27047</v>
      </c>
      <c r="K2482" s="14" t="s">
        <v>33</v>
      </c>
      <c r="L2482" s="14" t="s">
        <v>27048</v>
      </c>
      <c r="M2482" s="14" t="s">
        <v>27049</v>
      </c>
      <c r="N2482" s="14" t="s">
        <v>27050</v>
      </c>
      <c r="O2482" s="14" t="s">
        <v>27051</v>
      </c>
      <c r="P2482" s="58" t="s">
        <v>38</v>
      </c>
      <c r="Q2482" s="14" t="s">
        <v>27052</v>
      </c>
      <c r="R2482" s="14" t="s">
        <v>40</v>
      </c>
      <c r="S2482" s="14" t="s">
        <v>27053</v>
      </c>
      <c r="T2482" s="14" t="s">
        <v>443</v>
      </c>
      <c r="U2482" s="14" t="s">
        <v>1034</v>
      </c>
      <c r="V2482" s="14" t="s">
        <v>44</v>
      </c>
    </row>
    <row r="2483" spans="1:22" ht="9.75" customHeight="1">
      <c r="A2483" s="58" t="s">
        <v>26284</v>
      </c>
      <c r="B2483" s="14" t="s">
        <v>1010</v>
      </c>
      <c r="C2483" s="13" t="str">
        <f t="shared" si="9"/>
        <v>11998H7</v>
      </c>
      <c r="D2483" s="14" t="s">
        <v>27</v>
      </c>
      <c r="E2483" s="14" t="s">
        <v>27054</v>
      </c>
      <c r="F2483" s="14" t="s">
        <v>27055</v>
      </c>
      <c r="G2483" s="13"/>
      <c r="H2483" s="14" t="s">
        <v>27056</v>
      </c>
      <c r="I2483" s="14" t="s">
        <v>21179</v>
      </c>
      <c r="J2483" s="14" t="s">
        <v>111</v>
      </c>
      <c r="K2483" s="14" t="s">
        <v>52</v>
      </c>
      <c r="L2483" s="14" t="s">
        <v>27057</v>
      </c>
      <c r="M2483" s="14" t="s">
        <v>21181</v>
      </c>
      <c r="N2483" s="14" t="s">
        <v>27058</v>
      </c>
      <c r="O2483" s="14" t="s">
        <v>27059</v>
      </c>
      <c r="P2483" s="58" t="s">
        <v>38</v>
      </c>
      <c r="Q2483" s="14" t="s">
        <v>27060</v>
      </c>
      <c r="R2483" s="14" t="s">
        <v>40</v>
      </c>
      <c r="S2483" s="14" t="s">
        <v>27061</v>
      </c>
      <c r="T2483" s="14" t="s">
        <v>118</v>
      </c>
      <c r="U2483" s="14" t="s">
        <v>3785</v>
      </c>
      <c r="V2483" s="14" t="s">
        <v>44</v>
      </c>
    </row>
    <row r="2484" spans="1:22" ht="9.75" customHeight="1">
      <c r="A2484" s="58" t="s">
        <v>26284</v>
      </c>
      <c r="B2484" s="14" t="s">
        <v>1022</v>
      </c>
      <c r="C2484" s="13" t="str">
        <f t="shared" si="9"/>
        <v>11998H8</v>
      </c>
      <c r="D2484" s="14" t="s">
        <v>27</v>
      </c>
      <c r="E2484" s="14" t="s">
        <v>27062</v>
      </c>
      <c r="F2484" s="14" t="s">
        <v>27063</v>
      </c>
      <c r="G2484" s="13"/>
      <c r="H2484" s="13"/>
      <c r="I2484" s="14" t="s">
        <v>27064</v>
      </c>
      <c r="J2484" s="14" t="s">
        <v>2276</v>
      </c>
      <c r="K2484" s="14" t="s">
        <v>926</v>
      </c>
      <c r="L2484" s="14" t="s">
        <v>27065</v>
      </c>
      <c r="M2484" s="14" t="s">
        <v>27066</v>
      </c>
      <c r="N2484" s="14" t="s">
        <v>27067</v>
      </c>
      <c r="O2484" s="14" t="s">
        <v>27068</v>
      </c>
      <c r="P2484" s="58" t="s">
        <v>38</v>
      </c>
      <c r="Q2484" s="14" t="s">
        <v>27069</v>
      </c>
      <c r="R2484" s="14" t="s">
        <v>40</v>
      </c>
      <c r="S2484" s="14" t="s">
        <v>27070</v>
      </c>
      <c r="T2484" s="14" t="s">
        <v>75</v>
      </c>
      <c r="U2484" s="14" t="s">
        <v>243</v>
      </c>
      <c r="V2484" s="14" t="s">
        <v>44</v>
      </c>
    </row>
    <row r="2485" spans="1:22" ht="9.75" customHeight="1">
      <c r="A2485" s="58" t="s">
        <v>26284</v>
      </c>
      <c r="B2485" s="14" t="s">
        <v>1035</v>
      </c>
      <c r="C2485" s="13" t="str">
        <f t="shared" si="9"/>
        <v>11998H9</v>
      </c>
      <c r="D2485" s="14" t="s">
        <v>27</v>
      </c>
      <c r="E2485" s="14" t="s">
        <v>27071</v>
      </c>
      <c r="F2485" s="14" t="s">
        <v>27072</v>
      </c>
      <c r="G2485" s="13"/>
      <c r="H2485" s="14" t="s">
        <v>27073</v>
      </c>
      <c r="I2485" s="14" t="s">
        <v>3540</v>
      </c>
      <c r="J2485" s="14" t="s">
        <v>111</v>
      </c>
      <c r="K2485" s="14" t="s">
        <v>33</v>
      </c>
      <c r="L2485" s="14" t="s">
        <v>27074</v>
      </c>
      <c r="M2485" s="14" t="s">
        <v>3542</v>
      </c>
      <c r="N2485" s="14" t="s">
        <v>27075</v>
      </c>
      <c r="O2485" s="14" t="s">
        <v>280</v>
      </c>
      <c r="P2485" s="58" t="s">
        <v>38</v>
      </c>
      <c r="Q2485" s="14" t="s">
        <v>27076</v>
      </c>
      <c r="R2485" s="14" t="s">
        <v>40</v>
      </c>
      <c r="S2485" s="14" t="s">
        <v>27077</v>
      </c>
      <c r="T2485" s="14" t="s">
        <v>118</v>
      </c>
      <c r="U2485" s="14" t="s">
        <v>60</v>
      </c>
      <c r="V2485" s="14" t="s">
        <v>547</v>
      </c>
    </row>
    <row r="2486" spans="1:22" ht="9.75" customHeight="1">
      <c r="A2486" s="58" t="s">
        <v>26284</v>
      </c>
      <c r="B2486" s="14" t="s">
        <v>1048</v>
      </c>
      <c r="C2486" s="13" t="str">
        <f t="shared" si="9"/>
        <v>11998H10</v>
      </c>
      <c r="D2486" s="14" t="s">
        <v>27</v>
      </c>
      <c r="E2486" s="14" t="s">
        <v>27078</v>
      </c>
      <c r="F2486" s="14" t="s">
        <v>27079</v>
      </c>
      <c r="G2486" s="14" t="s">
        <v>27080</v>
      </c>
      <c r="H2486" s="14" t="s">
        <v>27081</v>
      </c>
      <c r="I2486" s="14" t="s">
        <v>27082</v>
      </c>
      <c r="J2486" s="14" t="s">
        <v>5651</v>
      </c>
      <c r="K2486" s="14" t="s">
        <v>68</v>
      </c>
      <c r="L2486" s="14" t="s">
        <v>27083</v>
      </c>
      <c r="M2486" s="14" t="s">
        <v>27084</v>
      </c>
      <c r="N2486" s="14" t="s">
        <v>27085</v>
      </c>
      <c r="O2486" s="14" t="s">
        <v>280</v>
      </c>
      <c r="P2486" s="58" t="s">
        <v>38</v>
      </c>
      <c r="Q2486" s="14" t="s">
        <v>27086</v>
      </c>
      <c r="R2486" s="14" t="s">
        <v>40</v>
      </c>
      <c r="S2486" s="14" t="s">
        <v>27087</v>
      </c>
      <c r="T2486" s="14" t="s">
        <v>5658</v>
      </c>
      <c r="U2486" s="14" t="s">
        <v>693</v>
      </c>
      <c r="V2486" s="14" t="s">
        <v>44</v>
      </c>
    </row>
    <row r="2487" spans="1:22" ht="9.75" customHeight="1">
      <c r="A2487" s="58" t="s">
        <v>26284</v>
      </c>
      <c r="B2487" s="14" t="s">
        <v>1061</v>
      </c>
      <c r="C2487" s="13" t="str">
        <f t="shared" si="9"/>
        <v>11998H11</v>
      </c>
      <c r="D2487" s="14" t="s">
        <v>27</v>
      </c>
      <c r="E2487" s="14" t="s">
        <v>27088</v>
      </c>
      <c r="F2487" s="14" t="s">
        <v>27089</v>
      </c>
      <c r="G2487" s="13"/>
      <c r="H2487" s="14" t="s">
        <v>27090</v>
      </c>
      <c r="I2487" s="14" t="s">
        <v>27091</v>
      </c>
      <c r="J2487" s="14" t="s">
        <v>9545</v>
      </c>
      <c r="K2487" s="13"/>
      <c r="L2487" s="14" t="s">
        <v>27092</v>
      </c>
      <c r="M2487" s="14" t="s">
        <v>27093</v>
      </c>
      <c r="N2487" s="14" t="s">
        <v>27094</v>
      </c>
      <c r="O2487" s="14" t="s">
        <v>27095</v>
      </c>
      <c r="P2487" s="58" t="s">
        <v>38</v>
      </c>
      <c r="Q2487" s="14" t="s">
        <v>27096</v>
      </c>
      <c r="R2487" s="14" t="s">
        <v>40</v>
      </c>
      <c r="S2487" s="14" t="s">
        <v>27097</v>
      </c>
      <c r="T2487" s="14" t="s">
        <v>456</v>
      </c>
      <c r="U2487" s="14" t="s">
        <v>6106</v>
      </c>
      <c r="V2487" s="14" t="s">
        <v>44</v>
      </c>
    </row>
    <row r="2488" spans="1:22" ht="9.75" customHeight="1">
      <c r="A2488" s="58" t="s">
        <v>27098</v>
      </c>
      <c r="B2488" s="14" t="s">
        <v>26</v>
      </c>
      <c r="C2488" s="13" t="str">
        <f t="shared" si="9"/>
        <v>11999A2</v>
      </c>
      <c r="D2488" s="14" t="s">
        <v>27</v>
      </c>
      <c r="E2488" s="14" t="s">
        <v>27099</v>
      </c>
      <c r="F2488" s="14" t="s">
        <v>27100</v>
      </c>
      <c r="G2488" s="14" t="s">
        <v>27101</v>
      </c>
      <c r="H2488" s="14" t="s">
        <v>27102</v>
      </c>
      <c r="I2488" s="14" t="s">
        <v>10381</v>
      </c>
      <c r="J2488" s="14" t="s">
        <v>1882</v>
      </c>
      <c r="K2488" s="14" t="s">
        <v>52</v>
      </c>
      <c r="L2488" s="14" t="s">
        <v>27103</v>
      </c>
      <c r="M2488" s="14" t="s">
        <v>10384</v>
      </c>
      <c r="N2488" s="14" t="s">
        <v>27104</v>
      </c>
      <c r="O2488" s="14" t="s">
        <v>27105</v>
      </c>
      <c r="P2488" s="58" t="s">
        <v>38</v>
      </c>
      <c r="Q2488" s="14" t="s">
        <v>27106</v>
      </c>
      <c r="R2488" s="14" t="s">
        <v>40</v>
      </c>
      <c r="S2488" s="14" t="s">
        <v>27107</v>
      </c>
      <c r="T2488" s="14" t="s">
        <v>103</v>
      </c>
      <c r="U2488" s="14" t="s">
        <v>1414</v>
      </c>
      <c r="V2488" s="14" t="s">
        <v>44</v>
      </c>
    </row>
    <row r="2489" spans="1:22" ht="9.75" customHeight="1">
      <c r="A2489" s="58" t="s">
        <v>27098</v>
      </c>
      <c r="B2489" s="14" t="s">
        <v>45</v>
      </c>
      <c r="C2489" s="13" t="str">
        <f t="shared" si="9"/>
        <v>11999A3</v>
      </c>
      <c r="D2489" s="14" t="s">
        <v>27</v>
      </c>
      <c r="E2489" s="14" t="s">
        <v>27108</v>
      </c>
      <c r="F2489" s="14" t="s">
        <v>27109</v>
      </c>
      <c r="G2489" s="14" t="s">
        <v>27110</v>
      </c>
      <c r="H2489" s="14" t="s">
        <v>27111</v>
      </c>
      <c r="I2489" s="14" t="s">
        <v>17838</v>
      </c>
      <c r="J2489" s="14" t="s">
        <v>5708</v>
      </c>
      <c r="K2489" s="14" t="s">
        <v>33</v>
      </c>
      <c r="L2489" s="14" t="s">
        <v>27112</v>
      </c>
      <c r="M2489" s="14" t="s">
        <v>27113</v>
      </c>
      <c r="N2489" s="14" t="s">
        <v>27114</v>
      </c>
      <c r="O2489" s="14" t="s">
        <v>27115</v>
      </c>
      <c r="P2489" s="58" t="s">
        <v>38</v>
      </c>
      <c r="Q2489" s="14" t="s">
        <v>27116</v>
      </c>
      <c r="R2489" s="14" t="s">
        <v>40</v>
      </c>
      <c r="S2489" s="14" t="s">
        <v>27117</v>
      </c>
      <c r="T2489" s="14" t="s">
        <v>5074</v>
      </c>
      <c r="U2489" s="14" t="s">
        <v>1084</v>
      </c>
      <c r="V2489" s="14" t="s">
        <v>44</v>
      </c>
    </row>
    <row r="2490" spans="1:22" ht="9.75" customHeight="1">
      <c r="A2490" s="58" t="s">
        <v>27098</v>
      </c>
      <c r="B2490" s="14" t="s">
        <v>61</v>
      </c>
      <c r="C2490" s="13" t="str">
        <f t="shared" si="9"/>
        <v>11999A4</v>
      </c>
      <c r="D2490" s="14" t="s">
        <v>27</v>
      </c>
      <c r="E2490" s="14" t="s">
        <v>27118</v>
      </c>
      <c r="F2490" s="14" t="s">
        <v>27119</v>
      </c>
      <c r="G2490" s="14" t="s">
        <v>27120</v>
      </c>
      <c r="H2490" s="14" t="s">
        <v>27121</v>
      </c>
      <c r="I2490" s="14" t="s">
        <v>1903</v>
      </c>
      <c r="J2490" s="14" t="s">
        <v>27122</v>
      </c>
      <c r="K2490" s="14" t="s">
        <v>33</v>
      </c>
      <c r="L2490" s="14" t="s">
        <v>27123</v>
      </c>
      <c r="M2490" s="14" t="s">
        <v>27124</v>
      </c>
      <c r="N2490" s="14" t="s">
        <v>27125</v>
      </c>
      <c r="O2490" s="14" t="s">
        <v>27126</v>
      </c>
      <c r="P2490" s="58" t="s">
        <v>38</v>
      </c>
      <c r="Q2490" s="14" t="s">
        <v>27127</v>
      </c>
      <c r="R2490" s="14" t="s">
        <v>40</v>
      </c>
      <c r="S2490" s="14" t="s">
        <v>27128</v>
      </c>
      <c r="T2490" s="14" t="s">
        <v>16423</v>
      </c>
      <c r="U2490" s="14" t="s">
        <v>134</v>
      </c>
      <c r="V2490" s="14" t="s">
        <v>44</v>
      </c>
    </row>
    <row r="2491" spans="1:22" ht="9.75" customHeight="1">
      <c r="A2491" s="58" t="s">
        <v>27098</v>
      </c>
      <c r="B2491" s="14" t="s">
        <v>77</v>
      </c>
      <c r="C2491" s="13" t="str">
        <f t="shared" si="9"/>
        <v>11999A5</v>
      </c>
      <c r="D2491" s="14" t="s">
        <v>27</v>
      </c>
      <c r="E2491" s="14" t="s">
        <v>27129</v>
      </c>
      <c r="F2491" s="14" t="s">
        <v>27130</v>
      </c>
      <c r="G2491" s="14" t="s">
        <v>27131</v>
      </c>
      <c r="H2491" s="14" t="s">
        <v>27132</v>
      </c>
      <c r="I2491" s="14" t="s">
        <v>27133</v>
      </c>
      <c r="J2491" s="14" t="s">
        <v>1859</v>
      </c>
      <c r="K2491" s="14" t="s">
        <v>33</v>
      </c>
      <c r="L2491" s="14" t="s">
        <v>27134</v>
      </c>
      <c r="M2491" s="14" t="s">
        <v>27135</v>
      </c>
      <c r="N2491" s="14" t="s">
        <v>27136</v>
      </c>
      <c r="O2491" s="14" t="s">
        <v>27137</v>
      </c>
      <c r="P2491" s="58" t="s">
        <v>38</v>
      </c>
      <c r="Q2491" s="14" t="s">
        <v>27138</v>
      </c>
      <c r="R2491" s="14" t="s">
        <v>40</v>
      </c>
      <c r="S2491" s="14" t="s">
        <v>27139</v>
      </c>
      <c r="T2491" s="14" t="s">
        <v>103</v>
      </c>
      <c r="U2491" s="14" t="s">
        <v>1414</v>
      </c>
      <c r="V2491" s="14" t="s">
        <v>44</v>
      </c>
    </row>
    <row r="2492" spans="1:22" ht="9.75" customHeight="1">
      <c r="A2492" s="58" t="s">
        <v>27098</v>
      </c>
      <c r="B2492" s="14" t="s">
        <v>91</v>
      </c>
      <c r="C2492" s="13" t="str">
        <f t="shared" si="9"/>
        <v>11999A6</v>
      </c>
      <c r="D2492" s="14" t="s">
        <v>27</v>
      </c>
      <c r="E2492" s="14" t="s">
        <v>27140</v>
      </c>
      <c r="F2492" s="14" t="s">
        <v>27141</v>
      </c>
      <c r="G2492" s="14" t="s">
        <v>27142</v>
      </c>
      <c r="H2492" s="14" t="s">
        <v>27143</v>
      </c>
      <c r="I2492" s="14" t="s">
        <v>27144</v>
      </c>
      <c r="J2492" s="14" t="s">
        <v>230</v>
      </c>
      <c r="K2492" s="14" t="s">
        <v>83</v>
      </c>
      <c r="L2492" s="14" t="s">
        <v>27145</v>
      </c>
      <c r="M2492" s="14" t="s">
        <v>27146</v>
      </c>
      <c r="N2492" s="14" t="s">
        <v>27147</v>
      </c>
      <c r="O2492" s="14" t="s">
        <v>27148</v>
      </c>
      <c r="P2492" s="58" t="s">
        <v>38</v>
      </c>
      <c r="Q2492" s="14" t="s">
        <v>27149</v>
      </c>
      <c r="R2492" s="14" t="s">
        <v>40</v>
      </c>
      <c r="S2492" s="14" t="s">
        <v>27150</v>
      </c>
      <c r="T2492" s="14" t="s">
        <v>230</v>
      </c>
      <c r="U2492" s="14" t="s">
        <v>43</v>
      </c>
      <c r="V2492" s="14" t="s">
        <v>44</v>
      </c>
    </row>
    <row r="2493" spans="1:22" ht="9.75" customHeight="1">
      <c r="A2493" s="58" t="s">
        <v>27098</v>
      </c>
      <c r="B2493" s="14" t="s">
        <v>105</v>
      </c>
      <c r="C2493" s="13" t="str">
        <f t="shared" si="9"/>
        <v>11999A7</v>
      </c>
      <c r="D2493" s="14" t="s">
        <v>27</v>
      </c>
      <c r="E2493" s="14" t="s">
        <v>27151</v>
      </c>
      <c r="F2493" s="14" t="s">
        <v>27152</v>
      </c>
      <c r="G2493" s="14" t="s">
        <v>27153</v>
      </c>
      <c r="H2493" s="14" t="s">
        <v>27154</v>
      </c>
      <c r="I2493" s="14" t="s">
        <v>27155</v>
      </c>
      <c r="J2493" s="14" t="s">
        <v>1053</v>
      </c>
      <c r="K2493" s="14" t="s">
        <v>83</v>
      </c>
      <c r="L2493" s="14" t="s">
        <v>27156</v>
      </c>
      <c r="M2493" s="14" t="s">
        <v>27157</v>
      </c>
      <c r="N2493" s="14" t="s">
        <v>27158</v>
      </c>
      <c r="O2493" s="14" t="s">
        <v>27159</v>
      </c>
      <c r="P2493" s="58" t="s">
        <v>38</v>
      </c>
      <c r="Q2493" s="14" t="s">
        <v>27160</v>
      </c>
      <c r="R2493" s="14" t="s">
        <v>40</v>
      </c>
      <c r="S2493" s="14" t="s">
        <v>27161</v>
      </c>
      <c r="T2493" s="14" t="s">
        <v>1060</v>
      </c>
      <c r="U2493" s="14" t="s">
        <v>283</v>
      </c>
      <c r="V2493" s="14" t="s">
        <v>44</v>
      </c>
    </row>
    <row r="2494" spans="1:22" ht="9.75" customHeight="1">
      <c r="A2494" s="58" t="s">
        <v>27098</v>
      </c>
      <c r="B2494" s="14" t="s">
        <v>120</v>
      </c>
      <c r="C2494" s="13" t="str">
        <f t="shared" si="9"/>
        <v>11999A8</v>
      </c>
      <c r="D2494" s="14" t="s">
        <v>27</v>
      </c>
      <c r="E2494" s="14" t="s">
        <v>27162</v>
      </c>
      <c r="F2494" s="14" t="s">
        <v>27163</v>
      </c>
      <c r="G2494" s="13"/>
      <c r="H2494" s="14" t="s">
        <v>27164</v>
      </c>
      <c r="I2494" s="14" t="s">
        <v>27165</v>
      </c>
      <c r="J2494" s="14" t="s">
        <v>2644</v>
      </c>
      <c r="K2494" s="14" t="s">
        <v>83</v>
      </c>
      <c r="L2494" s="14" t="s">
        <v>27166</v>
      </c>
      <c r="M2494" s="14" t="s">
        <v>27167</v>
      </c>
      <c r="N2494" s="14" t="s">
        <v>27168</v>
      </c>
      <c r="O2494" s="14" t="s">
        <v>27169</v>
      </c>
      <c r="P2494" s="58" t="s">
        <v>38</v>
      </c>
      <c r="Q2494" s="14" t="s">
        <v>27170</v>
      </c>
      <c r="R2494" s="14" t="s">
        <v>40</v>
      </c>
      <c r="S2494" s="14" t="s">
        <v>27171</v>
      </c>
      <c r="T2494" s="14" t="s">
        <v>456</v>
      </c>
      <c r="U2494" s="14" t="s">
        <v>2614</v>
      </c>
      <c r="V2494" s="14" t="s">
        <v>44</v>
      </c>
    </row>
    <row r="2495" spans="1:22" ht="9.75" customHeight="1">
      <c r="A2495" s="58" t="s">
        <v>27098</v>
      </c>
      <c r="B2495" s="14" t="s">
        <v>136</v>
      </c>
      <c r="C2495" s="13" t="str">
        <f t="shared" si="9"/>
        <v>11999A9</v>
      </c>
      <c r="D2495" s="14" t="s">
        <v>27</v>
      </c>
      <c r="E2495" s="14" t="s">
        <v>27172</v>
      </c>
      <c r="F2495" s="14" t="s">
        <v>27173</v>
      </c>
      <c r="G2495" s="13"/>
      <c r="H2495" s="14" t="s">
        <v>27174</v>
      </c>
      <c r="I2495" s="14" t="s">
        <v>27175</v>
      </c>
      <c r="J2495" s="14" t="s">
        <v>344</v>
      </c>
      <c r="K2495" s="14" t="s">
        <v>27176</v>
      </c>
      <c r="L2495" s="14" t="s">
        <v>27177</v>
      </c>
      <c r="M2495" s="14" t="s">
        <v>27178</v>
      </c>
      <c r="N2495" s="14" t="s">
        <v>27179</v>
      </c>
      <c r="O2495" s="14" t="s">
        <v>27180</v>
      </c>
      <c r="P2495" s="58" t="s">
        <v>38</v>
      </c>
      <c r="Q2495" s="14" t="s">
        <v>27181</v>
      </c>
      <c r="R2495" s="14" t="s">
        <v>40</v>
      </c>
      <c r="S2495" s="14" t="s">
        <v>27182</v>
      </c>
      <c r="T2495" s="14" t="s">
        <v>75</v>
      </c>
      <c r="U2495" s="14" t="s">
        <v>243</v>
      </c>
      <c r="V2495" s="14" t="s">
        <v>44</v>
      </c>
    </row>
    <row r="2496" spans="1:22" ht="9.75" customHeight="1">
      <c r="A2496" s="58" t="s">
        <v>27098</v>
      </c>
      <c r="B2496" s="14" t="s">
        <v>149</v>
      </c>
      <c r="C2496" s="13" t="str">
        <f t="shared" si="9"/>
        <v>11999A10</v>
      </c>
      <c r="D2496" s="14" t="s">
        <v>27</v>
      </c>
      <c r="E2496" s="14" t="s">
        <v>27183</v>
      </c>
      <c r="F2496" s="14" t="s">
        <v>27184</v>
      </c>
      <c r="G2496" s="14" t="s">
        <v>27185</v>
      </c>
      <c r="H2496" s="14" t="s">
        <v>27186</v>
      </c>
      <c r="I2496" s="14" t="s">
        <v>27187</v>
      </c>
      <c r="J2496" s="14" t="s">
        <v>27188</v>
      </c>
      <c r="K2496" s="14" t="s">
        <v>33</v>
      </c>
      <c r="L2496" s="14" t="s">
        <v>27189</v>
      </c>
      <c r="M2496" s="14" t="s">
        <v>27190</v>
      </c>
      <c r="N2496" s="14" t="s">
        <v>27191</v>
      </c>
      <c r="O2496" s="14" t="s">
        <v>27192</v>
      </c>
      <c r="P2496" s="58" t="s">
        <v>38</v>
      </c>
      <c r="Q2496" s="14" t="s">
        <v>27193</v>
      </c>
      <c r="R2496" s="14" t="s">
        <v>40</v>
      </c>
      <c r="S2496" s="14" t="s">
        <v>27194</v>
      </c>
      <c r="T2496" s="14" t="s">
        <v>337</v>
      </c>
      <c r="U2496" s="14" t="s">
        <v>230</v>
      </c>
      <c r="V2496" s="14" t="s">
        <v>148</v>
      </c>
    </row>
    <row r="2497" spans="1:22" ht="9.75" customHeight="1">
      <c r="A2497" s="58" t="s">
        <v>27098</v>
      </c>
      <c r="B2497" s="14" t="s">
        <v>162</v>
      </c>
      <c r="C2497" s="13" t="str">
        <f t="shared" si="9"/>
        <v>11999A11</v>
      </c>
      <c r="D2497" s="14" t="s">
        <v>27</v>
      </c>
      <c r="E2497" s="14" t="s">
        <v>27195</v>
      </c>
      <c r="F2497" s="14" t="s">
        <v>27196</v>
      </c>
      <c r="G2497" s="13"/>
      <c r="H2497" s="14" t="s">
        <v>27197</v>
      </c>
      <c r="I2497" s="14" t="s">
        <v>27198</v>
      </c>
      <c r="J2497" s="14" t="s">
        <v>111</v>
      </c>
      <c r="K2497" s="14" t="s">
        <v>33</v>
      </c>
      <c r="L2497" s="14" t="s">
        <v>27199</v>
      </c>
      <c r="M2497" s="14" t="s">
        <v>27200</v>
      </c>
      <c r="N2497" s="14" t="s">
        <v>27201</v>
      </c>
      <c r="O2497" s="14" t="s">
        <v>27202</v>
      </c>
      <c r="P2497" s="58" t="s">
        <v>38</v>
      </c>
      <c r="Q2497" s="14" t="s">
        <v>27203</v>
      </c>
      <c r="R2497" s="14" t="s">
        <v>40</v>
      </c>
      <c r="S2497" s="14" t="s">
        <v>27204</v>
      </c>
      <c r="T2497" s="14" t="s">
        <v>118</v>
      </c>
      <c r="U2497" s="14" t="s">
        <v>134</v>
      </c>
      <c r="V2497" s="14" t="s">
        <v>44</v>
      </c>
    </row>
    <row r="2498" spans="1:22" ht="9.75" customHeight="1">
      <c r="A2498" s="58" t="s">
        <v>27098</v>
      </c>
      <c r="B2498" s="14" t="s">
        <v>176</v>
      </c>
      <c r="C2498" s="13" t="str">
        <f t="shared" si="9"/>
        <v>11999B2</v>
      </c>
      <c r="D2498" s="14" t="s">
        <v>27</v>
      </c>
      <c r="E2498" s="14" t="s">
        <v>27205</v>
      </c>
      <c r="F2498" s="14" t="s">
        <v>27206</v>
      </c>
      <c r="G2498" s="13"/>
      <c r="H2498" s="14" t="s">
        <v>27207</v>
      </c>
      <c r="I2498" s="14" t="s">
        <v>27208</v>
      </c>
      <c r="J2498" s="14" t="s">
        <v>27209</v>
      </c>
      <c r="K2498" s="14" t="s">
        <v>83</v>
      </c>
      <c r="L2498" s="14" t="s">
        <v>27210</v>
      </c>
      <c r="M2498" s="14" t="s">
        <v>27211</v>
      </c>
      <c r="N2498" s="14" t="s">
        <v>27212</v>
      </c>
      <c r="O2498" s="14" t="s">
        <v>27213</v>
      </c>
      <c r="P2498" s="58" t="s">
        <v>38</v>
      </c>
      <c r="Q2498" s="14" t="s">
        <v>27214</v>
      </c>
      <c r="R2498" s="14" t="s">
        <v>40</v>
      </c>
      <c r="S2498" s="14" t="s">
        <v>27215</v>
      </c>
      <c r="T2498" s="14" t="s">
        <v>1728</v>
      </c>
      <c r="U2498" s="14" t="s">
        <v>338</v>
      </c>
      <c r="V2498" s="14" t="s">
        <v>44</v>
      </c>
    </row>
    <row r="2499" spans="1:22" ht="9.75" customHeight="1">
      <c r="A2499" s="58" t="s">
        <v>27098</v>
      </c>
      <c r="B2499" s="14" t="s">
        <v>190</v>
      </c>
      <c r="C2499" s="13" t="str">
        <f t="shared" si="9"/>
        <v>11999B3</v>
      </c>
      <c r="D2499" s="14" t="s">
        <v>27</v>
      </c>
      <c r="E2499" s="14" t="s">
        <v>27216</v>
      </c>
      <c r="F2499" s="14" t="s">
        <v>27217</v>
      </c>
      <c r="G2499" s="14" t="s">
        <v>27218</v>
      </c>
      <c r="H2499" s="14" t="s">
        <v>27219</v>
      </c>
      <c r="I2499" s="14" t="s">
        <v>11376</v>
      </c>
      <c r="J2499" s="14" t="s">
        <v>12829</v>
      </c>
      <c r="K2499" s="14" t="s">
        <v>33</v>
      </c>
      <c r="L2499" s="14" t="s">
        <v>27220</v>
      </c>
      <c r="M2499" s="14" t="s">
        <v>11379</v>
      </c>
      <c r="N2499" s="14" t="s">
        <v>27221</v>
      </c>
      <c r="O2499" s="14" t="s">
        <v>27222</v>
      </c>
      <c r="P2499" s="58" t="s">
        <v>38</v>
      </c>
      <c r="Q2499" s="14" t="s">
        <v>27223</v>
      </c>
      <c r="R2499" s="14" t="s">
        <v>40</v>
      </c>
      <c r="S2499" s="14" t="s">
        <v>27224</v>
      </c>
      <c r="T2499" s="14" t="s">
        <v>443</v>
      </c>
      <c r="U2499" s="14" t="s">
        <v>134</v>
      </c>
      <c r="V2499" s="14" t="s">
        <v>44</v>
      </c>
    </row>
    <row r="2500" spans="1:22" ht="9.75" customHeight="1">
      <c r="A2500" s="58" t="s">
        <v>27098</v>
      </c>
      <c r="B2500" s="14" t="s">
        <v>203</v>
      </c>
      <c r="C2500" s="13" t="str">
        <f t="shared" si="9"/>
        <v>11999B4</v>
      </c>
      <c r="D2500" s="14" t="s">
        <v>27</v>
      </c>
      <c r="E2500" s="14" t="s">
        <v>27225</v>
      </c>
      <c r="F2500" s="14" t="s">
        <v>27226</v>
      </c>
      <c r="G2500" s="14" t="s">
        <v>27227</v>
      </c>
      <c r="H2500" s="14" t="s">
        <v>27228</v>
      </c>
      <c r="I2500" s="14" t="s">
        <v>27229</v>
      </c>
      <c r="J2500" s="14" t="s">
        <v>19801</v>
      </c>
      <c r="K2500" s="14" t="s">
        <v>52</v>
      </c>
      <c r="L2500" s="14" t="s">
        <v>27230</v>
      </c>
      <c r="M2500" s="14" t="s">
        <v>27231</v>
      </c>
      <c r="N2500" s="14" t="s">
        <v>27232</v>
      </c>
      <c r="O2500" s="14" t="s">
        <v>27233</v>
      </c>
      <c r="P2500" s="58" t="s">
        <v>38</v>
      </c>
      <c r="Q2500" s="14" t="s">
        <v>27234</v>
      </c>
      <c r="R2500" s="14" t="s">
        <v>40</v>
      </c>
      <c r="S2500" s="14" t="s">
        <v>27235</v>
      </c>
      <c r="T2500" s="14" t="s">
        <v>391</v>
      </c>
      <c r="U2500" s="14" t="s">
        <v>338</v>
      </c>
      <c r="V2500" s="14" t="s">
        <v>44</v>
      </c>
    </row>
    <row r="2501" spans="1:22" ht="9.75" customHeight="1">
      <c r="A2501" s="58" t="s">
        <v>27098</v>
      </c>
      <c r="B2501" s="14" t="s">
        <v>216</v>
      </c>
      <c r="C2501" s="13" t="str">
        <f t="shared" si="9"/>
        <v>11999B5</v>
      </c>
      <c r="D2501" s="14" t="s">
        <v>27</v>
      </c>
      <c r="E2501" s="14" t="s">
        <v>27236</v>
      </c>
      <c r="F2501" s="14" t="s">
        <v>27237</v>
      </c>
      <c r="G2501" s="13"/>
      <c r="H2501" s="14" t="s">
        <v>27238</v>
      </c>
      <c r="I2501" s="14" t="s">
        <v>12032</v>
      </c>
      <c r="J2501" s="14" t="s">
        <v>316</v>
      </c>
      <c r="K2501" s="14" t="s">
        <v>33</v>
      </c>
      <c r="L2501" s="14" t="s">
        <v>27239</v>
      </c>
      <c r="M2501" s="14" t="s">
        <v>12034</v>
      </c>
      <c r="N2501" s="14" t="s">
        <v>27240</v>
      </c>
      <c r="O2501" s="14" t="s">
        <v>27241</v>
      </c>
      <c r="P2501" s="58" t="s">
        <v>38</v>
      </c>
      <c r="Q2501" s="14" t="s">
        <v>27242</v>
      </c>
      <c r="R2501" s="14" t="s">
        <v>40</v>
      </c>
      <c r="S2501" s="14" t="s">
        <v>27243</v>
      </c>
      <c r="T2501" s="14" t="s">
        <v>323</v>
      </c>
      <c r="U2501" s="14" t="s">
        <v>1034</v>
      </c>
      <c r="V2501" s="14" t="s">
        <v>44</v>
      </c>
    </row>
    <row r="2502" spans="1:22" ht="9.75" customHeight="1">
      <c r="A2502" s="58" t="s">
        <v>27098</v>
      </c>
      <c r="B2502" s="14" t="s">
        <v>231</v>
      </c>
      <c r="C2502" s="13" t="str">
        <f t="shared" si="9"/>
        <v>11999B6</v>
      </c>
      <c r="D2502" s="14" t="s">
        <v>27</v>
      </c>
      <c r="E2502" s="14" t="s">
        <v>27244</v>
      </c>
      <c r="F2502" s="14" t="s">
        <v>27245</v>
      </c>
      <c r="G2502" s="14" t="s">
        <v>27246</v>
      </c>
      <c r="H2502" s="14" t="s">
        <v>27247</v>
      </c>
      <c r="I2502" s="14" t="s">
        <v>27248</v>
      </c>
      <c r="J2502" s="14" t="s">
        <v>14783</v>
      </c>
      <c r="K2502" s="14" t="s">
        <v>33</v>
      </c>
      <c r="L2502" s="14" t="s">
        <v>27249</v>
      </c>
      <c r="M2502" s="14" t="s">
        <v>27250</v>
      </c>
      <c r="N2502" s="14" t="s">
        <v>27251</v>
      </c>
      <c r="O2502" s="14" t="s">
        <v>27252</v>
      </c>
      <c r="P2502" s="58" t="s">
        <v>38</v>
      </c>
      <c r="Q2502" s="14" t="s">
        <v>27253</v>
      </c>
      <c r="R2502" s="14" t="s">
        <v>40</v>
      </c>
      <c r="S2502" s="14" t="s">
        <v>27254</v>
      </c>
      <c r="T2502" s="14" t="s">
        <v>75</v>
      </c>
      <c r="U2502" s="14" t="s">
        <v>243</v>
      </c>
      <c r="V2502" s="14" t="s">
        <v>44</v>
      </c>
    </row>
    <row r="2503" spans="1:22" ht="9.75" customHeight="1">
      <c r="A2503" s="58" t="s">
        <v>27098</v>
      </c>
      <c r="B2503" s="14" t="s">
        <v>244</v>
      </c>
      <c r="C2503" s="13" t="str">
        <f t="shared" si="9"/>
        <v>11999B7</v>
      </c>
      <c r="D2503" s="14" t="s">
        <v>27</v>
      </c>
      <c r="E2503" s="14" t="s">
        <v>27255</v>
      </c>
      <c r="F2503" s="14" t="s">
        <v>27256</v>
      </c>
      <c r="G2503" s="13"/>
      <c r="H2503" s="14" t="s">
        <v>27257</v>
      </c>
      <c r="I2503" s="14" t="s">
        <v>27258</v>
      </c>
      <c r="J2503" s="14" t="s">
        <v>1928</v>
      </c>
      <c r="K2503" s="14" t="s">
        <v>4258</v>
      </c>
      <c r="L2503" s="14" t="s">
        <v>27259</v>
      </c>
      <c r="M2503" s="14" t="s">
        <v>27260</v>
      </c>
      <c r="N2503" s="14" t="s">
        <v>27261</v>
      </c>
      <c r="O2503" s="14" t="s">
        <v>27262</v>
      </c>
      <c r="P2503" s="58" t="s">
        <v>38</v>
      </c>
      <c r="Q2503" s="14" t="s">
        <v>27263</v>
      </c>
      <c r="R2503" s="14" t="s">
        <v>40</v>
      </c>
      <c r="S2503" s="14" t="s">
        <v>27264</v>
      </c>
      <c r="T2503" s="14" t="s">
        <v>229</v>
      </c>
      <c r="U2503" s="14" t="s">
        <v>283</v>
      </c>
      <c r="V2503" s="14" t="s">
        <v>44</v>
      </c>
    </row>
    <row r="2504" spans="1:22" ht="9.75" customHeight="1">
      <c r="A2504" s="58" t="s">
        <v>27098</v>
      </c>
      <c r="B2504" s="14" t="s">
        <v>257</v>
      </c>
      <c r="C2504" s="13" t="str">
        <f t="shared" si="9"/>
        <v>11999B8</v>
      </c>
      <c r="D2504" s="14" t="s">
        <v>27</v>
      </c>
      <c r="E2504" s="14" t="s">
        <v>27265</v>
      </c>
      <c r="F2504" s="14" t="s">
        <v>27266</v>
      </c>
      <c r="G2504" s="14" t="s">
        <v>27267</v>
      </c>
      <c r="H2504" s="14" t="s">
        <v>27268</v>
      </c>
      <c r="I2504" s="14" t="s">
        <v>27269</v>
      </c>
      <c r="J2504" s="14" t="s">
        <v>19026</v>
      </c>
      <c r="K2504" s="14" t="s">
        <v>2856</v>
      </c>
      <c r="L2504" s="14" t="s">
        <v>27270</v>
      </c>
      <c r="M2504" s="14" t="s">
        <v>27271</v>
      </c>
      <c r="N2504" s="14" t="s">
        <v>27272</v>
      </c>
      <c r="O2504" s="14" t="s">
        <v>27273</v>
      </c>
      <c r="P2504" s="58" t="s">
        <v>38</v>
      </c>
      <c r="Q2504" s="14" t="s">
        <v>27274</v>
      </c>
      <c r="R2504" s="14" t="s">
        <v>40</v>
      </c>
      <c r="S2504" s="14" t="s">
        <v>27275</v>
      </c>
      <c r="T2504" s="14" t="s">
        <v>19033</v>
      </c>
      <c r="U2504" s="14" t="s">
        <v>134</v>
      </c>
      <c r="V2504" s="14" t="s">
        <v>44</v>
      </c>
    </row>
    <row r="2505" spans="1:22" ht="9.75" customHeight="1">
      <c r="A2505" s="58" t="s">
        <v>27098</v>
      </c>
      <c r="B2505" s="14" t="s">
        <v>270</v>
      </c>
      <c r="C2505" s="13" t="str">
        <f t="shared" si="9"/>
        <v>11999B9</v>
      </c>
      <c r="D2505" s="14" t="s">
        <v>27</v>
      </c>
      <c r="E2505" s="14" t="s">
        <v>27276</v>
      </c>
      <c r="F2505" s="14" t="s">
        <v>27277</v>
      </c>
      <c r="G2505" s="14" t="s">
        <v>27278</v>
      </c>
      <c r="H2505" s="14" t="s">
        <v>27279</v>
      </c>
      <c r="I2505" s="14" t="s">
        <v>17030</v>
      </c>
      <c r="J2505" s="14" t="s">
        <v>32</v>
      </c>
      <c r="K2505" s="14" t="s">
        <v>33</v>
      </c>
      <c r="L2505" s="14" t="s">
        <v>27280</v>
      </c>
      <c r="M2505" s="14" t="s">
        <v>27281</v>
      </c>
      <c r="N2505" s="14" t="s">
        <v>27282</v>
      </c>
      <c r="O2505" s="14" t="s">
        <v>27283</v>
      </c>
      <c r="P2505" s="58" t="s">
        <v>38</v>
      </c>
      <c r="Q2505" s="14" t="s">
        <v>27284</v>
      </c>
      <c r="R2505" s="14" t="s">
        <v>40</v>
      </c>
      <c r="S2505" s="14" t="s">
        <v>27285</v>
      </c>
      <c r="T2505" s="14" t="s">
        <v>42</v>
      </c>
      <c r="U2505" s="14" t="s">
        <v>60</v>
      </c>
      <c r="V2505" s="14" t="s">
        <v>44</v>
      </c>
    </row>
    <row r="2506" spans="1:22" ht="9.75" customHeight="1">
      <c r="A2506" s="58" t="s">
        <v>27098</v>
      </c>
      <c r="B2506" s="14" t="s">
        <v>284</v>
      </c>
      <c r="C2506" s="13" t="str">
        <f t="shared" si="9"/>
        <v>11999B10</v>
      </c>
      <c r="D2506" s="14" t="s">
        <v>27</v>
      </c>
      <c r="E2506" s="14" t="s">
        <v>27286</v>
      </c>
      <c r="F2506" s="14" t="s">
        <v>27287</v>
      </c>
      <c r="G2506" s="14" t="s">
        <v>27288</v>
      </c>
      <c r="H2506" s="14" t="s">
        <v>27289</v>
      </c>
      <c r="I2506" s="14" t="s">
        <v>27290</v>
      </c>
      <c r="J2506" s="14" t="s">
        <v>82</v>
      </c>
      <c r="K2506" s="14" t="s">
        <v>83</v>
      </c>
      <c r="L2506" s="14" t="s">
        <v>27291</v>
      </c>
      <c r="M2506" s="14" t="s">
        <v>27292</v>
      </c>
      <c r="N2506" s="14" t="s">
        <v>27293</v>
      </c>
      <c r="O2506" s="14" t="s">
        <v>27294</v>
      </c>
      <c r="P2506" s="58" t="s">
        <v>38</v>
      </c>
      <c r="Q2506" s="14" t="s">
        <v>27295</v>
      </c>
      <c r="R2506" s="14" t="s">
        <v>40</v>
      </c>
      <c r="S2506" s="14" t="s">
        <v>27296</v>
      </c>
      <c r="T2506" s="14" t="s">
        <v>90</v>
      </c>
      <c r="U2506" s="14" t="s">
        <v>283</v>
      </c>
      <c r="V2506" s="14" t="s">
        <v>44</v>
      </c>
    </row>
    <row r="2507" spans="1:22" ht="9.75" customHeight="1">
      <c r="A2507" s="58" t="s">
        <v>27098</v>
      </c>
      <c r="B2507" s="14" t="s">
        <v>298</v>
      </c>
      <c r="C2507" s="13" t="str">
        <f t="shared" si="9"/>
        <v>11999B11</v>
      </c>
      <c r="D2507" s="14" t="s">
        <v>27</v>
      </c>
      <c r="E2507" s="14" t="s">
        <v>27297</v>
      </c>
      <c r="F2507" s="14" t="s">
        <v>27298</v>
      </c>
      <c r="G2507" s="14" t="s">
        <v>27299</v>
      </c>
      <c r="H2507" s="14" t="s">
        <v>27300</v>
      </c>
      <c r="I2507" s="14" t="s">
        <v>27301</v>
      </c>
      <c r="J2507" s="14" t="s">
        <v>344</v>
      </c>
      <c r="K2507" s="14" t="s">
        <v>33</v>
      </c>
      <c r="L2507" s="14" t="s">
        <v>27302</v>
      </c>
      <c r="M2507" s="14" t="s">
        <v>27303</v>
      </c>
      <c r="N2507" s="14" t="s">
        <v>27304</v>
      </c>
      <c r="O2507" s="14" t="s">
        <v>27305</v>
      </c>
      <c r="P2507" s="58" t="s">
        <v>38</v>
      </c>
      <c r="Q2507" s="14" t="s">
        <v>27306</v>
      </c>
      <c r="R2507" s="14" t="s">
        <v>40</v>
      </c>
      <c r="S2507" s="14" t="s">
        <v>27307</v>
      </c>
      <c r="T2507" s="14" t="s">
        <v>75</v>
      </c>
      <c r="U2507" s="14" t="s">
        <v>243</v>
      </c>
      <c r="V2507" s="14" t="s">
        <v>44</v>
      </c>
    </row>
    <row r="2508" spans="1:22" ht="9.75" customHeight="1">
      <c r="A2508" s="58" t="s">
        <v>27098</v>
      </c>
      <c r="B2508" s="14" t="s">
        <v>311</v>
      </c>
      <c r="C2508" s="13" t="str">
        <f t="shared" si="9"/>
        <v>11999C2</v>
      </c>
      <c r="D2508" s="14" t="s">
        <v>27</v>
      </c>
      <c r="E2508" s="14" t="s">
        <v>27308</v>
      </c>
      <c r="F2508" s="14" t="s">
        <v>27309</v>
      </c>
      <c r="G2508" s="13"/>
      <c r="H2508" s="14" t="s">
        <v>27310</v>
      </c>
      <c r="I2508" s="14" t="s">
        <v>27311</v>
      </c>
      <c r="J2508" s="14" t="s">
        <v>27312</v>
      </c>
      <c r="K2508" s="14" t="s">
        <v>33</v>
      </c>
      <c r="L2508" s="14" t="s">
        <v>27313</v>
      </c>
      <c r="M2508" s="14" t="s">
        <v>27314</v>
      </c>
      <c r="N2508" s="14" t="s">
        <v>27315</v>
      </c>
      <c r="O2508" s="14" t="s">
        <v>27316</v>
      </c>
      <c r="P2508" s="58" t="s">
        <v>38</v>
      </c>
      <c r="Q2508" s="14" t="s">
        <v>27317</v>
      </c>
      <c r="R2508" s="14" t="s">
        <v>40</v>
      </c>
      <c r="S2508" s="14" t="s">
        <v>27318</v>
      </c>
      <c r="T2508" s="14" t="s">
        <v>1370</v>
      </c>
      <c r="U2508" s="14" t="s">
        <v>520</v>
      </c>
      <c r="V2508" s="14" t="s">
        <v>44</v>
      </c>
    </row>
    <row r="2509" spans="1:22" ht="9.75" customHeight="1">
      <c r="A2509" s="58" t="s">
        <v>27098</v>
      </c>
      <c r="B2509" s="14" t="s">
        <v>325</v>
      </c>
      <c r="C2509" s="13" t="str">
        <f t="shared" si="9"/>
        <v>11999C3</v>
      </c>
      <c r="D2509" s="14" t="s">
        <v>27</v>
      </c>
      <c r="E2509" s="14" t="s">
        <v>27319</v>
      </c>
      <c r="F2509" s="14" t="s">
        <v>27320</v>
      </c>
      <c r="G2509" s="14" t="s">
        <v>27321</v>
      </c>
      <c r="H2509" s="14" t="s">
        <v>27322</v>
      </c>
      <c r="I2509" s="14" t="s">
        <v>1939</v>
      </c>
      <c r="J2509" s="14" t="s">
        <v>111</v>
      </c>
      <c r="K2509" s="13"/>
      <c r="L2509" s="14" t="s">
        <v>27323</v>
      </c>
      <c r="M2509" s="14" t="s">
        <v>1941</v>
      </c>
      <c r="N2509" s="14" t="s">
        <v>27324</v>
      </c>
      <c r="O2509" s="14" t="s">
        <v>27325</v>
      </c>
      <c r="P2509" s="58" t="s">
        <v>38</v>
      </c>
      <c r="Q2509" s="14" t="s">
        <v>27326</v>
      </c>
      <c r="R2509" s="14" t="s">
        <v>40</v>
      </c>
      <c r="S2509" s="14" t="s">
        <v>27327</v>
      </c>
      <c r="T2509" s="14" t="s">
        <v>118</v>
      </c>
      <c r="U2509" s="14" t="s">
        <v>693</v>
      </c>
      <c r="V2509" s="14" t="s">
        <v>135</v>
      </c>
    </row>
    <row r="2510" spans="1:22" ht="9.75" customHeight="1">
      <c r="A2510" s="58" t="s">
        <v>27098</v>
      </c>
      <c r="B2510" s="14" t="s">
        <v>339</v>
      </c>
      <c r="C2510" s="13" t="str">
        <f t="shared" si="9"/>
        <v>11999C4</v>
      </c>
      <c r="D2510" s="14" t="s">
        <v>27</v>
      </c>
      <c r="E2510" s="14" t="s">
        <v>27328</v>
      </c>
      <c r="F2510" s="14" t="s">
        <v>27329</v>
      </c>
      <c r="G2510" s="14" t="s">
        <v>27330</v>
      </c>
      <c r="H2510" s="14" t="s">
        <v>27331</v>
      </c>
      <c r="I2510" s="14" t="s">
        <v>27332</v>
      </c>
      <c r="J2510" s="14" t="s">
        <v>230</v>
      </c>
      <c r="K2510" s="14" t="s">
        <v>52</v>
      </c>
      <c r="L2510" s="14" t="s">
        <v>27333</v>
      </c>
      <c r="M2510" s="14" t="s">
        <v>27334</v>
      </c>
      <c r="N2510" s="14" t="s">
        <v>27335</v>
      </c>
      <c r="O2510" s="14" t="s">
        <v>27336</v>
      </c>
      <c r="P2510" s="58" t="s">
        <v>38</v>
      </c>
      <c r="Q2510" s="14" t="s">
        <v>27337</v>
      </c>
      <c r="R2510" s="14" t="s">
        <v>40</v>
      </c>
      <c r="S2510" s="14" t="s">
        <v>27338</v>
      </c>
      <c r="T2510" s="14" t="s">
        <v>230</v>
      </c>
      <c r="U2510" s="14" t="s">
        <v>230</v>
      </c>
      <c r="V2510" s="14" t="s">
        <v>44</v>
      </c>
    </row>
    <row r="2511" spans="1:22" ht="9.75" customHeight="1">
      <c r="A2511" s="58" t="s">
        <v>27098</v>
      </c>
      <c r="B2511" s="14" t="s">
        <v>351</v>
      </c>
      <c r="C2511" s="13" t="str">
        <f t="shared" si="9"/>
        <v>11999C5</v>
      </c>
      <c r="D2511" s="14" t="s">
        <v>27</v>
      </c>
      <c r="E2511" s="14" t="s">
        <v>27339</v>
      </c>
      <c r="F2511" s="14" t="s">
        <v>27340</v>
      </c>
      <c r="G2511" s="14" t="s">
        <v>27341</v>
      </c>
      <c r="H2511" s="14" t="s">
        <v>27342</v>
      </c>
      <c r="I2511" s="14" t="s">
        <v>27343</v>
      </c>
      <c r="J2511" s="14" t="s">
        <v>230</v>
      </c>
      <c r="K2511" s="13"/>
      <c r="L2511" s="14" t="s">
        <v>27344</v>
      </c>
      <c r="M2511" s="14" t="s">
        <v>27345</v>
      </c>
      <c r="N2511" s="14" t="s">
        <v>27346</v>
      </c>
      <c r="O2511" s="14" t="s">
        <v>27347</v>
      </c>
      <c r="P2511" s="58" t="s">
        <v>38</v>
      </c>
      <c r="Q2511" s="14" t="s">
        <v>27348</v>
      </c>
      <c r="R2511" s="14" t="s">
        <v>40</v>
      </c>
      <c r="S2511" s="14" t="s">
        <v>27349</v>
      </c>
      <c r="T2511" s="14" t="s">
        <v>230</v>
      </c>
      <c r="U2511" s="14" t="s">
        <v>338</v>
      </c>
      <c r="V2511" s="14" t="s">
        <v>148</v>
      </c>
    </row>
    <row r="2512" spans="1:22" ht="9.75" customHeight="1">
      <c r="A2512" s="58" t="s">
        <v>27098</v>
      </c>
      <c r="B2512" s="14" t="s">
        <v>365</v>
      </c>
      <c r="C2512" s="13" t="str">
        <f t="shared" si="9"/>
        <v>11999C6</v>
      </c>
      <c r="D2512" s="14" t="s">
        <v>27</v>
      </c>
      <c r="E2512" s="14" t="s">
        <v>27350</v>
      </c>
      <c r="F2512" s="14" t="s">
        <v>27351</v>
      </c>
      <c r="G2512" s="13"/>
      <c r="H2512" s="14" t="s">
        <v>27352</v>
      </c>
      <c r="I2512" s="14" t="s">
        <v>25229</v>
      </c>
      <c r="J2512" s="14" t="s">
        <v>2391</v>
      </c>
      <c r="K2512" s="14" t="s">
        <v>33</v>
      </c>
      <c r="L2512" s="14" t="s">
        <v>27353</v>
      </c>
      <c r="M2512" s="14" t="s">
        <v>27354</v>
      </c>
      <c r="N2512" s="14" t="s">
        <v>27355</v>
      </c>
      <c r="O2512" s="14" t="s">
        <v>27356</v>
      </c>
      <c r="P2512" s="58" t="s">
        <v>38</v>
      </c>
      <c r="Q2512" s="14" t="s">
        <v>27357</v>
      </c>
      <c r="R2512" s="14" t="s">
        <v>40</v>
      </c>
      <c r="S2512" s="14" t="s">
        <v>27358</v>
      </c>
      <c r="T2512" s="14" t="s">
        <v>2399</v>
      </c>
      <c r="U2512" s="14" t="s">
        <v>202</v>
      </c>
      <c r="V2512" s="14" t="s">
        <v>44</v>
      </c>
    </row>
    <row r="2513" spans="1:22" ht="9.75" customHeight="1">
      <c r="A2513" s="58" t="s">
        <v>27098</v>
      </c>
      <c r="B2513" s="14" t="s">
        <v>378</v>
      </c>
      <c r="C2513" s="13" t="str">
        <f t="shared" si="9"/>
        <v>11999C7</v>
      </c>
      <c r="D2513" s="14" t="s">
        <v>27</v>
      </c>
      <c r="E2513" s="14" t="s">
        <v>27359</v>
      </c>
      <c r="F2513" s="14" t="s">
        <v>27360</v>
      </c>
      <c r="G2513" s="14" t="s">
        <v>27361</v>
      </c>
      <c r="H2513" s="14" t="s">
        <v>27362</v>
      </c>
      <c r="I2513" s="14" t="s">
        <v>587</v>
      </c>
      <c r="J2513" s="14" t="s">
        <v>27363</v>
      </c>
      <c r="K2513" s="14" t="s">
        <v>83</v>
      </c>
      <c r="L2513" s="14" t="s">
        <v>27364</v>
      </c>
      <c r="M2513" s="14" t="s">
        <v>590</v>
      </c>
      <c r="N2513" s="14" t="s">
        <v>27365</v>
      </c>
      <c r="O2513" s="14" t="s">
        <v>27366</v>
      </c>
      <c r="P2513" s="58" t="s">
        <v>38</v>
      </c>
      <c r="Q2513" s="14" t="s">
        <v>27367</v>
      </c>
      <c r="R2513" s="14" t="s">
        <v>40</v>
      </c>
      <c r="S2513" s="14" t="s">
        <v>27368</v>
      </c>
      <c r="T2513" s="14" t="s">
        <v>8834</v>
      </c>
      <c r="U2513" s="14" t="s">
        <v>283</v>
      </c>
      <c r="V2513" s="14" t="s">
        <v>44</v>
      </c>
    </row>
    <row r="2514" spans="1:22" ht="9.75" customHeight="1">
      <c r="A2514" s="58" t="s">
        <v>27098</v>
      </c>
      <c r="B2514" s="14" t="s">
        <v>392</v>
      </c>
      <c r="C2514" s="13" t="str">
        <f t="shared" si="9"/>
        <v>11999C8</v>
      </c>
      <c r="D2514" s="14" t="s">
        <v>27</v>
      </c>
      <c r="E2514" s="14" t="s">
        <v>27369</v>
      </c>
      <c r="F2514" s="14" t="s">
        <v>27370</v>
      </c>
      <c r="G2514" s="14" t="s">
        <v>27371</v>
      </c>
      <c r="H2514" s="14" t="s">
        <v>27372</v>
      </c>
      <c r="I2514" s="14" t="s">
        <v>5971</v>
      </c>
      <c r="J2514" s="14" t="s">
        <v>230</v>
      </c>
      <c r="K2514" s="14" t="s">
        <v>33</v>
      </c>
      <c r="L2514" s="14" t="s">
        <v>27373</v>
      </c>
      <c r="M2514" s="14" t="s">
        <v>27374</v>
      </c>
      <c r="N2514" s="14" t="s">
        <v>27375</v>
      </c>
      <c r="O2514" s="14" t="s">
        <v>27376</v>
      </c>
      <c r="P2514" s="58" t="s">
        <v>38</v>
      </c>
      <c r="Q2514" s="14" t="s">
        <v>27377</v>
      </c>
      <c r="R2514" s="14" t="s">
        <v>40</v>
      </c>
      <c r="S2514" s="14" t="s">
        <v>27378</v>
      </c>
      <c r="T2514" s="14" t="s">
        <v>230</v>
      </c>
      <c r="U2514" s="14" t="s">
        <v>338</v>
      </c>
      <c r="V2514" s="14" t="s">
        <v>44</v>
      </c>
    </row>
    <row r="2515" spans="1:22" ht="9.75" customHeight="1">
      <c r="A2515" s="58" t="s">
        <v>27098</v>
      </c>
      <c r="B2515" s="14" t="s">
        <v>404</v>
      </c>
      <c r="C2515" s="13" t="str">
        <f t="shared" si="9"/>
        <v>11999C9</v>
      </c>
      <c r="D2515" s="14" t="s">
        <v>27</v>
      </c>
      <c r="E2515" s="14" t="s">
        <v>27379</v>
      </c>
      <c r="F2515" s="14" t="s">
        <v>27380</v>
      </c>
      <c r="G2515" s="14" t="s">
        <v>27381</v>
      </c>
      <c r="H2515" s="14" t="s">
        <v>27382</v>
      </c>
      <c r="I2515" s="14" t="s">
        <v>27383</v>
      </c>
      <c r="J2515" s="14" t="s">
        <v>7884</v>
      </c>
      <c r="K2515" s="14" t="s">
        <v>33</v>
      </c>
      <c r="L2515" s="14" t="s">
        <v>27384</v>
      </c>
      <c r="M2515" s="14" t="s">
        <v>27385</v>
      </c>
      <c r="N2515" s="14" t="s">
        <v>27386</v>
      </c>
      <c r="O2515" s="14" t="s">
        <v>27387</v>
      </c>
      <c r="P2515" s="58" t="s">
        <v>38</v>
      </c>
      <c r="Q2515" s="14" t="s">
        <v>27388</v>
      </c>
      <c r="R2515" s="14" t="s">
        <v>40</v>
      </c>
      <c r="S2515" s="14" t="s">
        <v>27389</v>
      </c>
      <c r="T2515" s="14" t="s">
        <v>7891</v>
      </c>
      <c r="U2515" s="14" t="s">
        <v>283</v>
      </c>
      <c r="V2515" s="14" t="s">
        <v>44</v>
      </c>
    </row>
    <row r="2516" spans="1:22" ht="9.75" customHeight="1">
      <c r="A2516" s="58" t="s">
        <v>27098</v>
      </c>
      <c r="B2516" s="14" t="s">
        <v>417</v>
      </c>
      <c r="C2516" s="13" t="str">
        <f t="shared" si="9"/>
        <v>11999C10</v>
      </c>
      <c r="D2516" s="14" t="s">
        <v>27</v>
      </c>
      <c r="E2516" s="14" t="s">
        <v>27390</v>
      </c>
      <c r="F2516" s="14" t="s">
        <v>27391</v>
      </c>
      <c r="G2516" s="13"/>
      <c r="H2516" s="14" t="s">
        <v>27392</v>
      </c>
      <c r="I2516" s="14" t="s">
        <v>27393</v>
      </c>
      <c r="J2516" s="14" t="s">
        <v>1053</v>
      </c>
      <c r="K2516" s="14" t="s">
        <v>83</v>
      </c>
      <c r="L2516" s="14" t="s">
        <v>27394</v>
      </c>
      <c r="M2516" s="14" t="s">
        <v>27395</v>
      </c>
      <c r="N2516" s="14" t="s">
        <v>27396</v>
      </c>
      <c r="O2516" s="14" t="s">
        <v>27397</v>
      </c>
      <c r="P2516" s="58" t="s">
        <v>38</v>
      </c>
      <c r="Q2516" s="14" t="s">
        <v>27398</v>
      </c>
      <c r="R2516" s="14" t="s">
        <v>40</v>
      </c>
      <c r="S2516" s="14" t="s">
        <v>27399</v>
      </c>
      <c r="T2516" s="14" t="s">
        <v>1060</v>
      </c>
      <c r="U2516" s="14" t="s">
        <v>60</v>
      </c>
      <c r="V2516" s="14" t="s">
        <v>44</v>
      </c>
    </row>
    <row r="2517" spans="1:22" ht="9.75" customHeight="1">
      <c r="A2517" s="58" t="s">
        <v>27098</v>
      </c>
      <c r="B2517" s="14" t="s">
        <v>430</v>
      </c>
      <c r="C2517" s="13" t="str">
        <f t="shared" si="9"/>
        <v>11999C11</v>
      </c>
      <c r="D2517" s="14" t="s">
        <v>27</v>
      </c>
      <c r="E2517" s="14" t="s">
        <v>27400</v>
      </c>
      <c r="F2517" s="14" t="s">
        <v>27401</v>
      </c>
      <c r="G2517" s="13"/>
      <c r="H2517" s="14" t="s">
        <v>27402</v>
      </c>
      <c r="I2517" s="14" t="s">
        <v>27403</v>
      </c>
      <c r="J2517" s="14" t="s">
        <v>2391</v>
      </c>
      <c r="K2517" s="14" t="s">
        <v>12227</v>
      </c>
      <c r="L2517" s="14" t="s">
        <v>27404</v>
      </c>
      <c r="M2517" s="14" t="s">
        <v>27405</v>
      </c>
      <c r="N2517" s="14" t="s">
        <v>27406</v>
      </c>
      <c r="O2517" s="14" t="s">
        <v>27407</v>
      </c>
      <c r="P2517" s="58" t="s">
        <v>38</v>
      </c>
      <c r="Q2517" s="14" t="s">
        <v>27408</v>
      </c>
      <c r="R2517" s="14" t="s">
        <v>40</v>
      </c>
      <c r="S2517" s="14" t="s">
        <v>27409</v>
      </c>
      <c r="T2517" s="14" t="s">
        <v>2399</v>
      </c>
      <c r="U2517" s="14" t="s">
        <v>1414</v>
      </c>
      <c r="V2517" s="14" t="s">
        <v>44</v>
      </c>
    </row>
    <row r="2518" spans="1:22" ht="9.75" customHeight="1">
      <c r="A2518" s="58" t="s">
        <v>27098</v>
      </c>
      <c r="B2518" s="14" t="s">
        <v>444</v>
      </c>
      <c r="C2518" s="13" t="str">
        <f t="shared" si="9"/>
        <v>11999D2</v>
      </c>
      <c r="D2518" s="14" t="s">
        <v>27</v>
      </c>
      <c r="E2518" s="14" t="s">
        <v>27410</v>
      </c>
      <c r="F2518" s="14" t="s">
        <v>27411</v>
      </c>
      <c r="G2518" s="14" t="s">
        <v>27412</v>
      </c>
      <c r="H2518" s="14" t="s">
        <v>27413</v>
      </c>
      <c r="I2518" s="14" t="s">
        <v>27343</v>
      </c>
      <c r="J2518" s="14" t="s">
        <v>4144</v>
      </c>
      <c r="K2518" s="14" t="s">
        <v>33</v>
      </c>
      <c r="L2518" s="14" t="s">
        <v>27414</v>
      </c>
      <c r="M2518" s="14" t="s">
        <v>27415</v>
      </c>
      <c r="N2518" s="14" t="s">
        <v>27416</v>
      </c>
      <c r="O2518" s="14" t="s">
        <v>27417</v>
      </c>
      <c r="P2518" s="58" t="s">
        <v>38</v>
      </c>
      <c r="Q2518" s="14" t="s">
        <v>27418</v>
      </c>
      <c r="R2518" s="14" t="s">
        <v>40</v>
      </c>
      <c r="S2518" s="14" t="s">
        <v>27419</v>
      </c>
      <c r="T2518" s="14" t="s">
        <v>4144</v>
      </c>
      <c r="U2518" s="14" t="s">
        <v>134</v>
      </c>
      <c r="V2518" s="14" t="s">
        <v>148</v>
      </c>
    </row>
    <row r="2519" spans="1:22" ht="9.75" customHeight="1">
      <c r="A2519" s="58" t="s">
        <v>27098</v>
      </c>
      <c r="B2519" s="14" t="s">
        <v>457</v>
      </c>
      <c r="C2519" s="13" t="str">
        <f t="shared" si="9"/>
        <v>11999D3</v>
      </c>
      <c r="D2519" s="14" t="s">
        <v>27</v>
      </c>
      <c r="E2519" s="14" t="s">
        <v>27420</v>
      </c>
      <c r="F2519" s="14" t="s">
        <v>27421</v>
      </c>
      <c r="G2519" s="14" t="s">
        <v>27422</v>
      </c>
      <c r="H2519" s="14" t="s">
        <v>27423</v>
      </c>
      <c r="I2519" s="14" t="s">
        <v>19606</v>
      </c>
      <c r="J2519" s="14" t="s">
        <v>371</v>
      </c>
      <c r="K2519" s="14" t="s">
        <v>33</v>
      </c>
      <c r="L2519" s="14" t="s">
        <v>27424</v>
      </c>
      <c r="M2519" s="14" t="s">
        <v>19608</v>
      </c>
      <c r="N2519" s="14" t="s">
        <v>27425</v>
      </c>
      <c r="O2519" s="14" t="s">
        <v>27426</v>
      </c>
      <c r="P2519" s="58" t="s">
        <v>38</v>
      </c>
      <c r="Q2519" s="14" t="s">
        <v>27427</v>
      </c>
      <c r="R2519" s="14" t="s">
        <v>40</v>
      </c>
      <c r="S2519" s="14" t="s">
        <v>27428</v>
      </c>
      <c r="T2519" s="14" t="s">
        <v>118</v>
      </c>
      <c r="U2519" s="14" t="s">
        <v>119</v>
      </c>
      <c r="V2519" s="14" t="s">
        <v>44</v>
      </c>
    </row>
    <row r="2520" spans="1:22" ht="9.75" customHeight="1">
      <c r="A2520" s="58" t="s">
        <v>27098</v>
      </c>
      <c r="B2520" s="14" t="s">
        <v>470</v>
      </c>
      <c r="C2520" s="13" t="str">
        <f t="shared" si="9"/>
        <v>11999D4</v>
      </c>
      <c r="D2520" s="14" t="s">
        <v>27</v>
      </c>
      <c r="E2520" s="14" t="s">
        <v>27429</v>
      </c>
      <c r="F2520" s="14" t="s">
        <v>27430</v>
      </c>
      <c r="G2520" s="14" t="s">
        <v>27431</v>
      </c>
      <c r="H2520" s="14" t="s">
        <v>27432</v>
      </c>
      <c r="I2520" s="14" t="s">
        <v>27433</v>
      </c>
      <c r="J2520" s="14" t="s">
        <v>27434</v>
      </c>
      <c r="K2520" s="14" t="s">
        <v>7051</v>
      </c>
      <c r="L2520" s="14" t="s">
        <v>27435</v>
      </c>
      <c r="M2520" s="14" t="s">
        <v>27436</v>
      </c>
      <c r="N2520" s="14" t="s">
        <v>27437</v>
      </c>
      <c r="O2520" s="14" t="s">
        <v>27438</v>
      </c>
      <c r="P2520" s="58" t="s">
        <v>38</v>
      </c>
      <c r="Q2520" s="14" t="s">
        <v>27439</v>
      </c>
      <c r="R2520" s="14" t="s">
        <v>40</v>
      </c>
      <c r="S2520" s="14" t="s">
        <v>27440</v>
      </c>
      <c r="T2520" s="14" t="s">
        <v>1624</v>
      </c>
      <c r="U2520" s="14" t="s">
        <v>27441</v>
      </c>
      <c r="V2520" s="14" t="s">
        <v>44</v>
      </c>
    </row>
    <row r="2521" spans="1:22" ht="9.75" customHeight="1">
      <c r="A2521" s="58" t="s">
        <v>27098</v>
      </c>
      <c r="B2521" s="14" t="s">
        <v>485</v>
      </c>
      <c r="C2521" s="13" t="str">
        <f t="shared" si="9"/>
        <v>11999D5</v>
      </c>
      <c r="D2521" s="14" t="s">
        <v>27</v>
      </c>
      <c r="E2521" s="14" t="s">
        <v>27442</v>
      </c>
      <c r="F2521" s="14" t="s">
        <v>27443</v>
      </c>
      <c r="G2521" s="14" t="s">
        <v>27444</v>
      </c>
      <c r="H2521" s="14" t="s">
        <v>27445</v>
      </c>
      <c r="I2521" s="14" t="s">
        <v>27446</v>
      </c>
      <c r="J2521" s="14" t="s">
        <v>111</v>
      </c>
      <c r="K2521" s="14" t="s">
        <v>52</v>
      </c>
      <c r="L2521" s="14" t="s">
        <v>27447</v>
      </c>
      <c r="M2521" s="14" t="s">
        <v>27448</v>
      </c>
      <c r="N2521" s="14" t="s">
        <v>27449</v>
      </c>
      <c r="O2521" s="14" t="s">
        <v>4938</v>
      </c>
      <c r="P2521" s="58" t="s">
        <v>38</v>
      </c>
      <c r="Q2521" s="14" t="s">
        <v>27450</v>
      </c>
      <c r="R2521" s="14" t="s">
        <v>40</v>
      </c>
      <c r="S2521" s="14" t="s">
        <v>27451</v>
      </c>
      <c r="T2521" s="14" t="s">
        <v>118</v>
      </c>
      <c r="U2521" s="14" t="s">
        <v>17988</v>
      </c>
      <c r="V2521" s="14" t="s">
        <v>148</v>
      </c>
    </row>
    <row r="2522" spans="1:22" ht="9.75" customHeight="1">
      <c r="A2522" s="58" t="s">
        <v>27098</v>
      </c>
      <c r="B2522" s="14" t="s">
        <v>497</v>
      </c>
      <c r="C2522" s="13" t="str">
        <f t="shared" si="9"/>
        <v>11999D6</v>
      </c>
      <c r="D2522" s="14" t="s">
        <v>27</v>
      </c>
      <c r="E2522" s="14" t="s">
        <v>27452</v>
      </c>
      <c r="F2522" s="14" t="s">
        <v>27453</v>
      </c>
      <c r="G2522" s="14" t="s">
        <v>27454</v>
      </c>
      <c r="H2522" s="14" t="s">
        <v>27455</v>
      </c>
      <c r="I2522" s="14" t="s">
        <v>27456</v>
      </c>
      <c r="J2522" s="14" t="s">
        <v>27457</v>
      </c>
      <c r="K2522" s="14" t="s">
        <v>52</v>
      </c>
      <c r="L2522" s="14" t="s">
        <v>27458</v>
      </c>
      <c r="M2522" s="14" t="s">
        <v>27459</v>
      </c>
      <c r="N2522" s="14" t="s">
        <v>27460</v>
      </c>
      <c r="O2522" s="14" t="s">
        <v>27461</v>
      </c>
      <c r="P2522" s="58" t="s">
        <v>38</v>
      </c>
      <c r="Q2522" s="14" t="s">
        <v>27462</v>
      </c>
      <c r="R2522" s="14" t="s">
        <v>40</v>
      </c>
      <c r="S2522" s="14" t="s">
        <v>27463</v>
      </c>
      <c r="T2522" s="14" t="s">
        <v>27464</v>
      </c>
      <c r="U2522" s="14" t="s">
        <v>119</v>
      </c>
      <c r="V2522" s="14" t="s">
        <v>44</v>
      </c>
    </row>
    <row r="2523" spans="1:22" ht="9.75" customHeight="1">
      <c r="A2523" s="58" t="s">
        <v>27098</v>
      </c>
      <c r="B2523" s="14" t="s">
        <v>507</v>
      </c>
      <c r="C2523" s="13" t="str">
        <f t="shared" si="9"/>
        <v>11999D7</v>
      </c>
      <c r="D2523" s="14" t="s">
        <v>27</v>
      </c>
      <c r="E2523" s="14" t="s">
        <v>27465</v>
      </c>
      <c r="F2523" s="14" t="s">
        <v>27466</v>
      </c>
      <c r="G2523" s="14" t="s">
        <v>27467</v>
      </c>
      <c r="H2523" s="14" t="s">
        <v>27468</v>
      </c>
      <c r="I2523" s="14" t="s">
        <v>3405</v>
      </c>
      <c r="J2523" s="14" t="s">
        <v>27469</v>
      </c>
      <c r="K2523" s="14" t="s">
        <v>52</v>
      </c>
      <c r="L2523" s="14" t="s">
        <v>27470</v>
      </c>
      <c r="M2523" s="14" t="s">
        <v>3407</v>
      </c>
      <c r="N2523" s="14" t="s">
        <v>27471</v>
      </c>
      <c r="O2523" s="14" t="s">
        <v>3409</v>
      </c>
      <c r="P2523" s="58" t="s">
        <v>38</v>
      </c>
      <c r="Q2523" s="14" t="s">
        <v>27472</v>
      </c>
      <c r="R2523" s="14" t="s">
        <v>40</v>
      </c>
      <c r="S2523" s="14" t="s">
        <v>27473</v>
      </c>
      <c r="T2523" s="14" t="s">
        <v>443</v>
      </c>
      <c r="U2523" s="14" t="s">
        <v>429</v>
      </c>
      <c r="V2523" s="14" t="s">
        <v>44</v>
      </c>
    </row>
    <row r="2524" spans="1:22" ht="9.75" customHeight="1">
      <c r="A2524" s="58" t="s">
        <v>27098</v>
      </c>
      <c r="B2524" s="14" t="s">
        <v>521</v>
      </c>
      <c r="C2524" s="13" t="str">
        <f t="shared" si="9"/>
        <v>11999D8</v>
      </c>
      <c r="D2524" s="14" t="s">
        <v>27</v>
      </c>
      <c r="E2524" s="14" t="s">
        <v>27474</v>
      </c>
      <c r="F2524" s="14" t="s">
        <v>27475</v>
      </c>
      <c r="G2524" s="14" t="s">
        <v>27476</v>
      </c>
      <c r="H2524" s="14" t="s">
        <v>27477</v>
      </c>
      <c r="I2524" s="14" t="s">
        <v>27478</v>
      </c>
      <c r="J2524" s="14" t="s">
        <v>2391</v>
      </c>
      <c r="K2524" s="14" t="s">
        <v>2975</v>
      </c>
      <c r="L2524" s="14" t="s">
        <v>27479</v>
      </c>
      <c r="M2524" s="14" t="s">
        <v>27480</v>
      </c>
      <c r="N2524" s="14" t="s">
        <v>27481</v>
      </c>
      <c r="O2524" s="14" t="s">
        <v>27482</v>
      </c>
      <c r="P2524" s="58" t="s">
        <v>38</v>
      </c>
      <c r="Q2524" s="14" t="s">
        <v>27483</v>
      </c>
      <c r="R2524" s="14" t="s">
        <v>40</v>
      </c>
      <c r="S2524" s="14" t="s">
        <v>27484</v>
      </c>
      <c r="T2524" s="14" t="s">
        <v>2399</v>
      </c>
      <c r="U2524" s="14" t="s">
        <v>1414</v>
      </c>
      <c r="V2524" s="14" t="s">
        <v>44</v>
      </c>
    </row>
    <row r="2525" spans="1:22" ht="9.75" customHeight="1">
      <c r="A2525" s="58" t="s">
        <v>27098</v>
      </c>
      <c r="B2525" s="14" t="s">
        <v>535</v>
      </c>
      <c r="C2525" s="13" t="str">
        <f t="shared" si="9"/>
        <v>11999D9</v>
      </c>
      <c r="D2525" s="14" t="s">
        <v>27</v>
      </c>
      <c r="E2525" s="14" t="s">
        <v>27485</v>
      </c>
      <c r="F2525" s="14" t="s">
        <v>27486</v>
      </c>
      <c r="G2525" s="14" t="s">
        <v>27487</v>
      </c>
      <c r="H2525" s="14" t="s">
        <v>27488</v>
      </c>
      <c r="I2525" s="14" t="s">
        <v>27489</v>
      </c>
      <c r="J2525" s="14" t="s">
        <v>2391</v>
      </c>
      <c r="K2525" s="14" t="s">
        <v>33</v>
      </c>
      <c r="L2525" s="14" t="s">
        <v>27490</v>
      </c>
      <c r="M2525" s="14" t="s">
        <v>27491</v>
      </c>
      <c r="N2525" s="14" t="s">
        <v>27492</v>
      </c>
      <c r="O2525" s="14" t="s">
        <v>27493</v>
      </c>
      <c r="P2525" s="58" t="s">
        <v>38</v>
      </c>
      <c r="Q2525" s="14" t="s">
        <v>27494</v>
      </c>
      <c r="R2525" s="14" t="s">
        <v>40</v>
      </c>
      <c r="S2525" s="14" t="s">
        <v>27495</v>
      </c>
      <c r="T2525" s="14" t="s">
        <v>2399</v>
      </c>
      <c r="U2525" s="14" t="s">
        <v>7120</v>
      </c>
      <c r="V2525" s="14" t="s">
        <v>44</v>
      </c>
    </row>
    <row r="2526" spans="1:22" ht="9.75" customHeight="1">
      <c r="A2526" s="58" t="s">
        <v>27098</v>
      </c>
      <c r="B2526" s="14" t="s">
        <v>548</v>
      </c>
      <c r="C2526" s="13" t="str">
        <f t="shared" si="9"/>
        <v>11999D10</v>
      </c>
      <c r="D2526" s="14" t="s">
        <v>27</v>
      </c>
      <c r="E2526" s="14" t="s">
        <v>27496</v>
      </c>
      <c r="F2526" s="14" t="s">
        <v>27497</v>
      </c>
      <c r="G2526" s="14" t="s">
        <v>27498</v>
      </c>
      <c r="H2526" s="14" t="s">
        <v>27499</v>
      </c>
      <c r="I2526" s="14" t="s">
        <v>27500</v>
      </c>
      <c r="J2526" s="14" t="s">
        <v>344</v>
      </c>
      <c r="K2526" s="14" t="s">
        <v>33</v>
      </c>
      <c r="L2526" s="14" t="s">
        <v>27501</v>
      </c>
      <c r="M2526" s="14" t="s">
        <v>27502</v>
      </c>
      <c r="N2526" s="14" t="s">
        <v>27503</v>
      </c>
      <c r="O2526" s="14" t="s">
        <v>27504</v>
      </c>
      <c r="P2526" s="58" t="s">
        <v>38</v>
      </c>
      <c r="Q2526" s="14" t="s">
        <v>27505</v>
      </c>
      <c r="R2526" s="14" t="s">
        <v>40</v>
      </c>
      <c r="S2526" s="14" t="s">
        <v>27506</v>
      </c>
      <c r="T2526" s="14" t="s">
        <v>75</v>
      </c>
      <c r="U2526" s="14" t="s">
        <v>243</v>
      </c>
      <c r="V2526" s="14" t="s">
        <v>44</v>
      </c>
    </row>
    <row r="2527" spans="1:22" ht="9.75" customHeight="1">
      <c r="A2527" s="58" t="s">
        <v>27098</v>
      </c>
      <c r="B2527" s="14" t="s">
        <v>560</v>
      </c>
      <c r="C2527" s="13" t="str">
        <f t="shared" si="9"/>
        <v>11999D11</v>
      </c>
      <c r="D2527" s="14" t="s">
        <v>27</v>
      </c>
      <c r="E2527" s="14" t="s">
        <v>27507</v>
      </c>
      <c r="F2527" s="14" t="s">
        <v>27508</v>
      </c>
      <c r="G2527" s="14" t="s">
        <v>27509</v>
      </c>
      <c r="H2527" s="14" t="s">
        <v>27510</v>
      </c>
      <c r="I2527" s="14" t="s">
        <v>17529</v>
      </c>
      <c r="J2527" s="14" t="s">
        <v>2523</v>
      </c>
      <c r="K2527" s="14" t="s">
        <v>33</v>
      </c>
      <c r="L2527" s="14" t="s">
        <v>27511</v>
      </c>
      <c r="M2527" s="14" t="s">
        <v>27512</v>
      </c>
      <c r="N2527" s="14" t="s">
        <v>27513</v>
      </c>
      <c r="O2527" s="14" t="s">
        <v>27514</v>
      </c>
      <c r="P2527" s="58" t="s">
        <v>38</v>
      </c>
      <c r="Q2527" s="14" t="s">
        <v>27515</v>
      </c>
      <c r="R2527" s="14" t="s">
        <v>40</v>
      </c>
      <c r="S2527" s="14" t="s">
        <v>27516</v>
      </c>
      <c r="T2527" s="14" t="s">
        <v>2530</v>
      </c>
      <c r="U2527" s="14" t="s">
        <v>1084</v>
      </c>
      <c r="V2527" s="14" t="s">
        <v>44</v>
      </c>
    </row>
    <row r="2528" spans="1:22" ht="9.75" customHeight="1">
      <c r="A2528" s="58" t="s">
        <v>27098</v>
      </c>
      <c r="B2528" s="14" t="s">
        <v>571</v>
      </c>
      <c r="C2528" s="13" t="str">
        <f t="shared" si="9"/>
        <v>11999E2</v>
      </c>
      <c r="D2528" s="14" t="s">
        <v>27</v>
      </c>
      <c r="E2528" s="14" t="s">
        <v>27517</v>
      </c>
      <c r="F2528" s="14" t="s">
        <v>27518</v>
      </c>
      <c r="G2528" s="13"/>
      <c r="H2528" s="14" t="s">
        <v>27519</v>
      </c>
      <c r="I2528" s="14" t="s">
        <v>27520</v>
      </c>
      <c r="J2528" s="14" t="s">
        <v>82</v>
      </c>
      <c r="K2528" s="14" t="s">
        <v>33</v>
      </c>
      <c r="L2528" s="14" t="s">
        <v>27521</v>
      </c>
      <c r="M2528" s="14" t="s">
        <v>27522</v>
      </c>
      <c r="N2528" s="14" t="s">
        <v>27523</v>
      </c>
      <c r="O2528" s="14" t="s">
        <v>27524</v>
      </c>
      <c r="P2528" s="58" t="s">
        <v>38</v>
      </c>
      <c r="Q2528" s="14" t="s">
        <v>27525</v>
      </c>
      <c r="R2528" s="14" t="s">
        <v>40</v>
      </c>
      <c r="S2528" s="14" t="s">
        <v>27526</v>
      </c>
      <c r="T2528" s="14" t="s">
        <v>90</v>
      </c>
      <c r="U2528" s="14" t="s">
        <v>283</v>
      </c>
      <c r="V2528" s="14" t="s">
        <v>44</v>
      </c>
    </row>
    <row r="2529" spans="1:22" ht="9.75" customHeight="1">
      <c r="A2529" s="58" t="s">
        <v>27098</v>
      </c>
      <c r="B2529" s="14" t="s">
        <v>583</v>
      </c>
      <c r="C2529" s="13" t="str">
        <f t="shared" si="9"/>
        <v>11999E3</v>
      </c>
      <c r="D2529" s="14" t="s">
        <v>27</v>
      </c>
      <c r="E2529" s="14" t="s">
        <v>27527</v>
      </c>
      <c r="F2529" s="14" t="s">
        <v>27528</v>
      </c>
      <c r="G2529" s="13"/>
      <c r="H2529" s="14" t="s">
        <v>27529</v>
      </c>
      <c r="I2529" s="14" t="s">
        <v>27530</v>
      </c>
      <c r="J2529" s="14" t="s">
        <v>27531</v>
      </c>
      <c r="K2529" s="14" t="s">
        <v>33</v>
      </c>
      <c r="L2529" s="14" t="s">
        <v>27532</v>
      </c>
      <c r="M2529" s="14" t="s">
        <v>27533</v>
      </c>
      <c r="N2529" s="14" t="s">
        <v>27534</v>
      </c>
      <c r="O2529" s="14" t="s">
        <v>27535</v>
      </c>
      <c r="P2529" s="58" t="s">
        <v>38</v>
      </c>
      <c r="Q2529" s="14" t="s">
        <v>27536</v>
      </c>
      <c r="R2529" s="14" t="s">
        <v>40</v>
      </c>
      <c r="S2529" s="14" t="s">
        <v>27537</v>
      </c>
      <c r="T2529" s="14" t="s">
        <v>2306</v>
      </c>
      <c r="U2529" s="14" t="s">
        <v>1034</v>
      </c>
      <c r="V2529" s="14" t="s">
        <v>44</v>
      </c>
    </row>
    <row r="2530" spans="1:22" ht="9.75" customHeight="1">
      <c r="A2530" s="58" t="s">
        <v>27098</v>
      </c>
      <c r="B2530" s="14" t="s">
        <v>595</v>
      </c>
      <c r="C2530" s="13" t="str">
        <f t="shared" si="9"/>
        <v>11999E4</v>
      </c>
      <c r="D2530" s="14" t="s">
        <v>27</v>
      </c>
      <c r="E2530" s="14" t="s">
        <v>27538</v>
      </c>
      <c r="F2530" s="14" t="s">
        <v>27539</v>
      </c>
      <c r="G2530" s="14" t="s">
        <v>27540</v>
      </c>
      <c r="H2530" s="14" t="s">
        <v>27541</v>
      </c>
      <c r="I2530" s="14" t="s">
        <v>27542</v>
      </c>
      <c r="J2530" s="14" t="s">
        <v>27543</v>
      </c>
      <c r="K2530" s="14" t="s">
        <v>33</v>
      </c>
      <c r="L2530" s="14" t="s">
        <v>27544</v>
      </c>
      <c r="M2530" s="14" t="s">
        <v>27545</v>
      </c>
      <c r="N2530" s="14" t="s">
        <v>27546</v>
      </c>
      <c r="O2530" s="14" t="s">
        <v>27547</v>
      </c>
      <c r="P2530" s="58" t="s">
        <v>38</v>
      </c>
      <c r="Q2530" s="14" t="s">
        <v>27548</v>
      </c>
      <c r="R2530" s="14" t="s">
        <v>40</v>
      </c>
      <c r="S2530" s="14" t="s">
        <v>27549</v>
      </c>
      <c r="T2530" s="14" t="s">
        <v>27550</v>
      </c>
      <c r="U2530" s="14" t="s">
        <v>134</v>
      </c>
      <c r="V2530" s="14" t="s">
        <v>256</v>
      </c>
    </row>
    <row r="2531" spans="1:22" ht="9.75" customHeight="1">
      <c r="A2531" s="58" t="s">
        <v>27098</v>
      </c>
      <c r="B2531" s="14" t="s">
        <v>606</v>
      </c>
      <c r="C2531" s="13" t="str">
        <f t="shared" si="9"/>
        <v>11999E5</v>
      </c>
      <c r="D2531" s="14" t="s">
        <v>27</v>
      </c>
      <c r="E2531" s="14" t="s">
        <v>27551</v>
      </c>
      <c r="F2531" s="14" t="s">
        <v>27552</v>
      </c>
      <c r="G2531" s="14" t="s">
        <v>27553</v>
      </c>
      <c r="H2531" s="14" t="s">
        <v>27554</v>
      </c>
      <c r="I2531" s="14" t="s">
        <v>7568</v>
      </c>
      <c r="J2531" s="14" t="s">
        <v>230</v>
      </c>
      <c r="K2531" s="14" t="s">
        <v>33</v>
      </c>
      <c r="L2531" s="14" t="s">
        <v>27555</v>
      </c>
      <c r="M2531" s="14" t="s">
        <v>7570</v>
      </c>
      <c r="N2531" s="14" t="s">
        <v>27556</v>
      </c>
      <c r="O2531" s="14" t="s">
        <v>20138</v>
      </c>
      <c r="P2531" s="58" t="s">
        <v>38</v>
      </c>
      <c r="Q2531" s="14" t="s">
        <v>27557</v>
      </c>
      <c r="R2531" s="14" t="s">
        <v>40</v>
      </c>
      <c r="S2531" s="14" t="s">
        <v>27558</v>
      </c>
      <c r="T2531" s="14" t="s">
        <v>230</v>
      </c>
      <c r="U2531" s="14" t="s">
        <v>230</v>
      </c>
      <c r="V2531" s="14" t="s">
        <v>44</v>
      </c>
    </row>
    <row r="2532" spans="1:22" ht="9.75" customHeight="1">
      <c r="A2532" s="58" t="s">
        <v>27098</v>
      </c>
      <c r="B2532" s="14" t="s">
        <v>617</v>
      </c>
      <c r="C2532" s="13" t="str">
        <f t="shared" si="9"/>
        <v>11999E6</v>
      </c>
      <c r="D2532" s="14" t="s">
        <v>27</v>
      </c>
      <c r="E2532" s="14" t="s">
        <v>27559</v>
      </c>
      <c r="F2532" s="14" t="s">
        <v>27560</v>
      </c>
      <c r="G2532" s="14" t="s">
        <v>27561</v>
      </c>
      <c r="H2532" s="14" t="s">
        <v>27562</v>
      </c>
      <c r="I2532" s="14" t="s">
        <v>27563</v>
      </c>
      <c r="J2532" s="14" t="s">
        <v>436</v>
      </c>
      <c r="K2532" s="14" t="s">
        <v>52</v>
      </c>
      <c r="L2532" s="14" t="s">
        <v>27564</v>
      </c>
      <c r="M2532" s="14" t="s">
        <v>27565</v>
      </c>
      <c r="N2532" s="14" t="s">
        <v>27566</v>
      </c>
      <c r="O2532" s="14" t="s">
        <v>27567</v>
      </c>
      <c r="P2532" s="58" t="s">
        <v>38</v>
      </c>
      <c r="Q2532" s="14" t="s">
        <v>27568</v>
      </c>
      <c r="R2532" s="14" t="s">
        <v>40</v>
      </c>
      <c r="S2532" s="14" t="s">
        <v>27569</v>
      </c>
      <c r="T2532" s="14" t="s">
        <v>443</v>
      </c>
      <c r="U2532" s="14" t="s">
        <v>134</v>
      </c>
      <c r="V2532" s="14" t="s">
        <v>44</v>
      </c>
    </row>
    <row r="2533" spans="1:22" ht="9.75" customHeight="1">
      <c r="A2533" s="58" t="s">
        <v>27098</v>
      </c>
      <c r="B2533" s="14" t="s">
        <v>631</v>
      </c>
      <c r="C2533" s="13" t="str">
        <f t="shared" si="9"/>
        <v>11999E7</v>
      </c>
      <c r="D2533" s="14" t="s">
        <v>27</v>
      </c>
      <c r="E2533" s="14" t="s">
        <v>27570</v>
      </c>
      <c r="F2533" s="14" t="s">
        <v>27571</v>
      </c>
      <c r="G2533" s="14" t="s">
        <v>27572</v>
      </c>
      <c r="H2533" s="14" t="s">
        <v>27573</v>
      </c>
      <c r="I2533" s="14" t="s">
        <v>27574</v>
      </c>
      <c r="J2533" s="14" t="s">
        <v>8882</v>
      </c>
      <c r="K2533" s="14" t="s">
        <v>169</v>
      </c>
      <c r="L2533" s="14" t="s">
        <v>27575</v>
      </c>
      <c r="M2533" s="14" t="s">
        <v>27576</v>
      </c>
      <c r="N2533" s="14" t="s">
        <v>27577</v>
      </c>
      <c r="O2533" s="14" t="s">
        <v>27578</v>
      </c>
      <c r="P2533" s="58" t="s">
        <v>38</v>
      </c>
      <c r="Q2533" s="14" t="s">
        <v>27579</v>
      </c>
      <c r="R2533" s="14" t="s">
        <v>40</v>
      </c>
      <c r="S2533" s="14" t="s">
        <v>27580</v>
      </c>
      <c r="T2533" s="14" t="s">
        <v>118</v>
      </c>
      <c r="U2533" s="14" t="s">
        <v>134</v>
      </c>
      <c r="V2533" s="14" t="s">
        <v>44</v>
      </c>
    </row>
    <row r="2534" spans="1:22" ht="9.75" customHeight="1">
      <c r="A2534" s="58" t="s">
        <v>27098</v>
      </c>
      <c r="B2534" s="14" t="s">
        <v>644</v>
      </c>
      <c r="C2534" s="13" t="str">
        <f t="shared" si="9"/>
        <v>11999E8</v>
      </c>
      <c r="D2534" s="14" t="s">
        <v>27</v>
      </c>
      <c r="E2534" s="14" t="s">
        <v>27581</v>
      </c>
      <c r="F2534" s="14" t="s">
        <v>27582</v>
      </c>
      <c r="G2534" s="14" t="s">
        <v>27583</v>
      </c>
      <c r="H2534" s="14" t="s">
        <v>27584</v>
      </c>
      <c r="I2534" s="14" t="s">
        <v>27585</v>
      </c>
      <c r="J2534" s="14" t="s">
        <v>14906</v>
      </c>
      <c r="K2534" s="14" t="s">
        <v>33</v>
      </c>
      <c r="L2534" s="14" t="s">
        <v>27586</v>
      </c>
      <c r="M2534" s="14" t="s">
        <v>27587</v>
      </c>
      <c r="N2534" s="14" t="s">
        <v>27588</v>
      </c>
      <c r="O2534" s="14" t="s">
        <v>27589</v>
      </c>
      <c r="P2534" s="58" t="s">
        <v>38</v>
      </c>
      <c r="Q2534" s="14" t="s">
        <v>27590</v>
      </c>
      <c r="R2534" s="14" t="s">
        <v>40</v>
      </c>
      <c r="S2534" s="14" t="s">
        <v>27591</v>
      </c>
      <c r="T2534" s="14" t="s">
        <v>4686</v>
      </c>
      <c r="U2534" s="14" t="s">
        <v>134</v>
      </c>
      <c r="V2534" s="14" t="s">
        <v>44</v>
      </c>
    </row>
    <row r="2535" spans="1:22" ht="9.75" customHeight="1">
      <c r="A2535" s="58" t="s">
        <v>27098</v>
      </c>
      <c r="B2535" s="14" t="s">
        <v>656</v>
      </c>
      <c r="C2535" s="13" t="str">
        <f t="shared" si="9"/>
        <v>11999E9</v>
      </c>
      <c r="D2535" s="14" t="s">
        <v>27</v>
      </c>
      <c r="E2535" s="14" t="s">
        <v>27592</v>
      </c>
      <c r="F2535" s="14" t="s">
        <v>27593</v>
      </c>
      <c r="G2535" s="14" t="s">
        <v>27594</v>
      </c>
      <c r="H2535" s="14" t="s">
        <v>27595</v>
      </c>
      <c r="I2535" s="14" t="s">
        <v>27596</v>
      </c>
      <c r="J2535" s="14" t="s">
        <v>27597</v>
      </c>
      <c r="K2535" s="14" t="s">
        <v>33</v>
      </c>
      <c r="L2535" s="14" t="s">
        <v>27598</v>
      </c>
      <c r="M2535" s="14" t="s">
        <v>27599</v>
      </c>
      <c r="N2535" s="14" t="s">
        <v>27600</v>
      </c>
      <c r="O2535" s="14" t="s">
        <v>27601</v>
      </c>
      <c r="P2535" s="58" t="s">
        <v>38</v>
      </c>
      <c r="Q2535" s="14" t="s">
        <v>27602</v>
      </c>
      <c r="R2535" s="14" t="s">
        <v>40</v>
      </c>
      <c r="S2535" s="14" t="s">
        <v>27603</v>
      </c>
      <c r="T2535" s="14" t="s">
        <v>75</v>
      </c>
      <c r="U2535" s="14" t="s">
        <v>484</v>
      </c>
      <c r="V2535" s="14" t="s">
        <v>44</v>
      </c>
    </row>
    <row r="2536" spans="1:22" ht="9.75" customHeight="1">
      <c r="A2536" s="58" t="s">
        <v>27098</v>
      </c>
      <c r="B2536" s="14" t="s">
        <v>668</v>
      </c>
      <c r="C2536" s="13" t="str">
        <f t="shared" si="9"/>
        <v>11999E10</v>
      </c>
      <c r="D2536" s="14" t="s">
        <v>27</v>
      </c>
      <c r="E2536" s="14" t="s">
        <v>27604</v>
      </c>
      <c r="F2536" s="14" t="s">
        <v>27605</v>
      </c>
      <c r="G2536" s="13"/>
      <c r="H2536" s="14" t="s">
        <v>27606</v>
      </c>
      <c r="I2536" s="14" t="s">
        <v>9691</v>
      </c>
      <c r="J2536" s="14" t="s">
        <v>2595</v>
      </c>
      <c r="K2536" s="14" t="s">
        <v>83</v>
      </c>
      <c r="L2536" s="14" t="s">
        <v>27607</v>
      </c>
      <c r="M2536" s="14" t="s">
        <v>9693</v>
      </c>
      <c r="N2536" s="14" t="s">
        <v>27608</v>
      </c>
      <c r="O2536" s="14" t="s">
        <v>27609</v>
      </c>
      <c r="P2536" s="58" t="s">
        <v>38</v>
      </c>
      <c r="Q2536" s="14" t="s">
        <v>27610</v>
      </c>
      <c r="R2536" s="14" t="s">
        <v>40</v>
      </c>
      <c r="S2536" s="14" t="s">
        <v>27611</v>
      </c>
      <c r="T2536" s="14" t="s">
        <v>1060</v>
      </c>
      <c r="U2536" s="14" t="s">
        <v>283</v>
      </c>
      <c r="V2536" s="14" t="s">
        <v>44</v>
      </c>
    </row>
    <row r="2537" spans="1:22" ht="9.75" customHeight="1">
      <c r="A2537" s="58" t="s">
        <v>27098</v>
      </c>
      <c r="B2537" s="14" t="s">
        <v>679</v>
      </c>
      <c r="C2537" s="13" t="str">
        <f t="shared" si="9"/>
        <v>11999E11</v>
      </c>
      <c r="D2537" s="14" t="s">
        <v>27</v>
      </c>
      <c r="E2537" s="14" t="s">
        <v>27612</v>
      </c>
      <c r="F2537" s="14" t="s">
        <v>27613</v>
      </c>
      <c r="G2537" s="13"/>
      <c r="H2537" s="14" t="s">
        <v>27614</v>
      </c>
      <c r="I2537" s="14" t="s">
        <v>13682</v>
      </c>
      <c r="J2537" s="14" t="s">
        <v>27615</v>
      </c>
      <c r="K2537" s="14" t="s">
        <v>33</v>
      </c>
      <c r="L2537" s="14" t="s">
        <v>27616</v>
      </c>
      <c r="M2537" s="14" t="s">
        <v>27617</v>
      </c>
      <c r="N2537" s="14" t="s">
        <v>27618</v>
      </c>
      <c r="O2537" s="14" t="s">
        <v>27619</v>
      </c>
      <c r="P2537" s="58" t="s">
        <v>38</v>
      </c>
      <c r="Q2537" s="14" t="s">
        <v>27620</v>
      </c>
      <c r="R2537" s="14" t="s">
        <v>40</v>
      </c>
      <c r="S2537" s="14" t="s">
        <v>27621</v>
      </c>
      <c r="T2537" s="14" t="s">
        <v>25377</v>
      </c>
      <c r="U2537" s="14" t="s">
        <v>10204</v>
      </c>
      <c r="V2537" s="14" t="s">
        <v>44</v>
      </c>
    </row>
    <row r="2538" spans="1:22" ht="9.75" customHeight="1">
      <c r="A2538" s="58" t="s">
        <v>27098</v>
      </c>
      <c r="B2538" s="14" t="s">
        <v>694</v>
      </c>
      <c r="C2538" s="13" t="str">
        <f t="shared" si="9"/>
        <v>11999F2</v>
      </c>
      <c r="D2538" s="14" t="s">
        <v>27</v>
      </c>
      <c r="E2538" s="14" t="s">
        <v>27622</v>
      </c>
      <c r="F2538" s="14" t="s">
        <v>27623</v>
      </c>
      <c r="G2538" s="14" t="s">
        <v>27624</v>
      </c>
      <c r="H2538" s="14" t="s">
        <v>27625</v>
      </c>
      <c r="I2538" s="14" t="s">
        <v>2078</v>
      </c>
      <c r="J2538" s="14" t="s">
        <v>111</v>
      </c>
      <c r="K2538" s="14" t="s">
        <v>52</v>
      </c>
      <c r="L2538" s="14" t="s">
        <v>27626</v>
      </c>
      <c r="M2538" s="14" t="s">
        <v>2080</v>
      </c>
      <c r="N2538" s="14" t="s">
        <v>27627</v>
      </c>
      <c r="O2538" s="14" t="s">
        <v>27628</v>
      </c>
      <c r="P2538" s="58" t="s">
        <v>38</v>
      </c>
      <c r="Q2538" s="14" t="s">
        <v>27629</v>
      </c>
      <c r="R2538" s="14" t="s">
        <v>40</v>
      </c>
      <c r="S2538" s="14" t="s">
        <v>27630</v>
      </c>
      <c r="T2538" s="14" t="s">
        <v>118</v>
      </c>
      <c r="U2538" s="14" t="s">
        <v>3950</v>
      </c>
      <c r="V2538" s="14" t="s">
        <v>547</v>
      </c>
    </row>
    <row r="2539" spans="1:22" ht="9.75" customHeight="1">
      <c r="A2539" s="58" t="s">
        <v>27098</v>
      </c>
      <c r="B2539" s="14" t="s">
        <v>707</v>
      </c>
      <c r="C2539" s="13" t="str">
        <f t="shared" si="9"/>
        <v>11999F3</v>
      </c>
      <c r="D2539" s="14" t="s">
        <v>27</v>
      </c>
      <c r="E2539" s="14" t="s">
        <v>27631</v>
      </c>
      <c r="F2539" s="14" t="s">
        <v>27632</v>
      </c>
      <c r="G2539" s="14" t="s">
        <v>27633</v>
      </c>
      <c r="H2539" s="14" t="s">
        <v>27634</v>
      </c>
      <c r="I2539" s="14" t="s">
        <v>27635</v>
      </c>
      <c r="J2539" s="14" t="s">
        <v>7591</v>
      </c>
      <c r="K2539" s="14" t="s">
        <v>33</v>
      </c>
      <c r="L2539" s="14" t="s">
        <v>27636</v>
      </c>
      <c r="M2539" s="14" t="s">
        <v>27637</v>
      </c>
      <c r="N2539" s="14" t="s">
        <v>27638</v>
      </c>
      <c r="O2539" s="14" t="s">
        <v>27639</v>
      </c>
      <c r="P2539" s="58" t="s">
        <v>38</v>
      </c>
      <c r="Q2539" s="14" t="s">
        <v>27640</v>
      </c>
      <c r="R2539" s="14" t="s">
        <v>40</v>
      </c>
      <c r="S2539" s="14" t="s">
        <v>27641</v>
      </c>
      <c r="T2539" s="14" t="s">
        <v>7598</v>
      </c>
      <c r="U2539" s="14" t="s">
        <v>283</v>
      </c>
      <c r="V2539" s="14" t="s">
        <v>44</v>
      </c>
    </row>
    <row r="2540" spans="1:22" ht="9.75" customHeight="1">
      <c r="A2540" s="58" t="s">
        <v>27098</v>
      </c>
      <c r="B2540" s="14" t="s">
        <v>721</v>
      </c>
      <c r="C2540" s="13" t="str">
        <f t="shared" si="9"/>
        <v>11999F4</v>
      </c>
      <c r="D2540" s="14" t="s">
        <v>27</v>
      </c>
      <c r="E2540" s="14" t="s">
        <v>27642</v>
      </c>
      <c r="F2540" s="14" t="s">
        <v>27643</v>
      </c>
      <c r="G2540" s="14" t="s">
        <v>27644</v>
      </c>
      <c r="H2540" s="14" t="s">
        <v>27645</v>
      </c>
      <c r="I2540" s="14" t="s">
        <v>24525</v>
      </c>
      <c r="J2540" s="14" t="s">
        <v>1441</v>
      </c>
      <c r="K2540" s="14" t="s">
        <v>33</v>
      </c>
      <c r="L2540" s="14" t="s">
        <v>27646</v>
      </c>
      <c r="M2540" s="14" t="s">
        <v>27647</v>
      </c>
      <c r="N2540" s="14" t="s">
        <v>27648</v>
      </c>
      <c r="O2540" s="14" t="s">
        <v>27649</v>
      </c>
      <c r="P2540" s="58" t="s">
        <v>38</v>
      </c>
      <c r="Q2540" s="14" t="s">
        <v>27650</v>
      </c>
      <c r="R2540" s="14" t="s">
        <v>40</v>
      </c>
      <c r="S2540" s="14" t="s">
        <v>27651</v>
      </c>
      <c r="T2540" s="14" t="s">
        <v>229</v>
      </c>
      <c r="U2540" s="14" t="s">
        <v>43</v>
      </c>
      <c r="V2540" s="14" t="s">
        <v>44</v>
      </c>
    </row>
    <row r="2541" spans="1:22" ht="9.75" customHeight="1">
      <c r="A2541" s="58" t="s">
        <v>27098</v>
      </c>
      <c r="B2541" s="14" t="s">
        <v>731</v>
      </c>
      <c r="C2541" s="13" t="str">
        <f t="shared" si="9"/>
        <v>11999F5</v>
      </c>
      <c r="D2541" s="14" t="s">
        <v>27</v>
      </c>
      <c r="E2541" s="14" t="s">
        <v>27652</v>
      </c>
      <c r="F2541" s="14" t="s">
        <v>27653</v>
      </c>
      <c r="G2541" s="14" t="s">
        <v>27654</v>
      </c>
      <c r="H2541" s="14" t="s">
        <v>27655</v>
      </c>
      <c r="I2541" s="14" t="s">
        <v>27656</v>
      </c>
      <c r="J2541" s="14" t="s">
        <v>27657</v>
      </c>
      <c r="K2541" s="14" t="s">
        <v>52</v>
      </c>
      <c r="L2541" s="14" t="s">
        <v>27658</v>
      </c>
      <c r="M2541" s="14" t="s">
        <v>27659</v>
      </c>
      <c r="N2541" s="14" t="s">
        <v>27660</v>
      </c>
      <c r="O2541" s="14" t="s">
        <v>27661</v>
      </c>
      <c r="P2541" s="58" t="s">
        <v>38</v>
      </c>
      <c r="Q2541" s="14" t="s">
        <v>27662</v>
      </c>
      <c r="R2541" s="14" t="s">
        <v>40</v>
      </c>
      <c r="S2541" s="14" t="s">
        <v>27663</v>
      </c>
      <c r="T2541" s="14" t="s">
        <v>27664</v>
      </c>
      <c r="U2541" s="14" t="s">
        <v>134</v>
      </c>
      <c r="V2541" s="14" t="s">
        <v>547</v>
      </c>
    </row>
    <row r="2542" spans="1:22" ht="9.75" customHeight="1">
      <c r="A2542" s="58" t="s">
        <v>27098</v>
      </c>
      <c r="B2542" s="14" t="s">
        <v>744</v>
      </c>
      <c r="C2542" s="13" t="str">
        <f t="shared" si="9"/>
        <v>11999F6</v>
      </c>
      <c r="D2542" s="14" t="s">
        <v>27</v>
      </c>
      <c r="E2542" s="14" t="s">
        <v>27665</v>
      </c>
      <c r="F2542" s="14" t="s">
        <v>27666</v>
      </c>
      <c r="G2542" s="14" t="s">
        <v>27667</v>
      </c>
      <c r="H2542" s="14" t="s">
        <v>27668</v>
      </c>
      <c r="I2542" s="14" t="s">
        <v>27669</v>
      </c>
      <c r="J2542" s="14" t="s">
        <v>7795</v>
      </c>
      <c r="K2542" s="14" t="s">
        <v>33</v>
      </c>
      <c r="L2542" s="14" t="s">
        <v>27670</v>
      </c>
      <c r="M2542" s="14" t="s">
        <v>27671</v>
      </c>
      <c r="N2542" s="14" t="s">
        <v>27672</v>
      </c>
      <c r="O2542" s="14" t="s">
        <v>27673</v>
      </c>
      <c r="P2542" s="58" t="s">
        <v>38</v>
      </c>
      <c r="Q2542" s="14" t="s">
        <v>27674</v>
      </c>
      <c r="R2542" s="14" t="s">
        <v>40</v>
      </c>
      <c r="S2542" s="14" t="s">
        <v>27675</v>
      </c>
      <c r="T2542" s="14" t="s">
        <v>7802</v>
      </c>
      <c r="U2542" s="14" t="s">
        <v>134</v>
      </c>
      <c r="V2542" s="14" t="s">
        <v>44</v>
      </c>
    </row>
    <row r="2543" spans="1:22" ht="9.75" customHeight="1">
      <c r="A2543" s="58" t="s">
        <v>27098</v>
      </c>
      <c r="B2543" s="14" t="s">
        <v>757</v>
      </c>
      <c r="C2543" s="13" t="str">
        <f t="shared" si="9"/>
        <v>11999F7</v>
      </c>
      <c r="D2543" s="14" t="s">
        <v>27</v>
      </c>
      <c r="E2543" s="14" t="s">
        <v>27676</v>
      </c>
      <c r="F2543" s="14" t="s">
        <v>27677</v>
      </c>
      <c r="G2543" s="14" t="s">
        <v>27678</v>
      </c>
      <c r="H2543" s="14" t="s">
        <v>27679</v>
      </c>
      <c r="I2543" s="14" t="s">
        <v>27680</v>
      </c>
      <c r="J2543" s="14" t="s">
        <v>20102</v>
      </c>
      <c r="K2543" s="14" t="s">
        <v>33</v>
      </c>
      <c r="L2543" s="14" t="s">
        <v>27681</v>
      </c>
      <c r="M2543" s="14" t="s">
        <v>27682</v>
      </c>
      <c r="N2543" s="14" t="s">
        <v>27683</v>
      </c>
      <c r="O2543" s="14" t="s">
        <v>27684</v>
      </c>
      <c r="P2543" s="58" t="s">
        <v>38</v>
      </c>
      <c r="Q2543" s="14" t="s">
        <v>27685</v>
      </c>
      <c r="R2543" s="14" t="s">
        <v>40</v>
      </c>
      <c r="S2543" s="14" t="s">
        <v>27686</v>
      </c>
      <c r="T2543" s="14" t="s">
        <v>20109</v>
      </c>
      <c r="U2543" s="14" t="s">
        <v>134</v>
      </c>
      <c r="V2543" s="14" t="s">
        <v>44</v>
      </c>
    </row>
    <row r="2544" spans="1:22" ht="9.75" customHeight="1">
      <c r="A2544" s="58" t="s">
        <v>27098</v>
      </c>
      <c r="B2544" s="14" t="s">
        <v>768</v>
      </c>
      <c r="C2544" s="13" t="str">
        <f t="shared" si="9"/>
        <v>11999F8</v>
      </c>
      <c r="D2544" s="14" t="s">
        <v>27</v>
      </c>
      <c r="E2544" s="14" t="s">
        <v>27687</v>
      </c>
      <c r="F2544" s="14" t="s">
        <v>27688</v>
      </c>
      <c r="G2544" s="14" t="s">
        <v>27689</v>
      </c>
      <c r="H2544" s="14" t="s">
        <v>27690</v>
      </c>
      <c r="I2544" s="14" t="s">
        <v>26987</v>
      </c>
      <c r="J2544" s="14" t="s">
        <v>27691</v>
      </c>
      <c r="K2544" s="14" t="s">
        <v>33</v>
      </c>
      <c r="L2544" s="14" t="s">
        <v>27692</v>
      </c>
      <c r="M2544" s="14" t="s">
        <v>26989</v>
      </c>
      <c r="N2544" s="14" t="s">
        <v>27693</v>
      </c>
      <c r="O2544" s="14" t="s">
        <v>27694</v>
      </c>
      <c r="P2544" s="58" t="s">
        <v>38</v>
      </c>
      <c r="Q2544" s="14" t="s">
        <v>27695</v>
      </c>
      <c r="R2544" s="14" t="s">
        <v>40</v>
      </c>
      <c r="S2544" s="14" t="s">
        <v>27696</v>
      </c>
      <c r="T2544" s="14" t="s">
        <v>118</v>
      </c>
      <c r="U2544" s="14" t="s">
        <v>338</v>
      </c>
      <c r="V2544" s="14" t="s">
        <v>44</v>
      </c>
    </row>
    <row r="2545" spans="1:22" ht="9.75" customHeight="1">
      <c r="A2545" s="58" t="s">
        <v>27098</v>
      </c>
      <c r="B2545" s="14" t="s">
        <v>782</v>
      </c>
      <c r="C2545" s="13" t="str">
        <f t="shared" si="9"/>
        <v>11999F9</v>
      </c>
      <c r="D2545" s="14" t="s">
        <v>27</v>
      </c>
      <c r="E2545" s="14" t="s">
        <v>27697</v>
      </c>
      <c r="F2545" s="14" t="s">
        <v>27698</v>
      </c>
      <c r="G2545" s="14" t="s">
        <v>27699</v>
      </c>
      <c r="H2545" s="14" t="s">
        <v>27700</v>
      </c>
      <c r="I2545" s="14" t="s">
        <v>27701</v>
      </c>
      <c r="J2545" s="14" t="s">
        <v>27702</v>
      </c>
      <c r="K2545" s="14" t="s">
        <v>33</v>
      </c>
      <c r="L2545" s="14" t="s">
        <v>27703</v>
      </c>
      <c r="M2545" s="14" t="s">
        <v>27704</v>
      </c>
      <c r="N2545" s="14" t="s">
        <v>27705</v>
      </c>
      <c r="O2545" s="14" t="s">
        <v>27706</v>
      </c>
      <c r="P2545" s="58" t="s">
        <v>38</v>
      </c>
      <c r="Q2545" s="14" t="s">
        <v>27707</v>
      </c>
      <c r="R2545" s="14" t="s">
        <v>40</v>
      </c>
      <c r="S2545" s="14" t="s">
        <v>27708</v>
      </c>
      <c r="T2545" s="14" t="s">
        <v>5365</v>
      </c>
      <c r="U2545" s="14" t="s">
        <v>134</v>
      </c>
      <c r="V2545" s="14" t="s">
        <v>44</v>
      </c>
    </row>
    <row r="2546" spans="1:22" ht="9.75" customHeight="1">
      <c r="A2546" s="58" t="s">
        <v>27098</v>
      </c>
      <c r="B2546" s="14" t="s">
        <v>796</v>
      </c>
      <c r="C2546" s="13" t="str">
        <f t="shared" si="9"/>
        <v>11999F10</v>
      </c>
      <c r="D2546" s="14" t="s">
        <v>27</v>
      </c>
      <c r="E2546" s="14" t="s">
        <v>27709</v>
      </c>
      <c r="F2546" s="14" t="s">
        <v>27710</v>
      </c>
      <c r="G2546" s="14" t="s">
        <v>27711</v>
      </c>
      <c r="H2546" s="14" t="s">
        <v>27712</v>
      </c>
      <c r="I2546" s="14" t="s">
        <v>3735</v>
      </c>
      <c r="J2546" s="14" t="s">
        <v>18688</v>
      </c>
      <c r="K2546" s="14" t="s">
        <v>33</v>
      </c>
      <c r="L2546" s="14" t="s">
        <v>27713</v>
      </c>
      <c r="M2546" s="14" t="s">
        <v>3737</v>
      </c>
      <c r="N2546" s="14" t="s">
        <v>27714</v>
      </c>
      <c r="O2546" s="14" t="s">
        <v>27715</v>
      </c>
      <c r="P2546" s="58" t="s">
        <v>38</v>
      </c>
      <c r="Q2546" s="14" t="s">
        <v>27716</v>
      </c>
      <c r="R2546" s="14" t="s">
        <v>40</v>
      </c>
      <c r="S2546" s="14" t="s">
        <v>27717</v>
      </c>
      <c r="T2546" s="14" t="s">
        <v>781</v>
      </c>
      <c r="U2546" s="14" t="s">
        <v>134</v>
      </c>
      <c r="V2546" s="14" t="s">
        <v>547</v>
      </c>
    </row>
    <row r="2547" spans="1:22" ht="9.75" customHeight="1">
      <c r="A2547" s="58" t="s">
        <v>27098</v>
      </c>
      <c r="B2547" s="14" t="s">
        <v>810</v>
      </c>
      <c r="C2547" s="13" t="str">
        <f t="shared" si="9"/>
        <v>11999F11</v>
      </c>
      <c r="D2547" s="14" t="s">
        <v>27</v>
      </c>
      <c r="E2547" s="14" t="s">
        <v>27718</v>
      </c>
      <c r="F2547" s="14" t="s">
        <v>27719</v>
      </c>
      <c r="G2547" s="13"/>
      <c r="H2547" s="14" t="s">
        <v>27720</v>
      </c>
      <c r="I2547" s="14" t="s">
        <v>27721</v>
      </c>
      <c r="J2547" s="14" t="s">
        <v>5546</v>
      </c>
      <c r="K2547" s="14" t="s">
        <v>83</v>
      </c>
      <c r="L2547" s="14" t="s">
        <v>27722</v>
      </c>
      <c r="M2547" s="14" t="s">
        <v>27723</v>
      </c>
      <c r="N2547" s="14" t="s">
        <v>27724</v>
      </c>
      <c r="O2547" s="14" t="s">
        <v>27725</v>
      </c>
      <c r="P2547" s="58" t="s">
        <v>38</v>
      </c>
      <c r="Q2547" s="14" t="s">
        <v>27726</v>
      </c>
      <c r="R2547" s="14" t="s">
        <v>40</v>
      </c>
      <c r="S2547" s="14" t="s">
        <v>27727</v>
      </c>
      <c r="T2547" s="14" t="s">
        <v>4699</v>
      </c>
      <c r="U2547" s="14" t="s">
        <v>283</v>
      </c>
      <c r="V2547" s="14" t="s">
        <v>44</v>
      </c>
    </row>
    <row r="2548" spans="1:22" ht="9.75" customHeight="1">
      <c r="A2548" s="58" t="s">
        <v>27098</v>
      </c>
      <c r="B2548" s="14" t="s">
        <v>819</v>
      </c>
      <c r="C2548" s="13" t="str">
        <f t="shared" si="9"/>
        <v>11999G2</v>
      </c>
      <c r="D2548" s="14" t="s">
        <v>27</v>
      </c>
      <c r="E2548" s="14" t="s">
        <v>27728</v>
      </c>
      <c r="F2548" s="14" t="s">
        <v>27729</v>
      </c>
      <c r="G2548" s="13"/>
      <c r="H2548" s="14" t="s">
        <v>27730</v>
      </c>
      <c r="I2548" s="14" t="s">
        <v>27731</v>
      </c>
      <c r="J2548" s="14" t="s">
        <v>82</v>
      </c>
      <c r="K2548" s="14" t="s">
        <v>5569</v>
      </c>
      <c r="L2548" s="14" t="s">
        <v>10186</v>
      </c>
      <c r="M2548" s="14" t="s">
        <v>27732</v>
      </c>
      <c r="N2548" s="14" t="s">
        <v>27733</v>
      </c>
      <c r="O2548" s="14" t="s">
        <v>27734</v>
      </c>
      <c r="P2548" s="58" t="s">
        <v>38</v>
      </c>
      <c r="Q2548" s="14" t="s">
        <v>27735</v>
      </c>
      <c r="R2548" s="14" t="s">
        <v>40</v>
      </c>
      <c r="S2548" s="14" t="s">
        <v>27736</v>
      </c>
      <c r="T2548" s="14" t="s">
        <v>90</v>
      </c>
      <c r="U2548" s="14" t="s">
        <v>283</v>
      </c>
      <c r="V2548" s="14" t="s">
        <v>44</v>
      </c>
    </row>
    <row r="2549" spans="1:22" ht="9.75" customHeight="1">
      <c r="A2549" s="58" t="s">
        <v>27098</v>
      </c>
      <c r="B2549" s="14" t="s">
        <v>831</v>
      </c>
      <c r="C2549" s="13" t="str">
        <f t="shared" si="9"/>
        <v>11999G3</v>
      </c>
      <c r="D2549" s="14" t="s">
        <v>27</v>
      </c>
      <c r="E2549" s="14" t="s">
        <v>27737</v>
      </c>
      <c r="F2549" s="14" t="s">
        <v>27738</v>
      </c>
      <c r="G2549" s="14" t="s">
        <v>27739</v>
      </c>
      <c r="H2549" s="14" t="s">
        <v>27740</v>
      </c>
      <c r="I2549" s="14" t="s">
        <v>1241</v>
      </c>
      <c r="J2549" s="14" t="s">
        <v>27741</v>
      </c>
      <c r="K2549" s="14" t="s">
        <v>33</v>
      </c>
      <c r="L2549" s="14" t="s">
        <v>27742</v>
      </c>
      <c r="M2549" s="14" t="s">
        <v>27743</v>
      </c>
      <c r="N2549" s="14" t="s">
        <v>27744</v>
      </c>
      <c r="O2549" s="14" t="s">
        <v>27745</v>
      </c>
      <c r="P2549" s="58" t="s">
        <v>38</v>
      </c>
      <c r="Q2549" s="14" t="s">
        <v>27746</v>
      </c>
      <c r="R2549" s="14" t="s">
        <v>40</v>
      </c>
      <c r="S2549" s="14" t="s">
        <v>27747</v>
      </c>
      <c r="T2549" s="14" t="s">
        <v>3822</v>
      </c>
      <c r="U2549" s="14" t="s">
        <v>283</v>
      </c>
      <c r="V2549" s="14" t="s">
        <v>44</v>
      </c>
    </row>
    <row r="2550" spans="1:22" ht="9.75" customHeight="1">
      <c r="A2550" s="58" t="s">
        <v>27098</v>
      </c>
      <c r="B2550" s="14" t="s">
        <v>844</v>
      </c>
      <c r="C2550" s="13" t="str">
        <f t="shared" si="9"/>
        <v>11999G4</v>
      </c>
      <c r="D2550" s="14" t="s">
        <v>27</v>
      </c>
      <c r="E2550" s="14" t="s">
        <v>27748</v>
      </c>
      <c r="F2550" s="14" t="s">
        <v>27749</v>
      </c>
      <c r="G2550" s="14" t="s">
        <v>27750</v>
      </c>
      <c r="H2550" s="14" t="s">
        <v>27751</v>
      </c>
      <c r="I2550" s="14" t="s">
        <v>27752</v>
      </c>
      <c r="J2550" s="14" t="s">
        <v>2090</v>
      </c>
      <c r="K2550" s="14" t="s">
        <v>33</v>
      </c>
      <c r="L2550" s="14" t="s">
        <v>27753</v>
      </c>
      <c r="M2550" s="14" t="s">
        <v>27754</v>
      </c>
      <c r="N2550" s="14" t="s">
        <v>27755</v>
      </c>
      <c r="O2550" s="14" t="s">
        <v>27756</v>
      </c>
      <c r="P2550" s="58" t="s">
        <v>38</v>
      </c>
      <c r="Q2550" s="14" t="s">
        <v>27757</v>
      </c>
      <c r="R2550" s="14" t="s">
        <v>40</v>
      </c>
      <c r="S2550" s="14" t="s">
        <v>27758</v>
      </c>
      <c r="T2550" s="14" t="s">
        <v>1179</v>
      </c>
      <c r="U2550" s="14" t="s">
        <v>338</v>
      </c>
      <c r="V2550" s="14" t="s">
        <v>44</v>
      </c>
    </row>
    <row r="2551" spans="1:22" ht="9.75" customHeight="1">
      <c r="A2551" s="58" t="s">
        <v>27098</v>
      </c>
      <c r="B2551" s="14" t="s">
        <v>856</v>
      </c>
      <c r="C2551" s="13" t="str">
        <f t="shared" si="9"/>
        <v>11999G5</v>
      </c>
      <c r="D2551" s="14" t="s">
        <v>27</v>
      </c>
      <c r="E2551" s="14" t="s">
        <v>27759</v>
      </c>
      <c r="F2551" s="14" t="s">
        <v>27760</v>
      </c>
      <c r="G2551" s="14" t="s">
        <v>27761</v>
      </c>
      <c r="H2551" s="14" t="s">
        <v>27762</v>
      </c>
      <c r="I2551" s="14" t="s">
        <v>4109</v>
      </c>
      <c r="J2551" s="14" t="s">
        <v>111</v>
      </c>
      <c r="K2551" s="13"/>
      <c r="L2551" s="14" t="s">
        <v>27763</v>
      </c>
      <c r="M2551" s="14" t="s">
        <v>18580</v>
      </c>
      <c r="N2551" s="14" t="s">
        <v>27764</v>
      </c>
      <c r="O2551" s="13"/>
      <c r="P2551" s="58" t="s">
        <v>38</v>
      </c>
      <c r="Q2551" s="14" t="s">
        <v>27765</v>
      </c>
      <c r="R2551" s="14" t="s">
        <v>40</v>
      </c>
      <c r="S2551" s="14" t="s">
        <v>27766</v>
      </c>
      <c r="T2551" s="14" t="s">
        <v>118</v>
      </c>
      <c r="U2551" s="14" t="s">
        <v>60</v>
      </c>
      <c r="V2551" s="14" t="s">
        <v>148</v>
      </c>
    </row>
    <row r="2552" spans="1:22" ht="9.75" customHeight="1">
      <c r="A2552" s="58" t="s">
        <v>27098</v>
      </c>
      <c r="B2552" s="14" t="s">
        <v>868</v>
      </c>
      <c r="C2552" s="13" t="str">
        <f t="shared" si="9"/>
        <v>11999G6</v>
      </c>
      <c r="D2552" s="14" t="s">
        <v>27</v>
      </c>
      <c r="E2552" s="14" t="s">
        <v>27767</v>
      </c>
      <c r="F2552" s="14" t="s">
        <v>27768</v>
      </c>
      <c r="G2552" s="14" t="s">
        <v>27769</v>
      </c>
      <c r="H2552" s="14" t="s">
        <v>27770</v>
      </c>
      <c r="I2552" s="14" t="s">
        <v>7724</v>
      </c>
      <c r="J2552" s="14" t="s">
        <v>623</v>
      </c>
      <c r="K2552" s="14" t="s">
        <v>83</v>
      </c>
      <c r="L2552" s="14" t="s">
        <v>27771</v>
      </c>
      <c r="M2552" s="14" t="s">
        <v>27772</v>
      </c>
      <c r="N2552" s="14" t="s">
        <v>27773</v>
      </c>
      <c r="O2552" s="14" t="s">
        <v>27774</v>
      </c>
      <c r="P2552" s="58" t="s">
        <v>38</v>
      </c>
      <c r="Q2552" s="14" t="s">
        <v>27775</v>
      </c>
      <c r="R2552" s="14" t="s">
        <v>40</v>
      </c>
      <c r="S2552" s="14" t="s">
        <v>27776</v>
      </c>
      <c r="T2552" s="14" t="s">
        <v>75</v>
      </c>
      <c r="U2552" s="14" t="s">
        <v>243</v>
      </c>
      <c r="V2552" s="14" t="s">
        <v>44</v>
      </c>
    </row>
    <row r="2553" spans="1:22" ht="9.75" customHeight="1">
      <c r="A2553" s="58" t="s">
        <v>27098</v>
      </c>
      <c r="B2553" s="14" t="s">
        <v>879</v>
      </c>
      <c r="C2553" s="13" t="str">
        <f t="shared" si="9"/>
        <v>11999G7</v>
      </c>
      <c r="D2553" s="14" t="s">
        <v>27</v>
      </c>
      <c r="E2553" s="14" t="s">
        <v>27777</v>
      </c>
      <c r="F2553" s="14" t="s">
        <v>27778</v>
      </c>
      <c r="G2553" s="14" t="s">
        <v>27779</v>
      </c>
      <c r="H2553" s="14" t="s">
        <v>27780</v>
      </c>
      <c r="I2553" s="14" t="s">
        <v>8653</v>
      </c>
      <c r="J2553" s="14" t="s">
        <v>14783</v>
      </c>
      <c r="K2553" s="14" t="s">
        <v>33</v>
      </c>
      <c r="L2553" s="14" t="s">
        <v>27781</v>
      </c>
      <c r="M2553" s="14" t="s">
        <v>27782</v>
      </c>
      <c r="N2553" s="14" t="s">
        <v>27783</v>
      </c>
      <c r="O2553" s="14" t="s">
        <v>27784</v>
      </c>
      <c r="P2553" s="58" t="s">
        <v>38</v>
      </c>
      <c r="Q2553" s="14" t="s">
        <v>27785</v>
      </c>
      <c r="R2553" s="14" t="s">
        <v>40</v>
      </c>
      <c r="S2553" s="14" t="s">
        <v>27786</v>
      </c>
      <c r="T2553" s="14" t="s">
        <v>75</v>
      </c>
      <c r="U2553" s="14" t="s">
        <v>243</v>
      </c>
      <c r="V2553" s="14" t="s">
        <v>44</v>
      </c>
    </row>
    <row r="2554" spans="1:22" ht="9.75" customHeight="1">
      <c r="A2554" s="58" t="s">
        <v>27098</v>
      </c>
      <c r="B2554" s="14" t="s">
        <v>892</v>
      </c>
      <c r="C2554" s="13" t="str">
        <f t="shared" si="9"/>
        <v>11999G8</v>
      </c>
      <c r="D2554" s="14" t="s">
        <v>27</v>
      </c>
      <c r="E2554" s="14" t="s">
        <v>27787</v>
      </c>
      <c r="F2554" s="14" t="s">
        <v>27788</v>
      </c>
      <c r="G2554" s="13"/>
      <c r="H2554" s="14" t="s">
        <v>27789</v>
      </c>
      <c r="I2554" s="14" t="s">
        <v>27790</v>
      </c>
      <c r="J2554" s="14" t="s">
        <v>208</v>
      </c>
      <c r="K2554" s="14" t="s">
        <v>83</v>
      </c>
      <c r="L2554" s="14" t="s">
        <v>27791</v>
      </c>
      <c r="M2554" s="14" t="s">
        <v>27792</v>
      </c>
      <c r="N2554" s="14" t="s">
        <v>27793</v>
      </c>
      <c r="O2554" s="14" t="s">
        <v>27794</v>
      </c>
      <c r="P2554" s="58" t="s">
        <v>38</v>
      </c>
      <c r="Q2554" s="14" t="s">
        <v>27795</v>
      </c>
      <c r="R2554" s="14" t="s">
        <v>40</v>
      </c>
      <c r="S2554" s="14" t="s">
        <v>27796</v>
      </c>
      <c r="T2554" s="14" t="s">
        <v>90</v>
      </c>
      <c r="U2554" s="14" t="s">
        <v>202</v>
      </c>
      <c r="V2554" s="14" t="s">
        <v>44</v>
      </c>
    </row>
    <row r="2555" spans="1:22" ht="9.75" customHeight="1">
      <c r="A2555" s="58" t="s">
        <v>27098</v>
      </c>
      <c r="B2555" s="14" t="s">
        <v>905</v>
      </c>
      <c r="C2555" s="13" t="str">
        <f t="shared" si="9"/>
        <v>11999G9</v>
      </c>
      <c r="D2555" s="14" t="s">
        <v>27</v>
      </c>
      <c r="E2555" s="14" t="s">
        <v>27797</v>
      </c>
      <c r="F2555" s="14" t="s">
        <v>27798</v>
      </c>
      <c r="G2555" s="14" t="s">
        <v>27799</v>
      </c>
      <c r="H2555" s="14" t="s">
        <v>27800</v>
      </c>
      <c r="I2555" s="14" t="s">
        <v>27801</v>
      </c>
      <c r="J2555" s="14" t="s">
        <v>208</v>
      </c>
      <c r="K2555" s="14" t="s">
        <v>27802</v>
      </c>
      <c r="L2555" s="14" t="s">
        <v>27803</v>
      </c>
      <c r="M2555" s="14" t="s">
        <v>27804</v>
      </c>
      <c r="N2555" s="14" t="s">
        <v>27805</v>
      </c>
      <c r="O2555" s="14" t="s">
        <v>27806</v>
      </c>
      <c r="P2555" s="58" t="s">
        <v>38</v>
      </c>
      <c r="Q2555" s="14" t="s">
        <v>27807</v>
      </c>
      <c r="R2555" s="14" t="s">
        <v>40</v>
      </c>
      <c r="S2555" s="14" t="s">
        <v>27808</v>
      </c>
      <c r="T2555" s="14" t="s">
        <v>90</v>
      </c>
      <c r="U2555" s="14" t="s">
        <v>1414</v>
      </c>
      <c r="V2555" s="14" t="s">
        <v>44</v>
      </c>
    </row>
    <row r="2556" spans="1:22" ht="9.75" customHeight="1">
      <c r="A2556" s="58" t="s">
        <v>27098</v>
      </c>
      <c r="B2556" s="14" t="s">
        <v>919</v>
      </c>
      <c r="C2556" s="13" t="str">
        <f t="shared" si="9"/>
        <v>11999G10</v>
      </c>
      <c r="D2556" s="14" t="s">
        <v>27</v>
      </c>
      <c r="E2556" s="14" t="s">
        <v>27809</v>
      </c>
      <c r="F2556" s="14" t="s">
        <v>27810</v>
      </c>
      <c r="G2556" s="14" t="s">
        <v>27811</v>
      </c>
      <c r="H2556" s="14" t="s">
        <v>27812</v>
      </c>
      <c r="I2556" s="14" t="s">
        <v>27813</v>
      </c>
      <c r="J2556" s="14" t="s">
        <v>10287</v>
      </c>
      <c r="K2556" s="14" t="s">
        <v>83</v>
      </c>
      <c r="L2556" s="14" t="s">
        <v>27814</v>
      </c>
      <c r="M2556" s="14" t="s">
        <v>27815</v>
      </c>
      <c r="N2556" s="14" t="s">
        <v>27816</v>
      </c>
      <c r="O2556" s="14" t="s">
        <v>27817</v>
      </c>
      <c r="P2556" s="58" t="s">
        <v>38</v>
      </c>
      <c r="Q2556" s="14" t="s">
        <v>27818</v>
      </c>
      <c r="R2556" s="14" t="s">
        <v>40</v>
      </c>
      <c r="S2556" s="14" t="s">
        <v>27819</v>
      </c>
      <c r="T2556" s="14" t="s">
        <v>10294</v>
      </c>
      <c r="U2556" s="14" t="s">
        <v>134</v>
      </c>
      <c r="V2556" s="14" t="s">
        <v>44</v>
      </c>
    </row>
    <row r="2557" spans="1:22" ht="9.75" customHeight="1">
      <c r="A2557" s="58" t="s">
        <v>27098</v>
      </c>
      <c r="B2557" s="14" t="s">
        <v>934</v>
      </c>
      <c r="C2557" s="13" t="str">
        <f t="shared" si="9"/>
        <v>11999G11</v>
      </c>
      <c r="D2557" s="14" t="s">
        <v>27</v>
      </c>
      <c r="E2557" s="14" t="s">
        <v>27820</v>
      </c>
      <c r="F2557" s="14" t="s">
        <v>27821</v>
      </c>
      <c r="G2557" s="14" t="s">
        <v>27822</v>
      </c>
      <c r="H2557" s="14" t="s">
        <v>27823</v>
      </c>
      <c r="I2557" s="14" t="s">
        <v>27824</v>
      </c>
      <c r="J2557" s="14" t="s">
        <v>15196</v>
      </c>
      <c r="K2557" s="14" t="s">
        <v>83</v>
      </c>
      <c r="L2557" s="14" t="s">
        <v>27825</v>
      </c>
      <c r="M2557" s="14" t="s">
        <v>27826</v>
      </c>
      <c r="N2557" s="14" t="s">
        <v>27827</v>
      </c>
      <c r="O2557" s="14" t="s">
        <v>27828</v>
      </c>
      <c r="P2557" s="58" t="s">
        <v>38</v>
      </c>
      <c r="Q2557" s="14" t="s">
        <v>27829</v>
      </c>
      <c r="R2557" s="14" t="s">
        <v>40</v>
      </c>
      <c r="S2557" s="14" t="s">
        <v>27830</v>
      </c>
      <c r="T2557" s="14" t="s">
        <v>15203</v>
      </c>
      <c r="U2557" s="14" t="s">
        <v>429</v>
      </c>
      <c r="V2557" s="14" t="s">
        <v>44</v>
      </c>
    </row>
    <row r="2558" spans="1:22" ht="9.75" customHeight="1">
      <c r="A2558" s="58" t="s">
        <v>27098</v>
      </c>
      <c r="B2558" s="14" t="s">
        <v>945</v>
      </c>
      <c r="C2558" s="13" t="str">
        <f t="shared" ref="C2558:C2723" si="10">A2558&amp;B2558</f>
        <v>11999H2</v>
      </c>
      <c r="D2558" s="14" t="s">
        <v>27</v>
      </c>
      <c r="E2558" s="14" t="s">
        <v>27831</v>
      </c>
      <c r="F2558" s="14" t="s">
        <v>27832</v>
      </c>
      <c r="G2558" s="14" t="s">
        <v>27833</v>
      </c>
      <c r="H2558" s="14" t="s">
        <v>27834</v>
      </c>
      <c r="I2558" s="14" t="s">
        <v>16604</v>
      </c>
      <c r="J2558" s="14" t="s">
        <v>1928</v>
      </c>
      <c r="K2558" s="14" t="s">
        <v>12227</v>
      </c>
      <c r="L2558" s="14" t="s">
        <v>27835</v>
      </c>
      <c r="M2558" s="14" t="s">
        <v>16607</v>
      </c>
      <c r="N2558" s="14" t="s">
        <v>27836</v>
      </c>
      <c r="O2558" s="14" t="s">
        <v>27837</v>
      </c>
      <c r="P2558" s="58" t="s">
        <v>38</v>
      </c>
      <c r="Q2558" s="14" t="s">
        <v>27838</v>
      </c>
      <c r="R2558" s="14" t="s">
        <v>40</v>
      </c>
      <c r="S2558" s="14" t="s">
        <v>27839</v>
      </c>
      <c r="T2558" s="14" t="s">
        <v>229</v>
      </c>
      <c r="U2558" s="14" t="s">
        <v>283</v>
      </c>
      <c r="V2558" s="14" t="s">
        <v>44</v>
      </c>
    </row>
    <row r="2559" spans="1:22" ht="9.75" customHeight="1">
      <c r="A2559" s="58" t="s">
        <v>27098</v>
      </c>
      <c r="B2559" s="14" t="s">
        <v>956</v>
      </c>
      <c r="C2559" s="13" t="str">
        <f t="shared" si="10"/>
        <v>11999H3</v>
      </c>
      <c r="D2559" s="14" t="s">
        <v>27</v>
      </c>
      <c r="E2559" s="14" t="s">
        <v>27840</v>
      </c>
      <c r="F2559" s="14" t="s">
        <v>27841</v>
      </c>
      <c r="G2559" s="14" t="s">
        <v>27842</v>
      </c>
      <c r="H2559" s="14" t="s">
        <v>27843</v>
      </c>
      <c r="I2559" s="14" t="s">
        <v>27844</v>
      </c>
      <c r="J2559" s="14" t="s">
        <v>27845</v>
      </c>
      <c r="K2559" s="14" t="s">
        <v>52</v>
      </c>
      <c r="L2559" s="14" t="s">
        <v>27846</v>
      </c>
      <c r="M2559" s="14" t="s">
        <v>27847</v>
      </c>
      <c r="N2559" s="14" t="s">
        <v>27848</v>
      </c>
      <c r="O2559" s="14" t="s">
        <v>27849</v>
      </c>
      <c r="P2559" s="58" t="s">
        <v>38</v>
      </c>
      <c r="Q2559" s="14" t="s">
        <v>27850</v>
      </c>
      <c r="R2559" s="14" t="s">
        <v>40</v>
      </c>
      <c r="S2559" s="14" t="s">
        <v>27851</v>
      </c>
      <c r="T2559" s="14" t="s">
        <v>27852</v>
      </c>
      <c r="U2559" s="14" t="s">
        <v>520</v>
      </c>
      <c r="V2559" s="14" t="s">
        <v>1667</v>
      </c>
    </row>
    <row r="2560" spans="1:22" ht="9.75" customHeight="1">
      <c r="A2560" s="58" t="s">
        <v>27098</v>
      </c>
      <c r="B2560" s="14" t="s">
        <v>971</v>
      </c>
      <c r="C2560" s="13" t="str">
        <f t="shared" si="10"/>
        <v>11999H4</v>
      </c>
      <c r="D2560" s="14" t="s">
        <v>27</v>
      </c>
      <c r="E2560" s="14" t="s">
        <v>27853</v>
      </c>
      <c r="F2560" s="14" t="s">
        <v>27854</v>
      </c>
      <c r="G2560" s="14" t="s">
        <v>27855</v>
      </c>
      <c r="H2560" s="14" t="s">
        <v>27856</v>
      </c>
      <c r="I2560" s="14" t="s">
        <v>27857</v>
      </c>
      <c r="J2560" s="14" t="s">
        <v>27858</v>
      </c>
      <c r="K2560" s="14" t="s">
        <v>33</v>
      </c>
      <c r="L2560" s="14" t="s">
        <v>27859</v>
      </c>
      <c r="M2560" s="14" t="s">
        <v>27860</v>
      </c>
      <c r="N2560" s="14" t="s">
        <v>27861</v>
      </c>
      <c r="O2560" s="14" t="s">
        <v>27862</v>
      </c>
      <c r="P2560" s="58" t="s">
        <v>38</v>
      </c>
      <c r="Q2560" s="14" t="s">
        <v>27863</v>
      </c>
      <c r="R2560" s="14" t="s">
        <v>40</v>
      </c>
      <c r="S2560" s="14" t="s">
        <v>27864</v>
      </c>
      <c r="T2560" s="14" t="s">
        <v>27865</v>
      </c>
      <c r="U2560" s="14" t="s">
        <v>17319</v>
      </c>
      <c r="V2560" s="14" t="s">
        <v>135</v>
      </c>
    </row>
    <row r="2561" spans="1:22" ht="9.75" customHeight="1">
      <c r="A2561" s="58" t="s">
        <v>27098</v>
      </c>
      <c r="B2561" s="14" t="s">
        <v>985</v>
      </c>
      <c r="C2561" s="13" t="str">
        <f t="shared" si="10"/>
        <v>11999H5</v>
      </c>
      <c r="D2561" s="14" t="s">
        <v>27</v>
      </c>
      <c r="E2561" s="14" t="s">
        <v>27866</v>
      </c>
      <c r="F2561" s="14" t="s">
        <v>27867</v>
      </c>
      <c r="G2561" s="14" t="s">
        <v>27868</v>
      </c>
      <c r="H2561" s="14" t="s">
        <v>27869</v>
      </c>
      <c r="I2561" s="14" t="s">
        <v>27870</v>
      </c>
      <c r="J2561" s="14" t="s">
        <v>17335</v>
      </c>
      <c r="K2561" s="14" t="s">
        <v>1302</v>
      </c>
      <c r="L2561" s="14" t="s">
        <v>27871</v>
      </c>
      <c r="M2561" s="14" t="s">
        <v>27872</v>
      </c>
      <c r="N2561" s="14" t="s">
        <v>27873</v>
      </c>
      <c r="O2561" s="14" t="s">
        <v>27874</v>
      </c>
      <c r="P2561" s="58" t="s">
        <v>38</v>
      </c>
      <c r="Q2561" s="14" t="s">
        <v>27875</v>
      </c>
      <c r="R2561" s="14" t="s">
        <v>40</v>
      </c>
      <c r="S2561" s="14" t="s">
        <v>27876</v>
      </c>
      <c r="T2561" s="14" t="s">
        <v>5074</v>
      </c>
      <c r="U2561" s="14" t="s">
        <v>1084</v>
      </c>
      <c r="V2561" s="14" t="s">
        <v>44</v>
      </c>
    </row>
    <row r="2562" spans="1:22" ht="9.75" customHeight="1">
      <c r="A2562" s="58" t="s">
        <v>27098</v>
      </c>
      <c r="B2562" s="14" t="s">
        <v>999</v>
      </c>
      <c r="C2562" s="13" t="str">
        <f t="shared" si="10"/>
        <v>11999H6</v>
      </c>
      <c r="D2562" s="14" t="s">
        <v>27</v>
      </c>
      <c r="E2562" s="14" t="s">
        <v>27877</v>
      </c>
      <c r="F2562" s="14" t="s">
        <v>27878</v>
      </c>
      <c r="G2562" s="13"/>
      <c r="H2562" s="14" t="s">
        <v>27879</v>
      </c>
      <c r="I2562" s="14" t="s">
        <v>27880</v>
      </c>
      <c r="J2562" s="14" t="s">
        <v>263</v>
      </c>
      <c r="K2562" s="13"/>
      <c r="L2562" s="14" t="s">
        <v>27881</v>
      </c>
      <c r="M2562" s="14" t="s">
        <v>27882</v>
      </c>
      <c r="N2562" s="14" t="s">
        <v>27883</v>
      </c>
      <c r="O2562" s="14" t="s">
        <v>280</v>
      </c>
      <c r="P2562" s="58" t="s">
        <v>38</v>
      </c>
      <c r="Q2562" s="14" t="s">
        <v>27884</v>
      </c>
      <c r="R2562" s="14" t="s">
        <v>40</v>
      </c>
      <c r="S2562" s="14" t="s">
        <v>27885</v>
      </c>
      <c r="T2562" s="14" t="s">
        <v>75</v>
      </c>
      <c r="U2562" s="14" t="s">
        <v>243</v>
      </c>
      <c r="V2562" s="14" t="s">
        <v>148</v>
      </c>
    </row>
    <row r="2563" spans="1:22" ht="9.75" customHeight="1">
      <c r="A2563" s="58" t="s">
        <v>27098</v>
      </c>
      <c r="B2563" s="14" t="s">
        <v>1010</v>
      </c>
      <c r="C2563" s="13" t="str">
        <f t="shared" si="10"/>
        <v>11999H7</v>
      </c>
      <c r="D2563" s="14" t="s">
        <v>27</v>
      </c>
      <c r="E2563" s="14" t="s">
        <v>27886</v>
      </c>
      <c r="F2563" s="14" t="s">
        <v>27887</v>
      </c>
      <c r="G2563" s="14" t="s">
        <v>27888</v>
      </c>
      <c r="H2563" s="14" t="s">
        <v>27889</v>
      </c>
      <c r="I2563" s="14" t="s">
        <v>27890</v>
      </c>
      <c r="J2563" s="14" t="s">
        <v>1549</v>
      </c>
      <c r="K2563" s="14" t="s">
        <v>33</v>
      </c>
      <c r="L2563" s="14" t="s">
        <v>27891</v>
      </c>
      <c r="M2563" s="14" t="s">
        <v>27892</v>
      </c>
      <c r="N2563" s="14" t="s">
        <v>27893</v>
      </c>
      <c r="O2563" s="14" t="s">
        <v>27894</v>
      </c>
      <c r="P2563" s="58" t="s">
        <v>38</v>
      </c>
      <c r="Q2563" s="14" t="s">
        <v>27895</v>
      </c>
      <c r="R2563" s="14" t="s">
        <v>40</v>
      </c>
      <c r="S2563" s="14" t="s">
        <v>27896</v>
      </c>
      <c r="T2563" s="14" t="s">
        <v>75</v>
      </c>
      <c r="U2563" s="14" t="s">
        <v>243</v>
      </c>
      <c r="V2563" s="14" t="s">
        <v>44</v>
      </c>
    </row>
    <row r="2564" spans="1:22" ht="9.75" customHeight="1">
      <c r="A2564" s="58" t="s">
        <v>27098</v>
      </c>
      <c r="B2564" s="14" t="s">
        <v>1022</v>
      </c>
      <c r="C2564" s="13" t="str">
        <f t="shared" si="10"/>
        <v>11999H8</v>
      </c>
      <c r="D2564" s="14" t="s">
        <v>27</v>
      </c>
      <c r="E2564" s="14" t="s">
        <v>27897</v>
      </c>
      <c r="F2564" s="14" t="s">
        <v>27898</v>
      </c>
      <c r="G2564" s="14" t="s">
        <v>27899</v>
      </c>
      <c r="H2564" s="14" t="s">
        <v>27900</v>
      </c>
      <c r="I2564" s="14" t="s">
        <v>27901</v>
      </c>
      <c r="J2564" s="14" t="s">
        <v>111</v>
      </c>
      <c r="K2564" s="14" t="s">
        <v>33</v>
      </c>
      <c r="L2564" s="14" t="s">
        <v>27902</v>
      </c>
      <c r="M2564" s="14" t="s">
        <v>27903</v>
      </c>
      <c r="N2564" s="14" t="s">
        <v>27904</v>
      </c>
      <c r="O2564" s="14" t="s">
        <v>27905</v>
      </c>
      <c r="P2564" s="58" t="s">
        <v>38</v>
      </c>
      <c r="Q2564" s="14" t="s">
        <v>27906</v>
      </c>
      <c r="R2564" s="14" t="s">
        <v>40</v>
      </c>
      <c r="S2564" s="14" t="s">
        <v>27907</v>
      </c>
      <c r="T2564" s="14" t="s">
        <v>118</v>
      </c>
      <c r="U2564" s="14" t="s">
        <v>230</v>
      </c>
      <c r="V2564" s="14" t="s">
        <v>148</v>
      </c>
    </row>
    <row r="2565" spans="1:22" ht="9.75" customHeight="1">
      <c r="A2565" s="58" t="s">
        <v>27098</v>
      </c>
      <c r="B2565" s="14" t="s">
        <v>1035</v>
      </c>
      <c r="C2565" s="13" t="str">
        <f t="shared" si="10"/>
        <v>11999H9</v>
      </c>
      <c r="D2565" s="14" t="s">
        <v>27</v>
      </c>
      <c r="E2565" s="14" t="s">
        <v>27908</v>
      </c>
      <c r="F2565" s="14" t="s">
        <v>27909</v>
      </c>
      <c r="G2565" s="14" t="s">
        <v>27910</v>
      </c>
      <c r="H2565" s="14" t="s">
        <v>27911</v>
      </c>
      <c r="I2565" s="14" t="s">
        <v>27912</v>
      </c>
      <c r="J2565" s="14" t="s">
        <v>925</v>
      </c>
      <c r="K2565" s="14" t="s">
        <v>68</v>
      </c>
      <c r="L2565" s="14" t="s">
        <v>27913</v>
      </c>
      <c r="M2565" s="14" t="s">
        <v>27914</v>
      </c>
      <c r="N2565" s="14" t="s">
        <v>27915</v>
      </c>
      <c r="O2565" s="14" t="s">
        <v>27916</v>
      </c>
      <c r="P2565" s="58" t="s">
        <v>38</v>
      </c>
      <c r="Q2565" s="14" t="s">
        <v>27917</v>
      </c>
      <c r="R2565" s="14" t="s">
        <v>40</v>
      </c>
      <c r="S2565" s="14" t="s">
        <v>27918</v>
      </c>
      <c r="T2565" s="14" t="s">
        <v>230</v>
      </c>
      <c r="U2565" s="14" t="s">
        <v>215</v>
      </c>
      <c r="V2565" s="14" t="s">
        <v>44</v>
      </c>
    </row>
    <row r="2566" spans="1:22" ht="9.75" customHeight="1">
      <c r="A2566" s="58" t="s">
        <v>27098</v>
      </c>
      <c r="B2566" s="14" t="s">
        <v>1048</v>
      </c>
      <c r="C2566" s="13" t="str">
        <f t="shared" si="10"/>
        <v>11999H10</v>
      </c>
      <c r="D2566" s="14" t="s">
        <v>27</v>
      </c>
      <c r="E2566" s="14" t="s">
        <v>27919</v>
      </c>
      <c r="F2566" s="14" t="s">
        <v>27920</v>
      </c>
      <c r="G2566" s="14" t="s">
        <v>27921</v>
      </c>
      <c r="H2566" s="14" t="s">
        <v>27922</v>
      </c>
      <c r="I2566" s="14" t="s">
        <v>27923</v>
      </c>
      <c r="J2566" s="14" t="s">
        <v>27924</v>
      </c>
      <c r="K2566" s="14" t="s">
        <v>33</v>
      </c>
      <c r="L2566" s="14" t="s">
        <v>27925</v>
      </c>
      <c r="M2566" s="14" t="s">
        <v>27926</v>
      </c>
      <c r="N2566" s="14" t="s">
        <v>27927</v>
      </c>
      <c r="O2566" s="14" t="s">
        <v>27928</v>
      </c>
      <c r="P2566" s="58" t="s">
        <v>38</v>
      </c>
      <c r="Q2566" s="14" t="s">
        <v>27929</v>
      </c>
      <c r="R2566" s="14" t="s">
        <v>40</v>
      </c>
      <c r="S2566" s="14" t="s">
        <v>27930</v>
      </c>
      <c r="T2566" s="14" t="s">
        <v>1624</v>
      </c>
      <c r="U2566" s="14" t="s">
        <v>43</v>
      </c>
      <c r="V2566" s="14" t="s">
        <v>44</v>
      </c>
    </row>
    <row r="2567" spans="1:22" ht="9.75" customHeight="1">
      <c r="A2567" s="58" t="s">
        <v>27098</v>
      </c>
      <c r="B2567" s="14" t="s">
        <v>1061</v>
      </c>
      <c r="C2567" s="13" t="str">
        <f t="shared" si="10"/>
        <v>11999H11</v>
      </c>
      <c r="D2567" s="14" t="s">
        <v>27</v>
      </c>
      <c r="E2567" s="14" t="s">
        <v>27931</v>
      </c>
      <c r="F2567" s="14" t="s">
        <v>27932</v>
      </c>
      <c r="G2567" s="14" t="s">
        <v>27933</v>
      </c>
      <c r="H2567" s="14" t="s">
        <v>27934</v>
      </c>
      <c r="I2567" s="14" t="s">
        <v>27935</v>
      </c>
      <c r="J2567" s="14" t="s">
        <v>2186</v>
      </c>
      <c r="K2567" s="14" t="s">
        <v>33</v>
      </c>
      <c r="L2567" s="14" t="s">
        <v>27936</v>
      </c>
      <c r="M2567" s="14" t="s">
        <v>27937</v>
      </c>
      <c r="N2567" s="14" t="s">
        <v>27938</v>
      </c>
      <c r="O2567" s="14" t="s">
        <v>27939</v>
      </c>
      <c r="P2567" s="58" t="s">
        <v>38</v>
      </c>
      <c r="Q2567" s="14" t="s">
        <v>27940</v>
      </c>
      <c r="R2567" s="14" t="s">
        <v>40</v>
      </c>
      <c r="S2567" s="14" t="s">
        <v>27941</v>
      </c>
      <c r="T2567" s="14" t="s">
        <v>118</v>
      </c>
      <c r="U2567" s="14" t="s">
        <v>60</v>
      </c>
      <c r="V2567" s="14" t="s">
        <v>44</v>
      </c>
    </row>
    <row r="2568" spans="1:22" ht="9.75" customHeight="1">
      <c r="A2568" s="58" t="s">
        <v>27942</v>
      </c>
      <c r="B2568" s="14" t="s">
        <v>26</v>
      </c>
      <c r="C2568" s="13" t="str">
        <f t="shared" si="10"/>
        <v>12000A2</v>
      </c>
      <c r="D2568" s="14" t="s">
        <v>27</v>
      </c>
      <c r="E2568" s="14" t="s">
        <v>27943</v>
      </c>
      <c r="F2568" s="14" t="s">
        <v>27944</v>
      </c>
      <c r="G2568" s="14" t="s">
        <v>27945</v>
      </c>
      <c r="H2568" s="14" t="s">
        <v>27946</v>
      </c>
      <c r="I2568" s="14" t="s">
        <v>27947</v>
      </c>
      <c r="J2568" s="14" t="s">
        <v>27948</v>
      </c>
      <c r="K2568" s="14" t="s">
        <v>83</v>
      </c>
      <c r="L2568" s="14" t="s">
        <v>27949</v>
      </c>
      <c r="M2568" s="14" t="s">
        <v>27950</v>
      </c>
      <c r="N2568" s="14" t="s">
        <v>27951</v>
      </c>
      <c r="O2568" s="14" t="s">
        <v>27952</v>
      </c>
      <c r="P2568" s="58" t="s">
        <v>38</v>
      </c>
      <c r="Q2568" s="14" t="s">
        <v>27953</v>
      </c>
      <c r="R2568" s="14" t="s">
        <v>40</v>
      </c>
      <c r="S2568" s="14" t="s">
        <v>27954</v>
      </c>
      <c r="T2568" s="14" t="s">
        <v>27955</v>
      </c>
      <c r="U2568" s="14" t="s">
        <v>324</v>
      </c>
      <c r="V2568" s="14" t="s">
        <v>44</v>
      </c>
    </row>
    <row r="2569" spans="1:22" ht="9.75" customHeight="1">
      <c r="A2569" s="58" t="s">
        <v>27942</v>
      </c>
      <c r="B2569" s="14" t="s">
        <v>45</v>
      </c>
      <c r="C2569" s="13" t="str">
        <f t="shared" si="10"/>
        <v>12000A3</v>
      </c>
      <c r="D2569" s="14" t="s">
        <v>27</v>
      </c>
      <c r="E2569" s="14" t="s">
        <v>27956</v>
      </c>
      <c r="F2569" s="14" t="s">
        <v>27957</v>
      </c>
      <c r="G2569" s="14" t="s">
        <v>27958</v>
      </c>
      <c r="H2569" s="14" t="s">
        <v>27959</v>
      </c>
      <c r="I2569" s="14" t="s">
        <v>27960</v>
      </c>
      <c r="J2569" s="14" t="s">
        <v>1549</v>
      </c>
      <c r="K2569" s="14" t="s">
        <v>2975</v>
      </c>
      <c r="L2569" s="14" t="s">
        <v>27961</v>
      </c>
      <c r="M2569" s="14" t="s">
        <v>27962</v>
      </c>
      <c r="N2569" s="14" t="s">
        <v>27963</v>
      </c>
      <c r="O2569" s="14" t="s">
        <v>27964</v>
      </c>
      <c r="P2569" s="58" t="s">
        <v>38</v>
      </c>
      <c r="Q2569" s="14" t="s">
        <v>27965</v>
      </c>
      <c r="R2569" s="14" t="s">
        <v>40</v>
      </c>
      <c r="S2569" s="14" t="s">
        <v>27966</v>
      </c>
      <c r="T2569" s="14" t="s">
        <v>75</v>
      </c>
      <c r="U2569" s="14" t="s">
        <v>243</v>
      </c>
      <c r="V2569" s="14" t="s">
        <v>44</v>
      </c>
    </row>
    <row r="2570" spans="1:22" ht="9.75" customHeight="1">
      <c r="A2570" s="58" t="s">
        <v>27942</v>
      </c>
      <c r="B2570" s="14" t="s">
        <v>61</v>
      </c>
      <c r="C2570" s="13" t="str">
        <f t="shared" si="10"/>
        <v>12000A4</v>
      </c>
      <c r="D2570" s="14" t="s">
        <v>27</v>
      </c>
      <c r="E2570" s="14" t="s">
        <v>27967</v>
      </c>
      <c r="F2570" s="14" t="s">
        <v>27968</v>
      </c>
      <c r="G2570" s="14" t="s">
        <v>27969</v>
      </c>
      <c r="H2570" s="14" t="s">
        <v>27970</v>
      </c>
      <c r="I2570" s="14" t="s">
        <v>27971</v>
      </c>
      <c r="J2570" s="14" t="s">
        <v>8270</v>
      </c>
      <c r="K2570" s="14" t="s">
        <v>33</v>
      </c>
      <c r="L2570" s="14" t="s">
        <v>27972</v>
      </c>
      <c r="M2570" s="14" t="s">
        <v>27973</v>
      </c>
      <c r="N2570" s="14" t="s">
        <v>27974</v>
      </c>
      <c r="O2570" s="14" t="s">
        <v>27975</v>
      </c>
      <c r="P2570" s="58" t="s">
        <v>38</v>
      </c>
      <c r="Q2570" s="14" t="s">
        <v>27976</v>
      </c>
      <c r="R2570" s="14" t="s">
        <v>40</v>
      </c>
      <c r="S2570" s="14" t="s">
        <v>27977</v>
      </c>
      <c r="T2570" s="14" t="s">
        <v>75</v>
      </c>
      <c r="U2570" s="14" t="s">
        <v>243</v>
      </c>
      <c r="V2570" s="14" t="s">
        <v>44</v>
      </c>
    </row>
    <row r="2571" spans="1:22" ht="9.75" customHeight="1">
      <c r="A2571" s="58" t="s">
        <v>27942</v>
      </c>
      <c r="B2571" s="14" t="s">
        <v>77</v>
      </c>
      <c r="C2571" s="13" t="str">
        <f t="shared" si="10"/>
        <v>12000A5</v>
      </c>
      <c r="D2571" s="14" t="s">
        <v>27</v>
      </c>
      <c r="E2571" s="14" t="s">
        <v>27978</v>
      </c>
      <c r="F2571" s="14" t="s">
        <v>27979</v>
      </c>
      <c r="G2571" s="14" t="s">
        <v>27980</v>
      </c>
      <c r="H2571" s="14" t="s">
        <v>27981</v>
      </c>
      <c r="I2571" s="14" t="s">
        <v>27982</v>
      </c>
      <c r="J2571" s="14" t="s">
        <v>1859</v>
      </c>
      <c r="K2571" s="14" t="s">
        <v>33</v>
      </c>
      <c r="L2571" s="14" t="s">
        <v>27983</v>
      </c>
      <c r="M2571" s="14" t="s">
        <v>27984</v>
      </c>
      <c r="N2571" s="14" t="s">
        <v>27985</v>
      </c>
      <c r="O2571" s="14" t="s">
        <v>27986</v>
      </c>
      <c r="P2571" s="58" t="s">
        <v>38</v>
      </c>
      <c r="Q2571" s="14" t="s">
        <v>27987</v>
      </c>
      <c r="R2571" s="14" t="s">
        <v>40</v>
      </c>
      <c r="S2571" s="14" t="s">
        <v>27988</v>
      </c>
      <c r="T2571" s="14" t="s">
        <v>103</v>
      </c>
      <c r="U2571" s="14" t="s">
        <v>1414</v>
      </c>
      <c r="V2571" s="14" t="s">
        <v>44</v>
      </c>
    </row>
    <row r="2572" spans="1:22" ht="9.75" customHeight="1">
      <c r="A2572" s="58" t="s">
        <v>27942</v>
      </c>
      <c r="B2572" s="14" t="s">
        <v>91</v>
      </c>
      <c r="C2572" s="13" t="str">
        <f t="shared" si="10"/>
        <v>12000A6</v>
      </c>
      <c r="D2572" s="14" t="s">
        <v>27</v>
      </c>
      <c r="E2572" s="14" t="s">
        <v>27989</v>
      </c>
      <c r="F2572" s="14" t="s">
        <v>27990</v>
      </c>
      <c r="G2572" s="14" t="s">
        <v>27991</v>
      </c>
      <c r="H2572" s="14" t="s">
        <v>27992</v>
      </c>
      <c r="I2572" s="14" t="s">
        <v>27993</v>
      </c>
      <c r="J2572" s="14" t="s">
        <v>6745</v>
      </c>
      <c r="K2572" s="14" t="s">
        <v>33</v>
      </c>
      <c r="L2572" s="14" t="s">
        <v>27994</v>
      </c>
      <c r="M2572" s="14" t="s">
        <v>27995</v>
      </c>
      <c r="N2572" s="14" t="s">
        <v>27996</v>
      </c>
      <c r="O2572" s="14" t="s">
        <v>27997</v>
      </c>
      <c r="P2572" s="58" t="s">
        <v>38</v>
      </c>
      <c r="Q2572" s="14" t="s">
        <v>27998</v>
      </c>
      <c r="R2572" s="14" t="s">
        <v>40</v>
      </c>
      <c r="S2572" s="14" t="s">
        <v>27999</v>
      </c>
      <c r="T2572" s="14" t="s">
        <v>75</v>
      </c>
      <c r="U2572" s="14" t="s">
        <v>243</v>
      </c>
      <c r="V2572" s="14" t="s">
        <v>44</v>
      </c>
    </row>
    <row r="2573" spans="1:22" ht="9.75" customHeight="1">
      <c r="A2573" s="58" t="s">
        <v>27942</v>
      </c>
      <c r="B2573" s="14" t="s">
        <v>105</v>
      </c>
      <c r="C2573" s="13" t="str">
        <f t="shared" si="10"/>
        <v>12000A7</v>
      </c>
      <c r="D2573" s="14" t="s">
        <v>27</v>
      </c>
      <c r="E2573" s="14" t="s">
        <v>28000</v>
      </c>
      <c r="F2573" s="14" t="s">
        <v>28001</v>
      </c>
      <c r="G2573" s="13"/>
      <c r="H2573" s="14" t="s">
        <v>28002</v>
      </c>
      <c r="I2573" s="14" t="s">
        <v>28003</v>
      </c>
      <c r="J2573" s="14" t="s">
        <v>28004</v>
      </c>
      <c r="K2573" s="14" t="s">
        <v>33</v>
      </c>
      <c r="L2573" s="14" t="s">
        <v>28005</v>
      </c>
      <c r="M2573" s="14" t="s">
        <v>28006</v>
      </c>
      <c r="N2573" s="14" t="s">
        <v>28007</v>
      </c>
      <c r="O2573" s="14" t="s">
        <v>28008</v>
      </c>
      <c r="P2573" s="58" t="s">
        <v>38</v>
      </c>
      <c r="Q2573" s="14" t="s">
        <v>28009</v>
      </c>
      <c r="R2573" s="14" t="s">
        <v>40</v>
      </c>
      <c r="S2573" s="14" t="s">
        <v>28010</v>
      </c>
      <c r="T2573" s="14" t="s">
        <v>781</v>
      </c>
      <c r="U2573" s="14" t="s">
        <v>1084</v>
      </c>
      <c r="V2573" s="14" t="s">
        <v>44</v>
      </c>
    </row>
    <row r="2574" spans="1:22" ht="9.75" customHeight="1">
      <c r="A2574" s="58" t="s">
        <v>27942</v>
      </c>
      <c r="B2574" s="14" t="s">
        <v>120</v>
      </c>
      <c r="C2574" s="13" t="str">
        <f t="shared" si="10"/>
        <v>12000A8</v>
      </c>
      <c r="D2574" s="14" t="s">
        <v>27</v>
      </c>
      <c r="E2574" s="14" t="s">
        <v>28011</v>
      </c>
      <c r="F2574" s="14" t="s">
        <v>28012</v>
      </c>
      <c r="G2574" s="14" t="s">
        <v>28013</v>
      </c>
      <c r="H2574" s="14" t="s">
        <v>28014</v>
      </c>
      <c r="I2574" s="14" t="s">
        <v>18078</v>
      </c>
      <c r="J2574" s="14" t="s">
        <v>344</v>
      </c>
      <c r="K2574" s="14" t="s">
        <v>169</v>
      </c>
      <c r="L2574" s="14" t="s">
        <v>28015</v>
      </c>
      <c r="M2574" s="14" t="s">
        <v>28016</v>
      </c>
      <c r="N2574" s="14" t="s">
        <v>28017</v>
      </c>
      <c r="O2574" s="14" t="s">
        <v>28018</v>
      </c>
      <c r="P2574" s="58" t="s">
        <v>38</v>
      </c>
      <c r="Q2574" s="14" t="s">
        <v>28019</v>
      </c>
      <c r="R2574" s="14" t="s">
        <v>40</v>
      </c>
      <c r="S2574" s="14" t="s">
        <v>28020</v>
      </c>
      <c r="T2574" s="14" t="s">
        <v>75</v>
      </c>
      <c r="U2574" s="14" t="s">
        <v>243</v>
      </c>
      <c r="V2574" s="14" t="s">
        <v>44</v>
      </c>
    </row>
    <row r="2575" spans="1:22" ht="9.75" customHeight="1">
      <c r="A2575" s="58" t="s">
        <v>27942</v>
      </c>
      <c r="B2575" s="14" t="s">
        <v>136</v>
      </c>
      <c r="C2575" s="13" t="str">
        <f t="shared" si="10"/>
        <v>12000A9</v>
      </c>
      <c r="D2575" s="14" t="s">
        <v>27</v>
      </c>
      <c r="E2575" s="14" t="s">
        <v>28021</v>
      </c>
      <c r="F2575" s="14" t="s">
        <v>28022</v>
      </c>
      <c r="G2575" s="13"/>
      <c r="H2575" s="14" t="s">
        <v>28023</v>
      </c>
      <c r="I2575" s="14" t="s">
        <v>303</v>
      </c>
      <c r="J2575" s="14" t="s">
        <v>230</v>
      </c>
      <c r="K2575" s="14" t="s">
        <v>33</v>
      </c>
      <c r="L2575" s="14" t="s">
        <v>28024</v>
      </c>
      <c r="M2575" s="14" t="s">
        <v>306</v>
      </c>
      <c r="N2575" s="14" t="s">
        <v>28025</v>
      </c>
      <c r="O2575" s="14" t="s">
        <v>28026</v>
      </c>
      <c r="P2575" s="58" t="s">
        <v>38</v>
      </c>
      <c r="Q2575" s="14" t="s">
        <v>28027</v>
      </c>
      <c r="R2575" s="14" t="s">
        <v>40</v>
      </c>
      <c r="S2575" s="14" t="s">
        <v>28028</v>
      </c>
      <c r="T2575" s="14" t="s">
        <v>230</v>
      </c>
      <c r="U2575" s="14" t="s">
        <v>230</v>
      </c>
      <c r="V2575" s="14" t="s">
        <v>44</v>
      </c>
    </row>
    <row r="2576" spans="1:22" ht="9.75" customHeight="1">
      <c r="A2576" s="58" t="s">
        <v>27942</v>
      </c>
      <c r="B2576" s="14" t="s">
        <v>149</v>
      </c>
      <c r="C2576" s="13" t="str">
        <f t="shared" si="10"/>
        <v>12000A10</v>
      </c>
      <c r="D2576" s="14" t="s">
        <v>27</v>
      </c>
      <c r="E2576" s="14" t="s">
        <v>28029</v>
      </c>
      <c r="F2576" s="14" t="s">
        <v>28030</v>
      </c>
      <c r="G2576" s="14" t="s">
        <v>28031</v>
      </c>
      <c r="H2576" s="14" t="s">
        <v>28032</v>
      </c>
      <c r="I2576" s="14" t="s">
        <v>28033</v>
      </c>
      <c r="J2576" s="14" t="s">
        <v>2595</v>
      </c>
      <c r="K2576" s="14" t="s">
        <v>83</v>
      </c>
      <c r="L2576" s="14" t="s">
        <v>28034</v>
      </c>
      <c r="M2576" s="14" t="s">
        <v>28035</v>
      </c>
      <c r="N2576" s="14" t="s">
        <v>28036</v>
      </c>
      <c r="O2576" s="14" t="s">
        <v>28037</v>
      </c>
      <c r="P2576" s="58" t="s">
        <v>38</v>
      </c>
      <c r="Q2576" s="14" t="s">
        <v>28038</v>
      </c>
      <c r="R2576" s="14" t="s">
        <v>40</v>
      </c>
      <c r="S2576" s="14" t="s">
        <v>28039</v>
      </c>
      <c r="T2576" s="14" t="s">
        <v>1060</v>
      </c>
      <c r="U2576" s="14" t="s">
        <v>283</v>
      </c>
      <c r="V2576" s="14" t="s">
        <v>44</v>
      </c>
    </row>
    <row r="2577" spans="1:22" ht="9.75" customHeight="1">
      <c r="A2577" s="58" t="s">
        <v>27942</v>
      </c>
      <c r="B2577" s="14" t="s">
        <v>162</v>
      </c>
      <c r="C2577" s="13" t="str">
        <f t="shared" si="10"/>
        <v>12000A11</v>
      </c>
      <c r="D2577" s="14" t="s">
        <v>27</v>
      </c>
      <c r="E2577" s="14" t="s">
        <v>28040</v>
      </c>
      <c r="F2577" s="14" t="s">
        <v>28041</v>
      </c>
      <c r="G2577" s="14" t="s">
        <v>28042</v>
      </c>
      <c r="H2577" s="14" t="s">
        <v>28043</v>
      </c>
      <c r="I2577" s="14" t="s">
        <v>28044</v>
      </c>
      <c r="J2577" s="14" t="s">
        <v>885</v>
      </c>
      <c r="K2577" s="14" t="s">
        <v>33</v>
      </c>
      <c r="L2577" s="14" t="s">
        <v>28045</v>
      </c>
      <c r="M2577" s="14" t="s">
        <v>28046</v>
      </c>
      <c r="N2577" s="14" t="s">
        <v>28047</v>
      </c>
      <c r="O2577" s="14" t="s">
        <v>28048</v>
      </c>
      <c r="P2577" s="58" t="s">
        <v>38</v>
      </c>
      <c r="Q2577" s="14" t="s">
        <v>28049</v>
      </c>
      <c r="R2577" s="14" t="s">
        <v>40</v>
      </c>
      <c r="S2577" s="14" t="s">
        <v>28050</v>
      </c>
      <c r="T2577" s="14" t="s">
        <v>75</v>
      </c>
      <c r="U2577" s="14" t="s">
        <v>283</v>
      </c>
      <c r="V2577" s="14" t="s">
        <v>44</v>
      </c>
    </row>
    <row r="2578" spans="1:22" ht="9.75" customHeight="1">
      <c r="A2578" s="58" t="s">
        <v>27942</v>
      </c>
      <c r="B2578" s="14" t="s">
        <v>176</v>
      </c>
      <c r="C2578" s="13" t="str">
        <f t="shared" si="10"/>
        <v>12000B2</v>
      </c>
      <c r="D2578" s="14" t="s">
        <v>27</v>
      </c>
      <c r="E2578" s="14" t="s">
        <v>28051</v>
      </c>
      <c r="F2578" s="14" t="s">
        <v>28052</v>
      </c>
      <c r="G2578" s="14" t="s">
        <v>28053</v>
      </c>
      <c r="H2578" s="14" t="s">
        <v>28054</v>
      </c>
      <c r="I2578" s="14" t="s">
        <v>28055</v>
      </c>
      <c r="J2578" s="14" t="s">
        <v>28056</v>
      </c>
      <c r="K2578" s="14" t="s">
        <v>33</v>
      </c>
      <c r="L2578" s="14" t="s">
        <v>28057</v>
      </c>
      <c r="M2578" s="14" t="s">
        <v>28058</v>
      </c>
      <c r="N2578" s="14" t="s">
        <v>28059</v>
      </c>
      <c r="O2578" s="14" t="s">
        <v>28060</v>
      </c>
      <c r="P2578" s="58" t="s">
        <v>38</v>
      </c>
      <c r="Q2578" s="14" t="s">
        <v>28061</v>
      </c>
      <c r="R2578" s="14" t="s">
        <v>40</v>
      </c>
      <c r="S2578" s="14" t="s">
        <v>28062</v>
      </c>
      <c r="T2578" s="14" t="s">
        <v>8243</v>
      </c>
      <c r="U2578" s="14" t="s">
        <v>520</v>
      </c>
      <c r="V2578" s="14" t="s">
        <v>44</v>
      </c>
    </row>
    <row r="2579" spans="1:22" ht="9.75" customHeight="1">
      <c r="A2579" s="58" t="s">
        <v>27942</v>
      </c>
      <c r="B2579" s="14" t="s">
        <v>190</v>
      </c>
      <c r="C2579" s="13" t="str">
        <f t="shared" si="10"/>
        <v>12000B3</v>
      </c>
      <c r="D2579" s="14" t="s">
        <v>27</v>
      </c>
      <c r="E2579" s="14" t="s">
        <v>28063</v>
      </c>
      <c r="F2579" s="14" t="s">
        <v>28064</v>
      </c>
      <c r="G2579" s="14" t="s">
        <v>28065</v>
      </c>
      <c r="H2579" s="14" t="s">
        <v>28066</v>
      </c>
      <c r="I2579" s="14" t="s">
        <v>28067</v>
      </c>
      <c r="J2579" s="14" t="s">
        <v>230</v>
      </c>
      <c r="K2579" s="14" t="s">
        <v>33</v>
      </c>
      <c r="L2579" s="14" t="s">
        <v>28068</v>
      </c>
      <c r="M2579" s="14" t="s">
        <v>28069</v>
      </c>
      <c r="N2579" s="14" t="s">
        <v>28070</v>
      </c>
      <c r="O2579" s="14" t="s">
        <v>28071</v>
      </c>
      <c r="P2579" s="58" t="s">
        <v>38</v>
      </c>
      <c r="Q2579" s="14" t="s">
        <v>28072</v>
      </c>
      <c r="R2579" s="14" t="s">
        <v>40</v>
      </c>
      <c r="S2579" s="14" t="s">
        <v>28073</v>
      </c>
      <c r="T2579" s="14" t="s">
        <v>230</v>
      </c>
      <c r="U2579" s="14" t="s">
        <v>215</v>
      </c>
      <c r="V2579" s="14" t="s">
        <v>44</v>
      </c>
    </row>
    <row r="2580" spans="1:22" ht="9.75" customHeight="1">
      <c r="A2580" s="58" t="s">
        <v>27942</v>
      </c>
      <c r="B2580" s="14" t="s">
        <v>203</v>
      </c>
      <c r="C2580" s="13" t="str">
        <f t="shared" si="10"/>
        <v>12000B4</v>
      </c>
      <c r="D2580" s="14" t="s">
        <v>27</v>
      </c>
      <c r="E2580" s="14" t="s">
        <v>28074</v>
      </c>
      <c r="F2580" s="14" t="s">
        <v>28075</v>
      </c>
      <c r="G2580" s="14" t="s">
        <v>28076</v>
      </c>
      <c r="H2580" s="14" t="s">
        <v>28077</v>
      </c>
      <c r="I2580" s="14" t="s">
        <v>28078</v>
      </c>
      <c r="J2580" s="14" t="s">
        <v>230</v>
      </c>
      <c r="K2580" s="14" t="s">
        <v>33</v>
      </c>
      <c r="L2580" s="14" t="s">
        <v>28079</v>
      </c>
      <c r="M2580" s="14" t="s">
        <v>28080</v>
      </c>
      <c r="N2580" s="14" t="s">
        <v>28081</v>
      </c>
      <c r="O2580" s="14" t="s">
        <v>28082</v>
      </c>
      <c r="P2580" s="58" t="s">
        <v>38</v>
      </c>
      <c r="Q2580" s="14" t="s">
        <v>28083</v>
      </c>
      <c r="R2580" s="14" t="s">
        <v>40</v>
      </c>
      <c r="S2580" s="14" t="s">
        <v>28084</v>
      </c>
      <c r="T2580" s="14" t="s">
        <v>230</v>
      </c>
      <c r="U2580" s="14" t="s">
        <v>134</v>
      </c>
      <c r="V2580" s="14" t="s">
        <v>148</v>
      </c>
    </row>
    <row r="2581" spans="1:22" ht="9.75" customHeight="1">
      <c r="A2581" s="58" t="s">
        <v>27942</v>
      </c>
      <c r="B2581" s="14" t="s">
        <v>216</v>
      </c>
      <c r="C2581" s="13" t="str">
        <f t="shared" si="10"/>
        <v>12000B5</v>
      </c>
      <c r="D2581" s="14" t="s">
        <v>27</v>
      </c>
      <c r="E2581" s="14" t="s">
        <v>28085</v>
      </c>
      <c r="F2581" s="14" t="s">
        <v>28086</v>
      </c>
      <c r="G2581" s="13"/>
      <c r="H2581" s="14" t="s">
        <v>28087</v>
      </c>
      <c r="I2581" s="14" t="s">
        <v>2377</v>
      </c>
      <c r="J2581" s="14" t="s">
        <v>344</v>
      </c>
      <c r="K2581" s="14" t="s">
        <v>52</v>
      </c>
      <c r="L2581" s="14" t="s">
        <v>28088</v>
      </c>
      <c r="M2581" s="14" t="s">
        <v>2380</v>
      </c>
      <c r="N2581" s="14" t="s">
        <v>28089</v>
      </c>
      <c r="O2581" s="14" t="s">
        <v>280</v>
      </c>
      <c r="P2581" s="58" t="s">
        <v>38</v>
      </c>
      <c r="Q2581" s="14" t="s">
        <v>28090</v>
      </c>
      <c r="R2581" s="14" t="s">
        <v>40</v>
      </c>
      <c r="S2581" s="14" t="s">
        <v>28091</v>
      </c>
      <c r="T2581" s="14" t="s">
        <v>75</v>
      </c>
      <c r="U2581" s="14" t="s">
        <v>4536</v>
      </c>
      <c r="V2581" s="14" t="s">
        <v>44</v>
      </c>
    </row>
    <row r="2582" spans="1:22" ht="9.75" customHeight="1">
      <c r="A2582" s="58" t="s">
        <v>27942</v>
      </c>
      <c r="B2582" s="14" t="s">
        <v>231</v>
      </c>
      <c r="C2582" s="13" t="str">
        <f t="shared" si="10"/>
        <v>12000B6</v>
      </c>
      <c r="D2582" s="14" t="s">
        <v>27</v>
      </c>
      <c r="E2582" s="14" t="s">
        <v>28092</v>
      </c>
      <c r="F2582" s="14" t="s">
        <v>28093</v>
      </c>
      <c r="G2582" s="13"/>
      <c r="H2582" s="14" t="s">
        <v>28094</v>
      </c>
      <c r="I2582" s="14" t="s">
        <v>28095</v>
      </c>
      <c r="J2582" s="14" t="s">
        <v>230</v>
      </c>
      <c r="K2582" s="13"/>
      <c r="L2582" s="14" t="s">
        <v>28096</v>
      </c>
      <c r="M2582" s="14" t="s">
        <v>28097</v>
      </c>
      <c r="N2582" s="14" t="s">
        <v>28098</v>
      </c>
      <c r="O2582" s="14" t="s">
        <v>280</v>
      </c>
      <c r="P2582" s="58" t="s">
        <v>38</v>
      </c>
      <c r="Q2582" s="14" t="s">
        <v>28099</v>
      </c>
      <c r="R2582" s="14" t="s">
        <v>40</v>
      </c>
      <c r="S2582" s="14" t="s">
        <v>28100</v>
      </c>
      <c r="T2582" s="14" t="s">
        <v>230</v>
      </c>
      <c r="U2582" s="14" t="s">
        <v>230</v>
      </c>
      <c r="V2582" s="14" t="s">
        <v>148</v>
      </c>
    </row>
    <row r="2583" spans="1:22" ht="9.75" customHeight="1">
      <c r="A2583" s="58" t="s">
        <v>27942</v>
      </c>
      <c r="B2583" s="14" t="s">
        <v>244</v>
      </c>
      <c r="C2583" s="13" t="str">
        <f t="shared" si="10"/>
        <v>12000B7</v>
      </c>
      <c r="D2583" s="14" t="s">
        <v>27</v>
      </c>
      <c r="E2583" s="14" t="s">
        <v>28101</v>
      </c>
      <c r="F2583" s="14" t="s">
        <v>28102</v>
      </c>
      <c r="G2583" s="14" t="s">
        <v>28103</v>
      </c>
      <c r="H2583" s="14" t="s">
        <v>28104</v>
      </c>
      <c r="I2583" s="14" t="s">
        <v>28105</v>
      </c>
      <c r="J2583" s="14" t="s">
        <v>28106</v>
      </c>
      <c r="K2583" s="14" t="s">
        <v>83</v>
      </c>
      <c r="L2583" s="14" t="s">
        <v>28107</v>
      </c>
      <c r="M2583" s="14" t="s">
        <v>28108</v>
      </c>
      <c r="N2583" s="14" t="s">
        <v>28109</v>
      </c>
      <c r="O2583" s="14" t="s">
        <v>280</v>
      </c>
      <c r="P2583" s="58" t="s">
        <v>38</v>
      </c>
      <c r="Q2583" s="14" t="s">
        <v>28110</v>
      </c>
      <c r="R2583" s="14" t="s">
        <v>40</v>
      </c>
      <c r="S2583" s="14" t="s">
        <v>28111</v>
      </c>
      <c r="T2583" s="14" t="s">
        <v>4217</v>
      </c>
      <c r="U2583" s="14" t="s">
        <v>1334</v>
      </c>
      <c r="V2583" s="14" t="s">
        <v>44</v>
      </c>
    </row>
    <row r="2584" spans="1:22" ht="9.75" customHeight="1">
      <c r="A2584" s="58" t="s">
        <v>27942</v>
      </c>
      <c r="B2584" s="14" t="s">
        <v>257</v>
      </c>
      <c r="C2584" s="13" t="str">
        <f t="shared" si="10"/>
        <v>12000B8</v>
      </c>
      <c r="D2584" s="14" t="s">
        <v>27</v>
      </c>
      <c r="E2584" s="14" t="s">
        <v>28112</v>
      </c>
      <c r="F2584" s="14" t="s">
        <v>28113</v>
      </c>
      <c r="G2584" s="13"/>
      <c r="H2584" s="14" t="s">
        <v>28114</v>
      </c>
      <c r="I2584" s="14" t="s">
        <v>28115</v>
      </c>
      <c r="J2584" s="14" t="s">
        <v>67</v>
      </c>
      <c r="K2584" s="13"/>
      <c r="L2584" s="14" t="s">
        <v>28116</v>
      </c>
      <c r="M2584" s="14" t="s">
        <v>28117</v>
      </c>
      <c r="N2584" s="14" t="s">
        <v>28118</v>
      </c>
      <c r="O2584" s="14" t="s">
        <v>280</v>
      </c>
      <c r="P2584" s="58" t="s">
        <v>38</v>
      </c>
      <c r="Q2584" s="14" t="s">
        <v>28119</v>
      </c>
      <c r="R2584" s="14" t="s">
        <v>40</v>
      </c>
      <c r="S2584" s="14" t="s">
        <v>28120</v>
      </c>
      <c r="T2584" s="14" t="s">
        <v>75</v>
      </c>
      <c r="U2584" s="14" t="s">
        <v>243</v>
      </c>
      <c r="V2584" s="14" t="s">
        <v>148</v>
      </c>
    </row>
    <row r="2585" spans="1:22" ht="9.75" customHeight="1">
      <c r="A2585" s="58" t="s">
        <v>27942</v>
      </c>
      <c r="B2585" s="14" t="s">
        <v>270</v>
      </c>
      <c r="C2585" s="13" t="str">
        <f t="shared" si="10"/>
        <v>12000B9</v>
      </c>
      <c r="D2585" s="14" t="s">
        <v>27</v>
      </c>
      <c r="E2585" s="14" t="s">
        <v>28121</v>
      </c>
      <c r="F2585" s="14" t="s">
        <v>28122</v>
      </c>
      <c r="G2585" s="14" t="s">
        <v>28123</v>
      </c>
      <c r="H2585" s="14" t="s">
        <v>28124</v>
      </c>
      <c r="I2585" s="14" t="s">
        <v>28125</v>
      </c>
      <c r="J2585" s="14" t="s">
        <v>28126</v>
      </c>
      <c r="K2585" s="14" t="s">
        <v>33</v>
      </c>
      <c r="L2585" s="14" t="s">
        <v>28127</v>
      </c>
      <c r="M2585" s="14" t="s">
        <v>28128</v>
      </c>
      <c r="N2585" s="14" t="s">
        <v>28129</v>
      </c>
      <c r="O2585" s="14" t="s">
        <v>28130</v>
      </c>
      <c r="P2585" s="58" t="s">
        <v>38</v>
      </c>
      <c r="Q2585" s="14" t="s">
        <v>28131</v>
      </c>
      <c r="R2585" s="14" t="s">
        <v>40</v>
      </c>
      <c r="S2585" s="14" t="s">
        <v>28132</v>
      </c>
      <c r="T2585" s="14" t="s">
        <v>5932</v>
      </c>
      <c r="U2585" s="14" t="s">
        <v>43</v>
      </c>
      <c r="V2585" s="14" t="s">
        <v>44</v>
      </c>
    </row>
    <row r="2586" spans="1:22" ht="9.75" customHeight="1">
      <c r="A2586" s="58" t="s">
        <v>27942</v>
      </c>
      <c r="B2586" s="14" t="s">
        <v>284</v>
      </c>
      <c r="C2586" s="13" t="str">
        <f t="shared" si="10"/>
        <v>12000B10</v>
      </c>
      <c r="D2586" s="14" t="s">
        <v>27</v>
      </c>
      <c r="E2586" s="14" t="s">
        <v>28133</v>
      </c>
      <c r="F2586" s="14" t="s">
        <v>28134</v>
      </c>
      <c r="G2586" s="13"/>
      <c r="H2586" s="14" t="s">
        <v>28135</v>
      </c>
      <c r="I2586" s="14" t="s">
        <v>22908</v>
      </c>
      <c r="J2586" s="14" t="s">
        <v>230</v>
      </c>
      <c r="K2586" s="13"/>
      <c r="L2586" s="14" t="s">
        <v>28136</v>
      </c>
      <c r="M2586" s="14" t="s">
        <v>22911</v>
      </c>
      <c r="N2586" s="14" t="s">
        <v>28137</v>
      </c>
      <c r="O2586" s="14" t="s">
        <v>280</v>
      </c>
      <c r="P2586" s="58" t="s">
        <v>38</v>
      </c>
      <c r="Q2586" s="14" t="s">
        <v>28138</v>
      </c>
      <c r="R2586" s="14" t="s">
        <v>40</v>
      </c>
      <c r="S2586" s="14" t="s">
        <v>28139</v>
      </c>
      <c r="T2586" s="14" t="s">
        <v>230</v>
      </c>
      <c r="U2586" s="14" t="s">
        <v>230</v>
      </c>
      <c r="V2586" s="14" t="s">
        <v>148</v>
      </c>
    </row>
    <row r="2587" spans="1:22" ht="9.75" customHeight="1">
      <c r="A2587" s="58" t="s">
        <v>27942</v>
      </c>
      <c r="B2587" s="14" t="s">
        <v>298</v>
      </c>
      <c r="C2587" s="13" t="str">
        <f t="shared" si="10"/>
        <v>12000B11</v>
      </c>
      <c r="D2587" s="14" t="s">
        <v>27</v>
      </c>
      <c r="E2587" s="14" t="s">
        <v>28140</v>
      </c>
      <c r="F2587" s="14" t="s">
        <v>28141</v>
      </c>
      <c r="G2587" s="14" t="s">
        <v>28142</v>
      </c>
      <c r="H2587" s="14" t="s">
        <v>28143</v>
      </c>
      <c r="I2587" s="14" t="s">
        <v>28144</v>
      </c>
      <c r="J2587" s="14" t="s">
        <v>436</v>
      </c>
      <c r="K2587" s="14" t="s">
        <v>1326</v>
      </c>
      <c r="L2587" s="14" t="s">
        <v>28145</v>
      </c>
      <c r="M2587" s="14" t="s">
        <v>28146</v>
      </c>
      <c r="N2587" s="14" t="s">
        <v>28147</v>
      </c>
      <c r="O2587" s="14" t="s">
        <v>280</v>
      </c>
      <c r="P2587" s="58" t="s">
        <v>38</v>
      </c>
      <c r="Q2587" s="14" t="s">
        <v>28148</v>
      </c>
      <c r="R2587" s="14" t="s">
        <v>40</v>
      </c>
      <c r="S2587" s="14" t="s">
        <v>28149</v>
      </c>
      <c r="T2587" s="14" t="s">
        <v>443</v>
      </c>
      <c r="U2587" s="14" t="s">
        <v>134</v>
      </c>
      <c r="V2587" s="14" t="s">
        <v>44</v>
      </c>
    </row>
    <row r="2588" spans="1:22" ht="9.75" customHeight="1">
      <c r="A2588" s="58" t="s">
        <v>27942</v>
      </c>
      <c r="B2588" s="14" t="s">
        <v>311</v>
      </c>
      <c r="C2588" s="13" t="str">
        <f t="shared" si="10"/>
        <v>12000C2</v>
      </c>
      <c r="D2588" s="14" t="s">
        <v>27</v>
      </c>
      <c r="E2588" s="14" t="s">
        <v>28150</v>
      </c>
      <c r="F2588" s="14" t="s">
        <v>28151</v>
      </c>
      <c r="G2588" s="13"/>
      <c r="H2588" s="14" t="s">
        <v>28152</v>
      </c>
      <c r="I2588" s="14" t="s">
        <v>28153</v>
      </c>
      <c r="J2588" s="14" t="s">
        <v>208</v>
      </c>
      <c r="K2588" s="13"/>
      <c r="L2588" s="14" t="s">
        <v>28154</v>
      </c>
      <c r="M2588" s="14" t="s">
        <v>28155</v>
      </c>
      <c r="N2588" s="14" t="s">
        <v>28156</v>
      </c>
      <c r="O2588" s="14" t="s">
        <v>280</v>
      </c>
      <c r="P2588" s="58" t="s">
        <v>38</v>
      </c>
      <c r="Q2588" s="14" t="s">
        <v>28157</v>
      </c>
      <c r="R2588" s="14" t="s">
        <v>40</v>
      </c>
      <c r="S2588" s="14" t="s">
        <v>28158</v>
      </c>
      <c r="T2588" s="14" t="s">
        <v>90</v>
      </c>
      <c r="U2588" s="14" t="s">
        <v>283</v>
      </c>
      <c r="V2588" s="14" t="s">
        <v>44</v>
      </c>
    </row>
    <row r="2589" spans="1:22" ht="9.75" customHeight="1">
      <c r="A2589" s="58" t="s">
        <v>27942</v>
      </c>
      <c r="B2589" s="14" t="s">
        <v>325</v>
      </c>
      <c r="C2589" s="13" t="str">
        <f t="shared" si="10"/>
        <v>12000C3</v>
      </c>
      <c r="D2589" s="14" t="s">
        <v>27</v>
      </c>
      <c r="E2589" s="14" t="s">
        <v>28159</v>
      </c>
      <c r="F2589" s="14" t="s">
        <v>28160</v>
      </c>
      <c r="G2589" s="14" t="s">
        <v>28161</v>
      </c>
      <c r="H2589" s="14" t="s">
        <v>28162</v>
      </c>
      <c r="I2589" s="14" t="s">
        <v>28163</v>
      </c>
      <c r="J2589" s="14" t="s">
        <v>230</v>
      </c>
      <c r="K2589" s="13"/>
      <c r="L2589" s="14" t="s">
        <v>28164</v>
      </c>
      <c r="M2589" s="14" t="s">
        <v>28165</v>
      </c>
      <c r="N2589" s="14" t="s">
        <v>28166</v>
      </c>
      <c r="O2589" s="14" t="s">
        <v>280</v>
      </c>
      <c r="P2589" s="58" t="s">
        <v>38</v>
      </c>
      <c r="Q2589" s="14" t="s">
        <v>28167</v>
      </c>
      <c r="R2589" s="14" t="s">
        <v>40</v>
      </c>
      <c r="S2589" s="14" t="s">
        <v>28168</v>
      </c>
      <c r="T2589" s="14" t="s">
        <v>230</v>
      </c>
      <c r="U2589" s="14" t="s">
        <v>230</v>
      </c>
      <c r="V2589" s="14" t="s">
        <v>148</v>
      </c>
    </row>
    <row r="2590" spans="1:22" ht="9.75" customHeight="1">
      <c r="A2590" s="58" t="s">
        <v>27942</v>
      </c>
      <c r="B2590" s="14" t="s">
        <v>339</v>
      </c>
      <c r="C2590" s="13" t="str">
        <f t="shared" si="10"/>
        <v>12000C4</v>
      </c>
      <c r="D2590" s="14" t="s">
        <v>27</v>
      </c>
      <c r="E2590" s="14" t="s">
        <v>28169</v>
      </c>
      <c r="F2590" s="14" t="s">
        <v>28170</v>
      </c>
      <c r="G2590" s="14" t="s">
        <v>28171</v>
      </c>
      <c r="H2590" s="14" t="s">
        <v>28172</v>
      </c>
      <c r="I2590" s="14" t="s">
        <v>28173</v>
      </c>
      <c r="J2590" s="14" t="s">
        <v>82</v>
      </c>
      <c r="K2590" s="14" t="s">
        <v>5569</v>
      </c>
      <c r="L2590" s="14" t="s">
        <v>28174</v>
      </c>
      <c r="M2590" s="14" t="s">
        <v>28175</v>
      </c>
      <c r="N2590" s="14" t="s">
        <v>28176</v>
      </c>
      <c r="O2590" s="14" t="s">
        <v>280</v>
      </c>
      <c r="P2590" s="58" t="s">
        <v>38</v>
      </c>
      <c r="Q2590" s="14" t="s">
        <v>28177</v>
      </c>
      <c r="R2590" s="14" t="s">
        <v>40</v>
      </c>
      <c r="S2590" s="14" t="s">
        <v>28178</v>
      </c>
      <c r="T2590" s="14" t="s">
        <v>90</v>
      </c>
      <c r="U2590" s="14" t="s">
        <v>283</v>
      </c>
      <c r="V2590" s="14" t="s">
        <v>44</v>
      </c>
    </row>
    <row r="2591" spans="1:22" ht="9.75" customHeight="1">
      <c r="A2591" s="58" t="s">
        <v>27942</v>
      </c>
      <c r="B2591" s="14" t="s">
        <v>351</v>
      </c>
      <c r="C2591" s="13" t="str">
        <f t="shared" si="10"/>
        <v>12000C5</v>
      </c>
      <c r="D2591" s="14" t="s">
        <v>27</v>
      </c>
      <c r="E2591" s="14" t="s">
        <v>28179</v>
      </c>
      <c r="F2591" s="14" t="s">
        <v>28180</v>
      </c>
      <c r="G2591" s="13"/>
      <c r="H2591" s="14" t="s">
        <v>28181</v>
      </c>
      <c r="I2591" s="14" t="s">
        <v>28182</v>
      </c>
      <c r="J2591" s="14" t="s">
        <v>168</v>
      </c>
      <c r="K2591" s="14" t="s">
        <v>33</v>
      </c>
      <c r="L2591" s="14" t="s">
        <v>28183</v>
      </c>
      <c r="M2591" s="14" t="s">
        <v>28184</v>
      </c>
      <c r="N2591" s="14" t="s">
        <v>28185</v>
      </c>
      <c r="O2591" s="14" t="s">
        <v>280</v>
      </c>
      <c r="P2591" s="58" t="s">
        <v>38</v>
      </c>
      <c r="Q2591" s="14" t="s">
        <v>28186</v>
      </c>
      <c r="R2591" s="14" t="s">
        <v>40</v>
      </c>
      <c r="S2591" s="14" t="s">
        <v>28187</v>
      </c>
      <c r="T2591" s="14" t="s">
        <v>90</v>
      </c>
      <c r="U2591" s="14" t="s">
        <v>283</v>
      </c>
      <c r="V2591" s="14" t="s">
        <v>44</v>
      </c>
    </row>
    <row r="2592" spans="1:22" ht="9.75" customHeight="1">
      <c r="A2592" s="58" t="s">
        <v>27942</v>
      </c>
      <c r="B2592" s="14" t="s">
        <v>365</v>
      </c>
      <c r="C2592" s="13" t="str">
        <f t="shared" si="10"/>
        <v>12000C6</v>
      </c>
      <c r="D2592" s="14" t="s">
        <v>27</v>
      </c>
      <c r="E2592" s="14" t="s">
        <v>28188</v>
      </c>
      <c r="F2592" s="14" t="s">
        <v>28189</v>
      </c>
      <c r="G2592" s="13"/>
      <c r="H2592" s="14" t="s">
        <v>28190</v>
      </c>
      <c r="I2592" s="14" t="s">
        <v>28191</v>
      </c>
      <c r="J2592" s="14" t="s">
        <v>230</v>
      </c>
      <c r="K2592" s="14" t="s">
        <v>33</v>
      </c>
      <c r="L2592" s="14" t="s">
        <v>28192</v>
      </c>
      <c r="M2592" s="14" t="s">
        <v>28193</v>
      </c>
      <c r="N2592" s="14" t="s">
        <v>28194</v>
      </c>
      <c r="O2592" s="14" t="s">
        <v>280</v>
      </c>
      <c r="P2592" s="58" t="s">
        <v>38</v>
      </c>
      <c r="Q2592" s="14" t="s">
        <v>28195</v>
      </c>
      <c r="R2592" s="14" t="s">
        <v>40</v>
      </c>
      <c r="S2592" s="14" t="s">
        <v>28196</v>
      </c>
      <c r="T2592" s="14" t="s">
        <v>230</v>
      </c>
      <c r="U2592" s="14" t="s">
        <v>230</v>
      </c>
      <c r="V2592" s="14" t="s">
        <v>148</v>
      </c>
    </row>
    <row r="2593" spans="1:22" ht="9.75" customHeight="1">
      <c r="A2593" s="58" t="s">
        <v>27942</v>
      </c>
      <c r="B2593" s="14" t="s">
        <v>378</v>
      </c>
      <c r="C2593" s="13" t="str">
        <f t="shared" si="10"/>
        <v>12000C7</v>
      </c>
      <c r="D2593" s="14" t="s">
        <v>27</v>
      </c>
      <c r="E2593" s="14" t="s">
        <v>28197</v>
      </c>
      <c r="F2593" s="14" t="s">
        <v>28198</v>
      </c>
      <c r="G2593" s="14" t="s">
        <v>28199</v>
      </c>
      <c r="H2593" s="14" t="s">
        <v>28200</v>
      </c>
      <c r="I2593" s="14" t="s">
        <v>28201</v>
      </c>
      <c r="J2593" s="14" t="s">
        <v>28202</v>
      </c>
      <c r="K2593" s="14" t="s">
        <v>33</v>
      </c>
      <c r="L2593" s="14" t="s">
        <v>28203</v>
      </c>
      <c r="M2593" s="14" t="s">
        <v>28204</v>
      </c>
      <c r="N2593" s="14" t="s">
        <v>28205</v>
      </c>
      <c r="O2593" s="14" t="s">
        <v>28206</v>
      </c>
      <c r="P2593" s="58" t="s">
        <v>38</v>
      </c>
      <c r="Q2593" s="14" t="s">
        <v>28207</v>
      </c>
      <c r="R2593" s="14" t="s">
        <v>40</v>
      </c>
      <c r="S2593" s="14" t="s">
        <v>28208</v>
      </c>
      <c r="T2593" s="14" t="s">
        <v>28209</v>
      </c>
      <c r="U2593" s="14" t="s">
        <v>134</v>
      </c>
      <c r="V2593" s="14" t="s">
        <v>44</v>
      </c>
    </row>
    <row r="2594" spans="1:22" ht="9.75" customHeight="1">
      <c r="A2594" s="58" t="s">
        <v>27942</v>
      </c>
      <c r="B2594" s="14" t="s">
        <v>392</v>
      </c>
      <c r="C2594" s="13" t="str">
        <f t="shared" si="10"/>
        <v>12000C8</v>
      </c>
      <c r="D2594" s="14" t="s">
        <v>27</v>
      </c>
      <c r="E2594" s="14" t="s">
        <v>28210</v>
      </c>
      <c r="F2594" s="14" t="s">
        <v>28211</v>
      </c>
      <c r="G2594" s="14" t="s">
        <v>28212</v>
      </c>
      <c r="H2594" s="14" t="s">
        <v>28213</v>
      </c>
      <c r="I2594" s="14" t="s">
        <v>28214</v>
      </c>
      <c r="J2594" s="14" t="s">
        <v>28215</v>
      </c>
      <c r="K2594" s="14" t="s">
        <v>33</v>
      </c>
      <c r="L2594" s="14" t="s">
        <v>28216</v>
      </c>
      <c r="M2594" s="14" t="s">
        <v>28217</v>
      </c>
      <c r="N2594" s="14" t="s">
        <v>28218</v>
      </c>
      <c r="O2594" s="14" t="s">
        <v>28219</v>
      </c>
      <c r="P2594" s="58" t="s">
        <v>38</v>
      </c>
      <c r="Q2594" s="14" t="s">
        <v>28220</v>
      </c>
      <c r="R2594" s="14" t="s">
        <v>40</v>
      </c>
      <c r="S2594" s="14" t="s">
        <v>28221</v>
      </c>
      <c r="T2594" s="14" t="s">
        <v>1370</v>
      </c>
      <c r="U2594" s="14" t="s">
        <v>243</v>
      </c>
      <c r="V2594" s="14" t="s">
        <v>44</v>
      </c>
    </row>
    <row r="2595" spans="1:22" ht="9.75" customHeight="1">
      <c r="A2595" s="58" t="s">
        <v>27942</v>
      </c>
      <c r="B2595" s="14" t="s">
        <v>404</v>
      </c>
      <c r="C2595" s="13" t="str">
        <f t="shared" si="10"/>
        <v>12000C9</v>
      </c>
      <c r="D2595" s="14" t="s">
        <v>27</v>
      </c>
      <c r="E2595" s="14" t="s">
        <v>28222</v>
      </c>
      <c r="F2595" s="14" t="s">
        <v>28223</v>
      </c>
      <c r="G2595" s="14" t="s">
        <v>28224</v>
      </c>
      <c r="H2595" s="14" t="s">
        <v>28225</v>
      </c>
      <c r="I2595" s="14" t="s">
        <v>28226</v>
      </c>
      <c r="J2595" s="14" t="s">
        <v>13941</v>
      </c>
      <c r="K2595" s="14" t="s">
        <v>926</v>
      </c>
      <c r="L2595" s="14" t="s">
        <v>28227</v>
      </c>
      <c r="M2595" s="14" t="s">
        <v>28228</v>
      </c>
      <c r="N2595" s="14" t="s">
        <v>28229</v>
      </c>
      <c r="O2595" s="14" t="s">
        <v>28230</v>
      </c>
      <c r="P2595" s="58" t="s">
        <v>38</v>
      </c>
      <c r="Q2595" s="14" t="s">
        <v>28231</v>
      </c>
      <c r="R2595" s="14" t="s">
        <v>40</v>
      </c>
      <c r="S2595" s="14" t="s">
        <v>28232</v>
      </c>
      <c r="T2595" s="14" t="s">
        <v>103</v>
      </c>
      <c r="U2595" s="14" t="s">
        <v>215</v>
      </c>
      <c r="V2595" s="14" t="s">
        <v>44</v>
      </c>
    </row>
    <row r="2596" spans="1:22" ht="9.75" customHeight="1">
      <c r="A2596" s="58" t="s">
        <v>27942</v>
      </c>
      <c r="B2596" s="14" t="s">
        <v>417</v>
      </c>
      <c r="C2596" s="13" t="str">
        <f t="shared" si="10"/>
        <v>12000C10</v>
      </c>
      <c r="D2596" s="14" t="s">
        <v>27</v>
      </c>
      <c r="E2596" s="14" t="s">
        <v>28233</v>
      </c>
      <c r="F2596" s="14" t="s">
        <v>28234</v>
      </c>
      <c r="G2596" s="14" t="s">
        <v>28235</v>
      </c>
      <c r="H2596" s="14" t="s">
        <v>28236</v>
      </c>
      <c r="I2596" s="14" t="s">
        <v>28237</v>
      </c>
      <c r="J2596" s="14" t="s">
        <v>208</v>
      </c>
      <c r="K2596" s="14" t="s">
        <v>33</v>
      </c>
      <c r="L2596" s="14" t="s">
        <v>28238</v>
      </c>
      <c r="M2596" s="14" t="s">
        <v>28239</v>
      </c>
      <c r="N2596" s="14" t="s">
        <v>28240</v>
      </c>
      <c r="O2596" s="14" t="s">
        <v>28241</v>
      </c>
      <c r="P2596" s="58" t="s">
        <v>38</v>
      </c>
      <c r="Q2596" s="14" t="s">
        <v>28242</v>
      </c>
      <c r="R2596" s="14" t="s">
        <v>40</v>
      </c>
      <c r="S2596" s="14" t="s">
        <v>28243</v>
      </c>
      <c r="T2596" s="14" t="s">
        <v>90</v>
      </c>
      <c r="U2596" s="14" t="s">
        <v>215</v>
      </c>
      <c r="V2596" s="14" t="s">
        <v>44</v>
      </c>
    </row>
    <row r="2597" spans="1:22" ht="9.75" customHeight="1">
      <c r="A2597" s="58" t="s">
        <v>27942</v>
      </c>
      <c r="B2597" s="14" t="s">
        <v>430</v>
      </c>
      <c r="C2597" s="13" t="str">
        <f t="shared" si="10"/>
        <v>12000C11</v>
      </c>
      <c r="D2597" s="14" t="s">
        <v>27</v>
      </c>
      <c r="E2597" s="14" t="s">
        <v>28244</v>
      </c>
      <c r="F2597" s="14" t="s">
        <v>28245</v>
      </c>
      <c r="G2597" s="14" t="s">
        <v>28246</v>
      </c>
      <c r="H2597" s="14" t="s">
        <v>28247</v>
      </c>
      <c r="I2597" s="14" t="s">
        <v>28248</v>
      </c>
      <c r="J2597" s="14" t="s">
        <v>82</v>
      </c>
      <c r="K2597" s="14" t="s">
        <v>83</v>
      </c>
      <c r="L2597" s="14" t="s">
        <v>28249</v>
      </c>
      <c r="M2597" s="14" t="s">
        <v>28250</v>
      </c>
      <c r="N2597" s="14" t="s">
        <v>28251</v>
      </c>
      <c r="O2597" s="14" t="s">
        <v>28252</v>
      </c>
      <c r="P2597" s="58" t="s">
        <v>38</v>
      </c>
      <c r="Q2597" s="14" t="s">
        <v>28253</v>
      </c>
      <c r="R2597" s="14" t="s">
        <v>40</v>
      </c>
      <c r="S2597" s="14" t="s">
        <v>28254</v>
      </c>
      <c r="T2597" s="14" t="s">
        <v>90</v>
      </c>
      <c r="U2597" s="14" t="s">
        <v>283</v>
      </c>
      <c r="V2597" s="14" t="s">
        <v>44</v>
      </c>
    </row>
    <row r="2598" spans="1:22" ht="9.75" customHeight="1">
      <c r="A2598" s="58" t="s">
        <v>27942</v>
      </c>
      <c r="B2598" s="14" t="s">
        <v>444</v>
      </c>
      <c r="C2598" s="13" t="str">
        <f t="shared" si="10"/>
        <v>12000D2</v>
      </c>
      <c r="D2598" s="14" t="s">
        <v>27</v>
      </c>
      <c r="E2598" s="14" t="s">
        <v>28255</v>
      </c>
      <c r="F2598" s="14" t="s">
        <v>28256</v>
      </c>
      <c r="G2598" s="14" t="s">
        <v>28257</v>
      </c>
      <c r="H2598" s="14" t="s">
        <v>28258</v>
      </c>
      <c r="I2598" s="14" t="s">
        <v>28259</v>
      </c>
      <c r="J2598" s="14" t="s">
        <v>344</v>
      </c>
      <c r="K2598" s="14" t="s">
        <v>33</v>
      </c>
      <c r="L2598" s="14" t="s">
        <v>28260</v>
      </c>
      <c r="M2598" s="14" t="s">
        <v>28261</v>
      </c>
      <c r="N2598" s="14" t="s">
        <v>28262</v>
      </c>
      <c r="O2598" s="14" t="s">
        <v>28263</v>
      </c>
      <c r="P2598" s="58" t="s">
        <v>38</v>
      </c>
      <c r="Q2598" s="14" t="s">
        <v>28264</v>
      </c>
      <c r="R2598" s="14" t="s">
        <v>40</v>
      </c>
      <c r="S2598" s="14" t="s">
        <v>28265</v>
      </c>
      <c r="T2598" s="14" t="s">
        <v>75</v>
      </c>
      <c r="U2598" s="14" t="s">
        <v>134</v>
      </c>
      <c r="V2598" s="14" t="s">
        <v>44</v>
      </c>
    </row>
    <row r="2599" spans="1:22" ht="9.75" customHeight="1">
      <c r="A2599" s="58" t="s">
        <v>27942</v>
      </c>
      <c r="B2599" s="14" t="s">
        <v>457</v>
      </c>
      <c r="C2599" s="13" t="str">
        <f t="shared" si="10"/>
        <v>12000D3</v>
      </c>
      <c r="D2599" s="14" t="s">
        <v>27</v>
      </c>
      <c r="E2599" s="14" t="s">
        <v>28266</v>
      </c>
      <c r="F2599" s="14" t="s">
        <v>28267</v>
      </c>
      <c r="G2599" s="14" t="s">
        <v>28268</v>
      </c>
      <c r="H2599" s="14" t="s">
        <v>28269</v>
      </c>
      <c r="I2599" s="14" t="s">
        <v>28270</v>
      </c>
      <c r="J2599" s="14" t="s">
        <v>28271</v>
      </c>
      <c r="K2599" s="14" t="s">
        <v>33</v>
      </c>
      <c r="L2599" s="14" t="s">
        <v>28272</v>
      </c>
      <c r="M2599" s="14" t="s">
        <v>28273</v>
      </c>
      <c r="N2599" s="14" t="s">
        <v>28274</v>
      </c>
      <c r="O2599" s="14" t="s">
        <v>28275</v>
      </c>
      <c r="P2599" s="58" t="s">
        <v>38</v>
      </c>
      <c r="Q2599" s="14" t="s">
        <v>28276</v>
      </c>
      <c r="R2599" s="14" t="s">
        <v>40</v>
      </c>
      <c r="S2599" s="14" t="s">
        <v>28277</v>
      </c>
      <c r="T2599" s="14" t="s">
        <v>28278</v>
      </c>
      <c r="U2599" s="14" t="s">
        <v>119</v>
      </c>
      <c r="V2599" s="14" t="s">
        <v>44</v>
      </c>
    </row>
    <row r="2600" spans="1:22" ht="9.75" customHeight="1">
      <c r="A2600" s="58" t="s">
        <v>27942</v>
      </c>
      <c r="B2600" s="14" t="s">
        <v>470</v>
      </c>
      <c r="C2600" s="13" t="str">
        <f t="shared" si="10"/>
        <v>12000D4</v>
      </c>
      <c r="D2600" s="14" t="s">
        <v>27</v>
      </c>
      <c r="E2600" s="14" t="s">
        <v>28279</v>
      </c>
      <c r="F2600" s="14" t="s">
        <v>28280</v>
      </c>
      <c r="G2600" s="14" t="s">
        <v>28281</v>
      </c>
      <c r="H2600" s="14" t="s">
        <v>28282</v>
      </c>
      <c r="I2600" s="14" t="s">
        <v>28283</v>
      </c>
      <c r="J2600" s="14" t="s">
        <v>230</v>
      </c>
      <c r="K2600" s="14" t="s">
        <v>33</v>
      </c>
      <c r="L2600" s="14" t="s">
        <v>28284</v>
      </c>
      <c r="M2600" s="14" t="s">
        <v>28285</v>
      </c>
      <c r="N2600" s="14" t="s">
        <v>28286</v>
      </c>
      <c r="O2600" s="14" t="s">
        <v>28287</v>
      </c>
      <c r="P2600" s="58" t="s">
        <v>38</v>
      </c>
      <c r="Q2600" s="14" t="s">
        <v>28288</v>
      </c>
      <c r="R2600" s="14" t="s">
        <v>40</v>
      </c>
      <c r="S2600" s="14" t="s">
        <v>28289</v>
      </c>
      <c r="T2600" s="14" t="s">
        <v>230</v>
      </c>
      <c r="U2600" s="14" t="s">
        <v>283</v>
      </c>
      <c r="V2600" s="14" t="s">
        <v>44</v>
      </c>
    </row>
    <row r="2601" spans="1:22" ht="9.75" customHeight="1">
      <c r="A2601" s="58" t="s">
        <v>27942</v>
      </c>
      <c r="B2601" s="14" t="s">
        <v>485</v>
      </c>
      <c r="C2601" s="13" t="str">
        <f t="shared" si="10"/>
        <v>12000D5</v>
      </c>
      <c r="D2601" s="14" t="s">
        <v>27</v>
      </c>
      <c r="E2601" s="14" t="s">
        <v>28290</v>
      </c>
      <c r="F2601" s="14" t="s">
        <v>28291</v>
      </c>
      <c r="G2601" s="14" t="s">
        <v>28292</v>
      </c>
      <c r="H2601" s="14" t="s">
        <v>28293</v>
      </c>
      <c r="I2601" s="14" t="s">
        <v>28294</v>
      </c>
      <c r="J2601" s="14" t="s">
        <v>344</v>
      </c>
      <c r="K2601" s="14" t="s">
        <v>68</v>
      </c>
      <c r="L2601" s="14" t="s">
        <v>28295</v>
      </c>
      <c r="M2601" s="14" t="s">
        <v>28296</v>
      </c>
      <c r="N2601" s="14" t="s">
        <v>28297</v>
      </c>
      <c r="O2601" s="14" t="s">
        <v>28298</v>
      </c>
      <c r="P2601" s="58" t="s">
        <v>38</v>
      </c>
      <c r="Q2601" s="14" t="s">
        <v>28299</v>
      </c>
      <c r="R2601" s="14" t="s">
        <v>40</v>
      </c>
      <c r="S2601" s="14" t="s">
        <v>28300</v>
      </c>
      <c r="T2601" s="14" t="s">
        <v>75</v>
      </c>
      <c r="U2601" s="14" t="s">
        <v>243</v>
      </c>
      <c r="V2601" s="14" t="s">
        <v>44</v>
      </c>
    </row>
    <row r="2602" spans="1:22" ht="9.75" customHeight="1">
      <c r="A2602" s="58" t="s">
        <v>27942</v>
      </c>
      <c r="B2602" s="14" t="s">
        <v>497</v>
      </c>
      <c r="C2602" s="13" t="str">
        <f t="shared" si="10"/>
        <v>12000D6</v>
      </c>
      <c r="D2602" s="14" t="s">
        <v>27</v>
      </c>
      <c r="E2602" s="14" t="s">
        <v>28301</v>
      </c>
      <c r="F2602" s="14" t="s">
        <v>28302</v>
      </c>
      <c r="G2602" s="13"/>
      <c r="H2602" s="14" t="s">
        <v>28303</v>
      </c>
      <c r="I2602" s="14" t="s">
        <v>6346</v>
      </c>
      <c r="J2602" s="14" t="s">
        <v>737</v>
      </c>
      <c r="K2602" s="14" t="s">
        <v>33</v>
      </c>
      <c r="L2602" s="14" t="s">
        <v>28304</v>
      </c>
      <c r="M2602" s="14" t="s">
        <v>6348</v>
      </c>
      <c r="N2602" s="14" t="s">
        <v>28305</v>
      </c>
      <c r="O2602" s="14" t="s">
        <v>28306</v>
      </c>
      <c r="P2602" s="58" t="s">
        <v>38</v>
      </c>
      <c r="Q2602" s="14" t="s">
        <v>28307</v>
      </c>
      <c r="R2602" s="14" t="s">
        <v>40</v>
      </c>
      <c r="S2602" s="14" t="s">
        <v>28308</v>
      </c>
      <c r="T2602" s="14" t="s">
        <v>456</v>
      </c>
      <c r="U2602" s="14" t="s">
        <v>60</v>
      </c>
      <c r="V2602" s="14" t="s">
        <v>44</v>
      </c>
    </row>
    <row r="2603" spans="1:22" ht="9.75" customHeight="1">
      <c r="A2603" s="58" t="s">
        <v>27942</v>
      </c>
      <c r="B2603" s="14" t="s">
        <v>507</v>
      </c>
      <c r="C2603" s="13" t="str">
        <f t="shared" si="10"/>
        <v>12000D7</v>
      </c>
      <c r="D2603" s="14" t="s">
        <v>27</v>
      </c>
      <c r="E2603" s="14" t="s">
        <v>28309</v>
      </c>
      <c r="F2603" s="14" t="s">
        <v>28310</v>
      </c>
      <c r="G2603" s="14" t="s">
        <v>28311</v>
      </c>
      <c r="H2603" s="14" t="s">
        <v>28312</v>
      </c>
      <c r="I2603" s="14" t="s">
        <v>28313</v>
      </c>
      <c r="J2603" s="14" t="s">
        <v>28314</v>
      </c>
      <c r="K2603" s="14" t="s">
        <v>33</v>
      </c>
      <c r="L2603" s="14" t="s">
        <v>28315</v>
      </c>
      <c r="M2603" s="14" t="s">
        <v>28316</v>
      </c>
      <c r="N2603" s="14" t="s">
        <v>28317</v>
      </c>
      <c r="O2603" s="14" t="s">
        <v>28318</v>
      </c>
      <c r="P2603" s="58" t="s">
        <v>38</v>
      </c>
      <c r="Q2603" s="14" t="s">
        <v>28319</v>
      </c>
      <c r="R2603" s="14" t="s">
        <v>40</v>
      </c>
      <c r="S2603" s="14" t="s">
        <v>28320</v>
      </c>
      <c r="T2603" s="14" t="s">
        <v>1370</v>
      </c>
      <c r="U2603" s="14" t="s">
        <v>243</v>
      </c>
      <c r="V2603" s="14" t="s">
        <v>44</v>
      </c>
    </row>
    <row r="2604" spans="1:22" ht="9.75" customHeight="1">
      <c r="A2604" s="58" t="s">
        <v>27942</v>
      </c>
      <c r="B2604" s="14" t="s">
        <v>521</v>
      </c>
      <c r="C2604" s="13" t="str">
        <f t="shared" si="10"/>
        <v>12000D8</v>
      </c>
      <c r="D2604" s="14" t="s">
        <v>27</v>
      </c>
      <c r="E2604" s="14" t="s">
        <v>28321</v>
      </c>
      <c r="F2604" s="14" t="s">
        <v>28322</v>
      </c>
      <c r="G2604" s="14" t="s">
        <v>28323</v>
      </c>
      <c r="H2604" s="14" t="s">
        <v>28324</v>
      </c>
      <c r="I2604" s="14" t="s">
        <v>28325</v>
      </c>
      <c r="J2604" s="14" t="s">
        <v>28326</v>
      </c>
      <c r="K2604" s="14" t="s">
        <v>33</v>
      </c>
      <c r="L2604" s="14" t="s">
        <v>28327</v>
      </c>
      <c r="M2604" s="14" t="s">
        <v>28328</v>
      </c>
      <c r="N2604" s="14" t="s">
        <v>28329</v>
      </c>
      <c r="O2604" s="14" t="s">
        <v>28330</v>
      </c>
      <c r="P2604" s="58" t="s">
        <v>38</v>
      </c>
      <c r="Q2604" s="14" t="s">
        <v>28331</v>
      </c>
      <c r="R2604" s="14" t="s">
        <v>40</v>
      </c>
      <c r="S2604" s="14" t="s">
        <v>28332</v>
      </c>
      <c r="T2604" s="14" t="s">
        <v>21230</v>
      </c>
      <c r="U2604" s="14" t="s">
        <v>10204</v>
      </c>
      <c r="V2604" s="14" t="s">
        <v>44</v>
      </c>
    </row>
    <row r="2605" spans="1:22" ht="9.75" customHeight="1">
      <c r="A2605" s="58" t="s">
        <v>27942</v>
      </c>
      <c r="B2605" s="14" t="s">
        <v>535</v>
      </c>
      <c r="C2605" s="13" t="str">
        <f t="shared" si="10"/>
        <v>12000D9</v>
      </c>
      <c r="D2605" s="14" t="s">
        <v>27</v>
      </c>
      <c r="E2605" s="14" t="s">
        <v>28333</v>
      </c>
      <c r="F2605" s="14" t="s">
        <v>28334</v>
      </c>
      <c r="G2605" s="13"/>
      <c r="H2605" s="14" t="s">
        <v>28335</v>
      </c>
      <c r="I2605" s="14" t="s">
        <v>28336</v>
      </c>
      <c r="J2605" s="14" t="s">
        <v>230</v>
      </c>
      <c r="K2605" s="14" t="s">
        <v>33</v>
      </c>
      <c r="L2605" s="14" t="s">
        <v>28337</v>
      </c>
      <c r="M2605" s="14" t="s">
        <v>28338</v>
      </c>
      <c r="N2605" s="14" t="s">
        <v>28339</v>
      </c>
      <c r="O2605" s="14" t="s">
        <v>28340</v>
      </c>
      <c r="P2605" s="58" t="s">
        <v>38</v>
      </c>
      <c r="Q2605" s="14" t="s">
        <v>28341</v>
      </c>
      <c r="R2605" s="14" t="s">
        <v>40</v>
      </c>
      <c r="S2605" s="14" t="s">
        <v>28342</v>
      </c>
      <c r="T2605" s="14" t="s">
        <v>230</v>
      </c>
      <c r="U2605" s="14" t="s">
        <v>134</v>
      </c>
      <c r="V2605" s="14" t="s">
        <v>148</v>
      </c>
    </row>
    <row r="2606" spans="1:22" ht="9.75" customHeight="1">
      <c r="A2606" s="58" t="s">
        <v>27942</v>
      </c>
      <c r="B2606" s="14" t="s">
        <v>548</v>
      </c>
      <c r="C2606" s="13" t="str">
        <f t="shared" si="10"/>
        <v>12000D10</v>
      </c>
      <c r="D2606" s="14" t="s">
        <v>27</v>
      </c>
      <c r="E2606" s="14" t="s">
        <v>28343</v>
      </c>
      <c r="F2606" s="14" t="s">
        <v>28344</v>
      </c>
      <c r="G2606" s="13"/>
      <c r="H2606" s="14" t="s">
        <v>28345</v>
      </c>
      <c r="I2606" s="14" t="s">
        <v>20006</v>
      </c>
      <c r="J2606" s="14" t="s">
        <v>28346</v>
      </c>
      <c r="K2606" s="14" t="s">
        <v>33</v>
      </c>
      <c r="L2606" s="14" t="s">
        <v>28347</v>
      </c>
      <c r="M2606" s="14" t="s">
        <v>28348</v>
      </c>
      <c r="N2606" s="14" t="s">
        <v>28349</v>
      </c>
      <c r="O2606" s="14" t="s">
        <v>28350</v>
      </c>
      <c r="P2606" s="58" t="s">
        <v>38</v>
      </c>
      <c r="Q2606" s="14" t="s">
        <v>28351</v>
      </c>
      <c r="R2606" s="14" t="s">
        <v>40</v>
      </c>
      <c r="S2606" s="14" t="s">
        <v>28352</v>
      </c>
      <c r="T2606" s="14" t="s">
        <v>443</v>
      </c>
      <c r="U2606" s="14" t="s">
        <v>1471</v>
      </c>
      <c r="V2606" s="14" t="s">
        <v>44</v>
      </c>
    </row>
    <row r="2607" spans="1:22" ht="9.75" customHeight="1">
      <c r="A2607" s="58" t="s">
        <v>27942</v>
      </c>
      <c r="B2607" s="14" t="s">
        <v>560</v>
      </c>
      <c r="C2607" s="13" t="str">
        <f t="shared" si="10"/>
        <v>12000D11</v>
      </c>
      <c r="D2607" s="14" t="s">
        <v>27</v>
      </c>
      <c r="E2607" s="14" t="s">
        <v>28353</v>
      </c>
      <c r="F2607" s="14" t="s">
        <v>28354</v>
      </c>
      <c r="G2607" s="14" t="s">
        <v>28355</v>
      </c>
      <c r="H2607" s="14" t="s">
        <v>28356</v>
      </c>
      <c r="I2607" s="14" t="s">
        <v>28357</v>
      </c>
      <c r="J2607" s="14" t="s">
        <v>344</v>
      </c>
      <c r="K2607" s="14" t="s">
        <v>52</v>
      </c>
      <c r="L2607" s="14" t="s">
        <v>28358</v>
      </c>
      <c r="M2607" s="14" t="s">
        <v>28359</v>
      </c>
      <c r="N2607" s="14" t="s">
        <v>28360</v>
      </c>
      <c r="O2607" s="14" t="s">
        <v>28361</v>
      </c>
      <c r="P2607" s="58" t="s">
        <v>38</v>
      </c>
      <c r="Q2607" s="14" t="s">
        <v>28362</v>
      </c>
      <c r="R2607" s="14" t="s">
        <v>40</v>
      </c>
      <c r="S2607" s="14" t="s">
        <v>28363</v>
      </c>
      <c r="T2607" s="14" t="s">
        <v>75</v>
      </c>
      <c r="U2607" s="14" t="s">
        <v>243</v>
      </c>
      <c r="V2607" s="14" t="s">
        <v>44</v>
      </c>
    </row>
    <row r="2608" spans="1:22" ht="9.75" customHeight="1">
      <c r="A2608" s="58" t="s">
        <v>27942</v>
      </c>
      <c r="B2608" s="14" t="s">
        <v>571</v>
      </c>
      <c r="C2608" s="13" t="str">
        <f t="shared" si="10"/>
        <v>12000E2</v>
      </c>
      <c r="D2608" s="14" t="s">
        <v>27</v>
      </c>
      <c r="E2608" s="14" t="s">
        <v>28364</v>
      </c>
      <c r="F2608" s="14" t="s">
        <v>28365</v>
      </c>
      <c r="G2608" s="14" t="s">
        <v>28366</v>
      </c>
      <c r="H2608" s="14" t="s">
        <v>28367</v>
      </c>
      <c r="I2608" s="14" t="s">
        <v>28368</v>
      </c>
      <c r="J2608" s="14" t="s">
        <v>28369</v>
      </c>
      <c r="K2608" s="14" t="s">
        <v>33</v>
      </c>
      <c r="L2608" s="14" t="s">
        <v>28370</v>
      </c>
      <c r="M2608" s="14" t="s">
        <v>28371</v>
      </c>
      <c r="N2608" s="14" t="s">
        <v>28372</v>
      </c>
      <c r="O2608" s="14" t="s">
        <v>28373</v>
      </c>
      <c r="P2608" s="58" t="s">
        <v>38</v>
      </c>
      <c r="Q2608" s="14" t="s">
        <v>28374</v>
      </c>
      <c r="R2608" s="14" t="s">
        <v>40</v>
      </c>
      <c r="S2608" s="14" t="s">
        <v>28375</v>
      </c>
      <c r="T2608" s="14" t="s">
        <v>28376</v>
      </c>
      <c r="U2608" s="14" t="s">
        <v>119</v>
      </c>
      <c r="V2608" s="14" t="s">
        <v>44</v>
      </c>
    </row>
    <row r="2609" spans="1:22" ht="9.75" customHeight="1">
      <c r="A2609" s="58" t="s">
        <v>27942</v>
      </c>
      <c r="B2609" s="14" t="s">
        <v>583</v>
      </c>
      <c r="C2609" s="13" t="str">
        <f t="shared" si="10"/>
        <v>12000E3</v>
      </c>
      <c r="D2609" s="14" t="s">
        <v>27</v>
      </c>
      <c r="E2609" s="14" t="s">
        <v>28377</v>
      </c>
      <c r="F2609" s="14" t="s">
        <v>28378</v>
      </c>
      <c r="G2609" s="13"/>
      <c r="H2609" s="14" t="s">
        <v>28379</v>
      </c>
      <c r="I2609" s="14" t="s">
        <v>27456</v>
      </c>
      <c r="J2609" s="14" t="s">
        <v>4796</v>
      </c>
      <c r="K2609" s="13"/>
      <c r="L2609" s="14" t="s">
        <v>28380</v>
      </c>
      <c r="M2609" s="14" t="s">
        <v>27459</v>
      </c>
      <c r="N2609" s="14" t="s">
        <v>28381</v>
      </c>
      <c r="O2609" s="14" t="s">
        <v>28382</v>
      </c>
      <c r="P2609" s="58" t="s">
        <v>38</v>
      </c>
      <c r="Q2609" s="14" t="s">
        <v>28383</v>
      </c>
      <c r="R2609" s="14" t="s">
        <v>40</v>
      </c>
      <c r="S2609" s="14" t="s">
        <v>28384</v>
      </c>
      <c r="T2609" s="14" t="s">
        <v>1370</v>
      </c>
      <c r="U2609" s="14" t="s">
        <v>243</v>
      </c>
      <c r="V2609" s="14" t="s">
        <v>148</v>
      </c>
    </row>
    <row r="2610" spans="1:22" ht="9.75" customHeight="1">
      <c r="A2610" s="58" t="s">
        <v>27942</v>
      </c>
      <c r="B2610" s="14" t="s">
        <v>595</v>
      </c>
      <c r="C2610" s="13" t="str">
        <f t="shared" si="10"/>
        <v>12000E4</v>
      </c>
      <c r="D2610" s="14" t="s">
        <v>27</v>
      </c>
      <c r="E2610" s="14" t="s">
        <v>28385</v>
      </c>
      <c r="F2610" s="14" t="s">
        <v>28386</v>
      </c>
      <c r="G2610" s="14" t="s">
        <v>28387</v>
      </c>
      <c r="H2610" s="14" t="s">
        <v>28388</v>
      </c>
      <c r="I2610" s="14" t="s">
        <v>28389</v>
      </c>
      <c r="J2610" s="14" t="s">
        <v>208</v>
      </c>
      <c r="K2610" s="14" t="s">
        <v>83</v>
      </c>
      <c r="L2610" s="14" t="s">
        <v>28390</v>
      </c>
      <c r="M2610" s="14" t="s">
        <v>28391</v>
      </c>
      <c r="N2610" s="14" t="s">
        <v>28392</v>
      </c>
      <c r="O2610" s="14" t="s">
        <v>28393</v>
      </c>
      <c r="P2610" s="58" t="s">
        <v>38</v>
      </c>
      <c r="Q2610" s="14" t="s">
        <v>28394</v>
      </c>
      <c r="R2610" s="14" t="s">
        <v>40</v>
      </c>
      <c r="S2610" s="14" t="s">
        <v>28395</v>
      </c>
      <c r="T2610" s="14" t="s">
        <v>90</v>
      </c>
      <c r="U2610" s="14" t="s">
        <v>104</v>
      </c>
      <c r="V2610" s="14" t="s">
        <v>44</v>
      </c>
    </row>
    <row r="2611" spans="1:22" ht="9.75" customHeight="1">
      <c r="A2611" s="58" t="s">
        <v>28396</v>
      </c>
      <c r="B2611" s="14" t="s">
        <v>26</v>
      </c>
      <c r="C2611" s="13" t="str">
        <f t="shared" si="10"/>
        <v>12001A2</v>
      </c>
      <c r="D2611" s="14" t="s">
        <v>27</v>
      </c>
      <c r="E2611" s="14" t="s">
        <v>28397</v>
      </c>
      <c r="F2611" s="14" t="s">
        <v>28398</v>
      </c>
      <c r="G2611" s="13"/>
      <c r="H2611" s="14" t="s">
        <v>28399</v>
      </c>
      <c r="I2611" s="14" t="s">
        <v>28400</v>
      </c>
      <c r="J2611" s="14" t="s">
        <v>230</v>
      </c>
      <c r="K2611" s="14" t="s">
        <v>68</v>
      </c>
      <c r="L2611" s="14" t="s">
        <v>28401</v>
      </c>
      <c r="M2611" s="14" t="s">
        <v>28402</v>
      </c>
      <c r="N2611" s="14" t="s">
        <v>28403</v>
      </c>
      <c r="O2611" s="14" t="s">
        <v>28404</v>
      </c>
      <c r="P2611" s="58" t="s">
        <v>28405</v>
      </c>
      <c r="Q2611" s="14" t="s">
        <v>28406</v>
      </c>
      <c r="R2611" s="14" t="s">
        <v>40</v>
      </c>
      <c r="S2611" s="14" t="s">
        <v>28407</v>
      </c>
      <c r="T2611" s="14" t="s">
        <v>230</v>
      </c>
      <c r="U2611" s="14" t="s">
        <v>283</v>
      </c>
      <c r="V2611" s="14" t="s">
        <v>44</v>
      </c>
    </row>
    <row r="2612" spans="1:22" ht="9.75" customHeight="1">
      <c r="A2612" s="58" t="s">
        <v>28396</v>
      </c>
      <c r="B2612" s="14" t="s">
        <v>45</v>
      </c>
      <c r="C2612" s="13" t="str">
        <f t="shared" si="10"/>
        <v>12001A3</v>
      </c>
      <c r="D2612" s="14" t="s">
        <v>27</v>
      </c>
      <c r="E2612" s="14" t="s">
        <v>28408</v>
      </c>
      <c r="F2612" s="14" t="s">
        <v>28409</v>
      </c>
      <c r="G2612" s="14" t="s">
        <v>28410</v>
      </c>
      <c r="H2612" s="14" t="s">
        <v>28411</v>
      </c>
      <c r="I2612" s="14" t="s">
        <v>28412</v>
      </c>
      <c r="J2612" s="14" t="s">
        <v>7604</v>
      </c>
      <c r="K2612" s="14" t="s">
        <v>52</v>
      </c>
      <c r="L2612" s="14" t="s">
        <v>28413</v>
      </c>
      <c r="M2612" s="14" t="s">
        <v>28414</v>
      </c>
      <c r="N2612" s="14" t="s">
        <v>28415</v>
      </c>
      <c r="O2612" s="14" t="s">
        <v>28416</v>
      </c>
      <c r="P2612" s="58" t="s">
        <v>28405</v>
      </c>
      <c r="Q2612" s="14" t="s">
        <v>28417</v>
      </c>
      <c r="R2612" s="14" t="s">
        <v>40</v>
      </c>
      <c r="S2612" s="14" t="s">
        <v>28418</v>
      </c>
      <c r="T2612" s="14" t="s">
        <v>323</v>
      </c>
      <c r="U2612" s="14" t="s">
        <v>134</v>
      </c>
      <c r="V2612" s="14" t="s">
        <v>44</v>
      </c>
    </row>
    <row r="2613" spans="1:22" ht="9.75" customHeight="1">
      <c r="A2613" s="58" t="s">
        <v>28396</v>
      </c>
      <c r="B2613" s="14" t="s">
        <v>61</v>
      </c>
      <c r="C2613" s="13" t="str">
        <f t="shared" si="10"/>
        <v>12001A4</v>
      </c>
      <c r="D2613" s="14" t="s">
        <v>27</v>
      </c>
      <c r="E2613" s="14" t="s">
        <v>28419</v>
      </c>
      <c r="F2613" s="14" t="s">
        <v>28420</v>
      </c>
      <c r="G2613" s="14" t="s">
        <v>28421</v>
      </c>
      <c r="H2613" s="14" t="s">
        <v>28422</v>
      </c>
      <c r="I2613" s="14" t="s">
        <v>28423</v>
      </c>
      <c r="J2613" s="14" t="s">
        <v>230</v>
      </c>
      <c r="K2613" s="13"/>
      <c r="L2613" s="14" t="s">
        <v>28424</v>
      </c>
      <c r="M2613" s="14" t="s">
        <v>28425</v>
      </c>
      <c r="N2613" s="14" t="s">
        <v>28426</v>
      </c>
      <c r="O2613" s="14" t="s">
        <v>280</v>
      </c>
      <c r="P2613" s="58" t="s">
        <v>28405</v>
      </c>
      <c r="Q2613" s="14" t="s">
        <v>28427</v>
      </c>
      <c r="R2613" s="14" t="s">
        <v>40</v>
      </c>
      <c r="S2613" s="14" t="s">
        <v>28428</v>
      </c>
      <c r="T2613" s="14" t="s">
        <v>230</v>
      </c>
      <c r="U2613" s="14" t="s">
        <v>4536</v>
      </c>
      <c r="V2613" s="14" t="s">
        <v>44</v>
      </c>
    </row>
    <row r="2614" spans="1:22" ht="9.75" customHeight="1">
      <c r="A2614" s="58" t="s">
        <v>28396</v>
      </c>
      <c r="B2614" s="14" t="s">
        <v>77</v>
      </c>
      <c r="C2614" s="13" t="str">
        <f t="shared" si="10"/>
        <v>12001A5</v>
      </c>
      <c r="D2614" s="14" t="s">
        <v>27</v>
      </c>
      <c r="E2614" s="14" t="s">
        <v>28429</v>
      </c>
      <c r="F2614" s="14" t="s">
        <v>28430</v>
      </c>
      <c r="G2614" s="14" t="s">
        <v>28431</v>
      </c>
      <c r="H2614" s="14" t="s">
        <v>28432</v>
      </c>
      <c r="I2614" s="14" t="s">
        <v>28433</v>
      </c>
      <c r="J2614" s="14" t="s">
        <v>18920</v>
      </c>
      <c r="K2614" s="14" t="s">
        <v>83</v>
      </c>
      <c r="L2614" s="14" t="s">
        <v>28434</v>
      </c>
      <c r="M2614" s="14" t="s">
        <v>28435</v>
      </c>
      <c r="N2614" s="14" t="s">
        <v>28436</v>
      </c>
      <c r="O2614" s="14" t="s">
        <v>28437</v>
      </c>
      <c r="P2614" s="58" t="s">
        <v>28405</v>
      </c>
      <c r="Q2614" s="14" t="s">
        <v>28438</v>
      </c>
      <c r="R2614" s="14" t="s">
        <v>40</v>
      </c>
      <c r="S2614" s="14" t="s">
        <v>28439</v>
      </c>
      <c r="T2614" s="14" t="s">
        <v>17656</v>
      </c>
      <c r="U2614" s="14" t="s">
        <v>795</v>
      </c>
      <c r="V2614" s="14" t="s">
        <v>44</v>
      </c>
    </row>
    <row r="2615" spans="1:22" ht="9.75" customHeight="1">
      <c r="A2615" s="58" t="s">
        <v>28396</v>
      </c>
      <c r="B2615" s="14" t="s">
        <v>91</v>
      </c>
      <c r="C2615" s="13" t="str">
        <f t="shared" si="10"/>
        <v>12001A6</v>
      </c>
      <c r="D2615" s="14" t="s">
        <v>27</v>
      </c>
      <c r="E2615" s="14" t="s">
        <v>28440</v>
      </c>
      <c r="F2615" s="14" t="s">
        <v>28441</v>
      </c>
      <c r="G2615" s="14" t="s">
        <v>28442</v>
      </c>
      <c r="H2615" s="14" t="s">
        <v>28443</v>
      </c>
      <c r="I2615" s="14" t="s">
        <v>28444</v>
      </c>
      <c r="J2615" s="14" t="s">
        <v>4144</v>
      </c>
      <c r="K2615" s="14" t="s">
        <v>68</v>
      </c>
      <c r="L2615" s="14" t="s">
        <v>28445</v>
      </c>
      <c r="M2615" s="14" t="s">
        <v>28446</v>
      </c>
      <c r="N2615" s="14" t="s">
        <v>28447</v>
      </c>
      <c r="O2615" s="14" t="s">
        <v>28448</v>
      </c>
      <c r="P2615" s="58" t="s">
        <v>28405</v>
      </c>
      <c r="Q2615" s="14" t="s">
        <v>28449</v>
      </c>
      <c r="R2615" s="14" t="s">
        <v>40</v>
      </c>
      <c r="S2615" s="14" t="s">
        <v>28450</v>
      </c>
      <c r="T2615" s="14" t="s">
        <v>4144</v>
      </c>
      <c r="U2615" s="14" t="s">
        <v>134</v>
      </c>
      <c r="V2615" s="14" t="s">
        <v>44</v>
      </c>
    </row>
    <row r="2616" spans="1:22" ht="9.75" customHeight="1">
      <c r="A2616" s="58" t="s">
        <v>28396</v>
      </c>
      <c r="B2616" s="14" t="s">
        <v>105</v>
      </c>
      <c r="C2616" s="13" t="str">
        <f t="shared" si="10"/>
        <v>12001A7</v>
      </c>
      <c r="D2616" s="14" t="s">
        <v>27</v>
      </c>
      <c r="E2616" s="14" t="s">
        <v>28451</v>
      </c>
      <c r="F2616" s="14" t="s">
        <v>28452</v>
      </c>
      <c r="G2616" s="13"/>
      <c r="H2616" s="14" t="s">
        <v>28453</v>
      </c>
      <c r="I2616" s="14" t="s">
        <v>28454</v>
      </c>
      <c r="J2616" s="14" t="s">
        <v>111</v>
      </c>
      <c r="K2616" s="14" t="s">
        <v>52</v>
      </c>
      <c r="L2616" s="14" t="s">
        <v>28455</v>
      </c>
      <c r="M2616" s="14" t="s">
        <v>28456</v>
      </c>
      <c r="N2616" s="14" t="s">
        <v>28457</v>
      </c>
      <c r="O2616" s="14" t="s">
        <v>28458</v>
      </c>
      <c r="P2616" s="58" t="s">
        <v>28405</v>
      </c>
      <c r="Q2616" s="14" t="s">
        <v>28459</v>
      </c>
      <c r="R2616" s="14" t="s">
        <v>40</v>
      </c>
      <c r="S2616" s="14" t="s">
        <v>28460</v>
      </c>
      <c r="T2616" s="14" t="s">
        <v>118</v>
      </c>
      <c r="U2616" s="14" t="s">
        <v>230</v>
      </c>
      <c r="V2616" s="14" t="s">
        <v>547</v>
      </c>
    </row>
    <row r="2617" spans="1:22" ht="9.75" customHeight="1">
      <c r="A2617" s="58" t="s">
        <v>28396</v>
      </c>
      <c r="B2617" s="14" t="s">
        <v>120</v>
      </c>
      <c r="C2617" s="13" t="str">
        <f t="shared" si="10"/>
        <v>12001A8</v>
      </c>
      <c r="D2617" s="14" t="s">
        <v>27</v>
      </c>
      <c r="E2617" s="14" t="s">
        <v>28461</v>
      </c>
      <c r="F2617" s="14" t="s">
        <v>28462</v>
      </c>
      <c r="G2617" s="13"/>
      <c r="H2617" s="14" t="s">
        <v>28463</v>
      </c>
      <c r="I2617" s="14" t="s">
        <v>28464</v>
      </c>
      <c r="J2617" s="14" t="s">
        <v>230</v>
      </c>
      <c r="K2617" s="14" t="s">
        <v>68</v>
      </c>
      <c r="L2617" s="14" t="s">
        <v>28465</v>
      </c>
      <c r="M2617" s="14" t="s">
        <v>28466</v>
      </c>
      <c r="N2617" s="14" t="s">
        <v>28467</v>
      </c>
      <c r="O2617" s="14" t="s">
        <v>28468</v>
      </c>
      <c r="P2617" s="58" t="s">
        <v>28405</v>
      </c>
      <c r="Q2617" s="14" t="s">
        <v>28469</v>
      </c>
      <c r="R2617" s="14" t="s">
        <v>40</v>
      </c>
      <c r="S2617" s="14" t="s">
        <v>28470</v>
      </c>
      <c r="T2617" s="14" t="s">
        <v>230</v>
      </c>
      <c r="U2617" s="14" t="s">
        <v>134</v>
      </c>
      <c r="V2617" s="14" t="s">
        <v>44</v>
      </c>
    </row>
    <row r="2618" spans="1:22" ht="9.75" customHeight="1">
      <c r="A2618" s="58" t="s">
        <v>28396</v>
      </c>
      <c r="B2618" s="14" t="s">
        <v>136</v>
      </c>
      <c r="C2618" s="13" t="str">
        <f t="shared" si="10"/>
        <v>12001A9</v>
      </c>
      <c r="D2618" s="14" t="s">
        <v>27</v>
      </c>
      <c r="E2618" s="14" t="s">
        <v>28471</v>
      </c>
      <c r="F2618" s="14" t="s">
        <v>28472</v>
      </c>
      <c r="G2618" s="13"/>
      <c r="H2618" s="14" t="s">
        <v>28473</v>
      </c>
      <c r="I2618" s="14" t="s">
        <v>20943</v>
      </c>
      <c r="J2618" s="14" t="s">
        <v>1962</v>
      </c>
      <c r="K2618" s="13"/>
      <c r="L2618" s="14" t="s">
        <v>28474</v>
      </c>
      <c r="M2618" s="14" t="s">
        <v>28475</v>
      </c>
      <c r="N2618" s="14" t="s">
        <v>28476</v>
      </c>
      <c r="O2618" s="14" t="s">
        <v>28477</v>
      </c>
      <c r="P2618" s="58" t="s">
        <v>28405</v>
      </c>
      <c r="Q2618" s="14" t="s">
        <v>28478</v>
      </c>
      <c r="R2618" s="14" t="s">
        <v>40</v>
      </c>
      <c r="S2618" s="14" t="s">
        <v>28479</v>
      </c>
      <c r="T2618" s="14" t="s">
        <v>75</v>
      </c>
      <c r="U2618" s="14" t="s">
        <v>243</v>
      </c>
      <c r="V2618" s="14" t="s">
        <v>148</v>
      </c>
    </row>
    <row r="2619" spans="1:22" ht="9.75" customHeight="1">
      <c r="A2619" s="58" t="s">
        <v>28396</v>
      </c>
      <c r="B2619" s="14" t="s">
        <v>149</v>
      </c>
      <c r="C2619" s="13" t="str">
        <f t="shared" si="10"/>
        <v>12001A10</v>
      </c>
      <c r="D2619" s="14" t="s">
        <v>27</v>
      </c>
      <c r="E2619" s="14" t="s">
        <v>28480</v>
      </c>
      <c r="F2619" s="14" t="s">
        <v>28481</v>
      </c>
      <c r="G2619" s="14" t="s">
        <v>28482</v>
      </c>
      <c r="H2619" s="14" t="s">
        <v>28483</v>
      </c>
      <c r="I2619" s="14" t="s">
        <v>28484</v>
      </c>
      <c r="J2619" s="14" t="s">
        <v>28485</v>
      </c>
      <c r="K2619" s="14" t="s">
        <v>68</v>
      </c>
      <c r="L2619" s="14" t="s">
        <v>28486</v>
      </c>
      <c r="M2619" s="14" t="s">
        <v>28487</v>
      </c>
      <c r="N2619" s="14" t="s">
        <v>28488</v>
      </c>
      <c r="O2619" s="14" t="s">
        <v>28489</v>
      </c>
      <c r="P2619" s="58" t="s">
        <v>28405</v>
      </c>
      <c r="Q2619" s="14" t="s">
        <v>28490</v>
      </c>
      <c r="R2619" s="14" t="s">
        <v>40</v>
      </c>
      <c r="S2619" s="14" t="s">
        <v>28491</v>
      </c>
      <c r="T2619" s="14" t="s">
        <v>118</v>
      </c>
      <c r="U2619" s="14" t="s">
        <v>134</v>
      </c>
      <c r="V2619" s="14" t="s">
        <v>148</v>
      </c>
    </row>
    <row r="2620" spans="1:22" ht="9.75" customHeight="1">
      <c r="A2620" s="58" t="s">
        <v>28396</v>
      </c>
      <c r="B2620" s="14" t="s">
        <v>162</v>
      </c>
      <c r="C2620" s="13" t="str">
        <f t="shared" si="10"/>
        <v>12001A11</v>
      </c>
      <c r="D2620" s="14" t="s">
        <v>27</v>
      </c>
      <c r="E2620" s="14" t="s">
        <v>28492</v>
      </c>
      <c r="F2620" s="14" t="s">
        <v>28493</v>
      </c>
      <c r="G2620" s="14" t="s">
        <v>28494</v>
      </c>
      <c r="H2620" s="14" t="s">
        <v>28495</v>
      </c>
      <c r="I2620" s="14" t="s">
        <v>28496</v>
      </c>
      <c r="J2620" s="14" t="s">
        <v>230</v>
      </c>
      <c r="K2620" s="14" t="s">
        <v>52</v>
      </c>
      <c r="L2620" s="14" t="s">
        <v>28497</v>
      </c>
      <c r="M2620" s="14" t="s">
        <v>28498</v>
      </c>
      <c r="N2620" s="14" t="s">
        <v>28499</v>
      </c>
      <c r="O2620" s="14" t="s">
        <v>28500</v>
      </c>
      <c r="P2620" s="58" t="s">
        <v>28405</v>
      </c>
      <c r="Q2620" s="14" t="s">
        <v>28501</v>
      </c>
      <c r="R2620" s="14" t="s">
        <v>40</v>
      </c>
      <c r="S2620" s="14" t="s">
        <v>28502</v>
      </c>
      <c r="T2620" s="14" t="s">
        <v>230</v>
      </c>
      <c r="U2620" s="14" t="s">
        <v>3925</v>
      </c>
      <c r="V2620" s="14" t="s">
        <v>148</v>
      </c>
    </row>
    <row r="2621" spans="1:22" ht="9.75" customHeight="1">
      <c r="A2621" s="58" t="s">
        <v>28396</v>
      </c>
      <c r="B2621" s="14" t="s">
        <v>176</v>
      </c>
      <c r="C2621" s="13" t="str">
        <f t="shared" si="10"/>
        <v>12001B2</v>
      </c>
      <c r="D2621" s="14" t="s">
        <v>27</v>
      </c>
      <c r="E2621" s="14" t="s">
        <v>28503</v>
      </c>
      <c r="F2621" s="14" t="s">
        <v>28504</v>
      </c>
      <c r="G2621" s="13"/>
      <c r="H2621" s="14" t="s">
        <v>28505</v>
      </c>
      <c r="I2621" s="14" t="s">
        <v>28506</v>
      </c>
      <c r="J2621" s="14" t="s">
        <v>344</v>
      </c>
      <c r="K2621" s="14" t="s">
        <v>1326</v>
      </c>
      <c r="L2621" s="14" t="s">
        <v>28507</v>
      </c>
      <c r="M2621" s="14" t="s">
        <v>28508</v>
      </c>
      <c r="N2621" s="14" t="s">
        <v>28509</v>
      </c>
      <c r="O2621" s="14" t="s">
        <v>28510</v>
      </c>
      <c r="P2621" s="58" t="s">
        <v>28405</v>
      </c>
      <c r="Q2621" s="14" t="s">
        <v>28511</v>
      </c>
      <c r="R2621" s="14" t="s">
        <v>40</v>
      </c>
      <c r="S2621" s="14" t="s">
        <v>28512</v>
      </c>
      <c r="T2621" s="14" t="s">
        <v>75</v>
      </c>
      <c r="U2621" s="14" t="s">
        <v>243</v>
      </c>
      <c r="V2621" s="14" t="s">
        <v>44</v>
      </c>
    </row>
    <row r="2622" spans="1:22" ht="9.75" customHeight="1">
      <c r="A2622" s="58" t="s">
        <v>28396</v>
      </c>
      <c r="B2622" s="14" t="s">
        <v>190</v>
      </c>
      <c r="C2622" s="13" t="str">
        <f t="shared" si="10"/>
        <v>12001B3</v>
      </c>
      <c r="D2622" s="14" t="s">
        <v>27</v>
      </c>
      <c r="E2622" s="14" t="s">
        <v>28513</v>
      </c>
      <c r="F2622" s="14" t="s">
        <v>28514</v>
      </c>
      <c r="G2622" s="13"/>
      <c r="H2622" s="14" t="s">
        <v>28515</v>
      </c>
      <c r="I2622" s="14" t="s">
        <v>28516</v>
      </c>
      <c r="J2622" s="14" t="s">
        <v>111</v>
      </c>
      <c r="K2622" s="14" t="s">
        <v>83</v>
      </c>
      <c r="L2622" s="14" t="s">
        <v>28517</v>
      </c>
      <c r="M2622" s="14" t="s">
        <v>28518</v>
      </c>
      <c r="N2622" s="14" t="s">
        <v>28519</v>
      </c>
      <c r="O2622" s="14" t="s">
        <v>28520</v>
      </c>
      <c r="P2622" s="58" t="s">
        <v>28405</v>
      </c>
      <c r="Q2622" s="14" t="s">
        <v>28521</v>
      </c>
      <c r="R2622" s="14" t="s">
        <v>40</v>
      </c>
      <c r="S2622" s="14" t="s">
        <v>28522</v>
      </c>
      <c r="T2622" s="14" t="s">
        <v>118</v>
      </c>
      <c r="U2622" s="14" t="s">
        <v>60</v>
      </c>
      <c r="V2622" s="14" t="s">
        <v>44</v>
      </c>
    </row>
    <row r="2623" spans="1:22" ht="9.75" customHeight="1">
      <c r="A2623" s="58" t="s">
        <v>28396</v>
      </c>
      <c r="B2623" s="14" t="s">
        <v>203</v>
      </c>
      <c r="C2623" s="13" t="str">
        <f t="shared" si="10"/>
        <v>12001B4</v>
      </c>
      <c r="D2623" s="14" t="s">
        <v>27</v>
      </c>
      <c r="E2623" s="14" t="s">
        <v>28523</v>
      </c>
      <c r="F2623" s="14" t="s">
        <v>28524</v>
      </c>
      <c r="G2623" s="14" t="s">
        <v>28525</v>
      </c>
      <c r="H2623" s="14" t="s">
        <v>28526</v>
      </c>
      <c r="I2623" s="14" t="s">
        <v>28527</v>
      </c>
      <c r="J2623" s="14" t="s">
        <v>111</v>
      </c>
      <c r="K2623" s="14" t="s">
        <v>52</v>
      </c>
      <c r="L2623" s="14" t="s">
        <v>28528</v>
      </c>
      <c r="M2623" s="14" t="s">
        <v>28529</v>
      </c>
      <c r="N2623" s="14" t="s">
        <v>28530</v>
      </c>
      <c r="O2623" s="14" t="s">
        <v>280</v>
      </c>
      <c r="P2623" s="58" t="s">
        <v>28405</v>
      </c>
      <c r="Q2623" s="14" t="s">
        <v>28531</v>
      </c>
      <c r="R2623" s="14" t="s">
        <v>40</v>
      </c>
      <c r="S2623" s="14" t="s">
        <v>28532</v>
      </c>
      <c r="T2623" s="14" t="s">
        <v>118</v>
      </c>
      <c r="U2623" s="14" t="s">
        <v>60</v>
      </c>
      <c r="V2623" s="14" t="s">
        <v>148</v>
      </c>
    </row>
    <row r="2624" spans="1:22" ht="9.75" customHeight="1">
      <c r="A2624" s="58" t="s">
        <v>28396</v>
      </c>
      <c r="B2624" s="14" t="s">
        <v>216</v>
      </c>
      <c r="C2624" s="13" t="str">
        <f t="shared" si="10"/>
        <v>12001B5</v>
      </c>
      <c r="D2624" s="14" t="s">
        <v>27</v>
      </c>
      <c r="E2624" s="14" t="s">
        <v>28533</v>
      </c>
      <c r="F2624" s="14" t="s">
        <v>28534</v>
      </c>
      <c r="G2624" s="13"/>
      <c r="H2624" s="14" t="s">
        <v>28535</v>
      </c>
      <c r="I2624" s="14" t="s">
        <v>7818</v>
      </c>
      <c r="J2624" s="14" t="s">
        <v>111</v>
      </c>
      <c r="K2624" s="14" t="s">
        <v>52</v>
      </c>
      <c r="L2624" s="14" t="s">
        <v>28536</v>
      </c>
      <c r="M2624" s="14" t="s">
        <v>28537</v>
      </c>
      <c r="N2624" s="14" t="s">
        <v>28538</v>
      </c>
      <c r="O2624" s="14" t="s">
        <v>28539</v>
      </c>
      <c r="P2624" s="58" t="s">
        <v>28405</v>
      </c>
      <c r="Q2624" s="14" t="s">
        <v>28540</v>
      </c>
      <c r="R2624" s="14" t="s">
        <v>40</v>
      </c>
      <c r="S2624" s="14" t="s">
        <v>28541</v>
      </c>
      <c r="T2624" s="14" t="s">
        <v>118</v>
      </c>
      <c r="U2624" s="14" t="s">
        <v>230</v>
      </c>
      <c r="V2624" s="14" t="s">
        <v>44</v>
      </c>
    </row>
    <row r="2625" spans="1:22" ht="9.75" customHeight="1">
      <c r="A2625" s="58" t="s">
        <v>28396</v>
      </c>
      <c r="B2625" s="14" t="s">
        <v>231</v>
      </c>
      <c r="C2625" s="13" t="str">
        <f t="shared" si="10"/>
        <v>12001B6</v>
      </c>
      <c r="D2625" s="14" t="s">
        <v>27</v>
      </c>
      <c r="E2625" s="14" t="s">
        <v>28542</v>
      </c>
      <c r="F2625" s="14" t="s">
        <v>28543</v>
      </c>
      <c r="G2625" s="14" t="s">
        <v>28544</v>
      </c>
      <c r="H2625" s="14" t="s">
        <v>28545</v>
      </c>
      <c r="I2625" s="14" t="s">
        <v>28546</v>
      </c>
      <c r="J2625" s="14" t="s">
        <v>13609</v>
      </c>
      <c r="K2625" s="14" t="s">
        <v>68</v>
      </c>
      <c r="L2625" s="14" t="s">
        <v>28547</v>
      </c>
      <c r="M2625" s="14" t="s">
        <v>28548</v>
      </c>
      <c r="N2625" s="14" t="s">
        <v>28549</v>
      </c>
      <c r="O2625" s="14" t="s">
        <v>28550</v>
      </c>
      <c r="P2625" s="58" t="s">
        <v>28405</v>
      </c>
      <c r="Q2625" s="14" t="s">
        <v>28551</v>
      </c>
      <c r="R2625" s="14" t="s">
        <v>40</v>
      </c>
      <c r="S2625" s="14" t="s">
        <v>28552</v>
      </c>
      <c r="T2625" s="14" t="s">
        <v>4144</v>
      </c>
      <c r="U2625" s="14" t="s">
        <v>230</v>
      </c>
      <c r="V2625" s="14" t="s">
        <v>44</v>
      </c>
    </row>
    <row r="2626" spans="1:22" ht="9.75" customHeight="1">
      <c r="A2626" s="58" t="s">
        <v>28396</v>
      </c>
      <c r="B2626" s="14" t="s">
        <v>244</v>
      </c>
      <c r="C2626" s="13" t="str">
        <f t="shared" si="10"/>
        <v>12001B7</v>
      </c>
      <c r="D2626" s="14" t="s">
        <v>27</v>
      </c>
      <c r="E2626" s="14" t="s">
        <v>28553</v>
      </c>
      <c r="F2626" s="14" t="s">
        <v>28554</v>
      </c>
      <c r="G2626" s="13"/>
      <c r="H2626" s="14" t="s">
        <v>28555</v>
      </c>
      <c r="I2626" s="14" t="s">
        <v>28556</v>
      </c>
      <c r="J2626" s="14" t="s">
        <v>344</v>
      </c>
      <c r="K2626" s="14" t="s">
        <v>1326</v>
      </c>
      <c r="L2626" s="14" t="s">
        <v>28557</v>
      </c>
      <c r="M2626" s="14" t="s">
        <v>28558</v>
      </c>
      <c r="N2626" s="14" t="s">
        <v>28559</v>
      </c>
      <c r="O2626" s="14" t="s">
        <v>28560</v>
      </c>
      <c r="P2626" s="58" t="s">
        <v>28405</v>
      </c>
      <c r="Q2626" s="14" t="s">
        <v>28561</v>
      </c>
      <c r="R2626" s="14" t="s">
        <v>40</v>
      </c>
      <c r="S2626" s="14" t="s">
        <v>28562</v>
      </c>
      <c r="T2626" s="14" t="s">
        <v>75</v>
      </c>
      <c r="U2626" s="14" t="s">
        <v>243</v>
      </c>
      <c r="V2626" s="14" t="s">
        <v>44</v>
      </c>
    </row>
    <row r="2627" spans="1:22" ht="9.75" customHeight="1">
      <c r="A2627" s="58" t="s">
        <v>28396</v>
      </c>
      <c r="B2627" s="14" t="s">
        <v>257</v>
      </c>
      <c r="C2627" s="13" t="str">
        <f t="shared" si="10"/>
        <v>12001B8</v>
      </c>
      <c r="D2627" s="14" t="s">
        <v>27</v>
      </c>
      <c r="E2627" s="14" t="s">
        <v>28563</v>
      </c>
      <c r="F2627" s="14" t="s">
        <v>28564</v>
      </c>
      <c r="G2627" s="14" t="s">
        <v>28565</v>
      </c>
      <c r="H2627" s="14" t="s">
        <v>28566</v>
      </c>
      <c r="I2627" s="14" t="s">
        <v>11461</v>
      </c>
      <c r="J2627" s="14" t="s">
        <v>410</v>
      </c>
      <c r="K2627" s="14" t="s">
        <v>52</v>
      </c>
      <c r="L2627" s="14" t="s">
        <v>28567</v>
      </c>
      <c r="M2627" s="14" t="s">
        <v>28568</v>
      </c>
      <c r="N2627" s="14" t="s">
        <v>28569</v>
      </c>
      <c r="O2627" s="14" t="s">
        <v>28570</v>
      </c>
      <c r="P2627" s="58" t="s">
        <v>28405</v>
      </c>
      <c r="Q2627" s="14" t="s">
        <v>28571</v>
      </c>
      <c r="R2627" s="14" t="s">
        <v>40</v>
      </c>
      <c r="S2627" s="14" t="s">
        <v>28572</v>
      </c>
      <c r="T2627" s="14" t="s">
        <v>118</v>
      </c>
      <c r="U2627" s="14" t="s">
        <v>43</v>
      </c>
      <c r="V2627" s="14" t="s">
        <v>44</v>
      </c>
    </row>
    <row r="2628" spans="1:22" ht="9.75" customHeight="1">
      <c r="A2628" s="58" t="s">
        <v>28396</v>
      </c>
      <c r="B2628" s="14" t="s">
        <v>270</v>
      </c>
      <c r="C2628" s="13" t="str">
        <f t="shared" si="10"/>
        <v>12001B9</v>
      </c>
      <c r="D2628" s="14" t="s">
        <v>27</v>
      </c>
      <c r="E2628" s="14" t="s">
        <v>28573</v>
      </c>
      <c r="F2628" s="14" t="s">
        <v>28574</v>
      </c>
      <c r="G2628" s="14" t="s">
        <v>28575</v>
      </c>
      <c r="H2628" s="14" t="s">
        <v>28576</v>
      </c>
      <c r="I2628" s="14" t="s">
        <v>28577</v>
      </c>
      <c r="J2628" s="14" t="s">
        <v>3918</v>
      </c>
      <c r="K2628" s="14" t="s">
        <v>52</v>
      </c>
      <c r="L2628" s="14" t="s">
        <v>28578</v>
      </c>
      <c r="M2628" s="14" t="s">
        <v>28579</v>
      </c>
      <c r="N2628" s="14" t="s">
        <v>28580</v>
      </c>
      <c r="O2628" s="14" t="s">
        <v>28581</v>
      </c>
      <c r="P2628" s="58" t="s">
        <v>28405</v>
      </c>
      <c r="Q2628" s="14" t="s">
        <v>28582</v>
      </c>
      <c r="R2628" s="14" t="s">
        <v>40</v>
      </c>
      <c r="S2628" s="14" t="s">
        <v>28583</v>
      </c>
      <c r="T2628" s="14" t="s">
        <v>1624</v>
      </c>
      <c r="U2628" s="14" t="s">
        <v>283</v>
      </c>
      <c r="V2628" s="14" t="s">
        <v>44</v>
      </c>
    </row>
    <row r="2629" spans="1:22" ht="9.75" customHeight="1">
      <c r="A2629" s="58" t="s">
        <v>28396</v>
      </c>
      <c r="B2629" s="14" t="s">
        <v>284</v>
      </c>
      <c r="C2629" s="13" t="str">
        <f t="shared" si="10"/>
        <v>12001B10</v>
      </c>
      <c r="D2629" s="14" t="s">
        <v>27</v>
      </c>
      <c r="E2629" s="14" t="s">
        <v>28584</v>
      </c>
      <c r="F2629" s="14" t="s">
        <v>28585</v>
      </c>
      <c r="G2629" s="14" t="s">
        <v>28586</v>
      </c>
      <c r="H2629" s="14" t="s">
        <v>28587</v>
      </c>
      <c r="I2629" s="14" t="s">
        <v>28588</v>
      </c>
      <c r="J2629" s="14" t="s">
        <v>28589</v>
      </c>
      <c r="K2629" s="14" t="s">
        <v>1326</v>
      </c>
      <c r="L2629" s="14" t="s">
        <v>28590</v>
      </c>
      <c r="M2629" s="14" t="s">
        <v>28591</v>
      </c>
      <c r="N2629" s="14" t="s">
        <v>28592</v>
      </c>
      <c r="O2629" s="14" t="s">
        <v>28593</v>
      </c>
      <c r="P2629" s="58" t="s">
        <v>28405</v>
      </c>
      <c r="Q2629" s="14" t="s">
        <v>28594</v>
      </c>
      <c r="R2629" s="14" t="s">
        <v>40</v>
      </c>
      <c r="S2629" s="14" t="s">
        <v>28595</v>
      </c>
      <c r="T2629" s="14" t="s">
        <v>3232</v>
      </c>
      <c r="U2629" s="14" t="s">
        <v>1334</v>
      </c>
      <c r="V2629" s="14" t="s">
        <v>44</v>
      </c>
    </row>
    <row r="2630" spans="1:22" ht="9.75" customHeight="1">
      <c r="A2630" s="58" t="s">
        <v>28396</v>
      </c>
      <c r="B2630" s="14" t="s">
        <v>298</v>
      </c>
      <c r="C2630" s="13" t="str">
        <f t="shared" si="10"/>
        <v>12001B11</v>
      </c>
      <c r="D2630" s="14" t="s">
        <v>27</v>
      </c>
      <c r="E2630" s="14" t="s">
        <v>28596</v>
      </c>
      <c r="F2630" s="14" t="s">
        <v>28597</v>
      </c>
      <c r="G2630" s="14" t="s">
        <v>28598</v>
      </c>
      <c r="H2630" s="14" t="s">
        <v>28599</v>
      </c>
      <c r="I2630" s="14" t="s">
        <v>28600</v>
      </c>
      <c r="J2630" s="14" t="s">
        <v>410</v>
      </c>
      <c r="K2630" s="14" t="s">
        <v>68</v>
      </c>
      <c r="L2630" s="14" t="s">
        <v>28601</v>
      </c>
      <c r="M2630" s="14" t="s">
        <v>28602</v>
      </c>
      <c r="N2630" s="14" t="s">
        <v>28603</v>
      </c>
      <c r="O2630" s="14" t="s">
        <v>28604</v>
      </c>
      <c r="P2630" s="58" t="s">
        <v>28405</v>
      </c>
      <c r="Q2630" s="14" t="s">
        <v>28605</v>
      </c>
      <c r="R2630" s="14" t="s">
        <v>40</v>
      </c>
      <c r="S2630" s="14" t="s">
        <v>28606</v>
      </c>
      <c r="T2630" s="14" t="s">
        <v>118</v>
      </c>
      <c r="U2630" s="14" t="s">
        <v>43</v>
      </c>
      <c r="V2630" s="14" t="s">
        <v>44</v>
      </c>
    </row>
    <row r="2631" spans="1:22" ht="9.75" customHeight="1">
      <c r="A2631" s="58" t="s">
        <v>28396</v>
      </c>
      <c r="B2631" s="14" t="s">
        <v>311</v>
      </c>
      <c r="C2631" s="13" t="str">
        <f t="shared" si="10"/>
        <v>12001C2</v>
      </c>
      <c r="D2631" s="14" t="s">
        <v>27</v>
      </c>
      <c r="E2631" s="14" t="s">
        <v>28607</v>
      </c>
      <c r="F2631" s="14" t="s">
        <v>28608</v>
      </c>
      <c r="G2631" s="13"/>
      <c r="H2631" s="14" t="s">
        <v>28609</v>
      </c>
      <c r="I2631" s="14" t="s">
        <v>28610</v>
      </c>
      <c r="J2631" s="14" t="s">
        <v>6517</v>
      </c>
      <c r="K2631" s="14" t="s">
        <v>6335</v>
      </c>
      <c r="L2631" s="14" t="s">
        <v>28611</v>
      </c>
      <c r="M2631" s="14" t="s">
        <v>28612</v>
      </c>
      <c r="N2631" s="14" t="s">
        <v>28613</v>
      </c>
      <c r="O2631" s="14" t="s">
        <v>28614</v>
      </c>
      <c r="P2631" s="58" t="s">
        <v>28405</v>
      </c>
      <c r="Q2631" s="14" t="s">
        <v>28615</v>
      </c>
      <c r="R2631" s="14" t="s">
        <v>40</v>
      </c>
      <c r="S2631" s="14" t="s">
        <v>28616</v>
      </c>
      <c r="T2631" s="14" t="s">
        <v>90</v>
      </c>
      <c r="U2631" s="14" t="s">
        <v>4868</v>
      </c>
      <c r="V2631" s="14" t="s">
        <v>44</v>
      </c>
    </row>
    <row r="2632" spans="1:22" ht="9.75" customHeight="1">
      <c r="A2632" s="58" t="s">
        <v>28396</v>
      </c>
      <c r="B2632" s="14" t="s">
        <v>325</v>
      </c>
      <c r="C2632" s="13" t="str">
        <f t="shared" si="10"/>
        <v>12001C3</v>
      </c>
      <c r="D2632" s="14" t="s">
        <v>27</v>
      </c>
      <c r="E2632" s="14" t="s">
        <v>28617</v>
      </c>
      <c r="F2632" s="14" t="s">
        <v>28618</v>
      </c>
      <c r="G2632" s="13"/>
      <c r="H2632" s="14" t="s">
        <v>28619</v>
      </c>
      <c r="I2632" s="14" t="s">
        <v>28620</v>
      </c>
      <c r="J2632" s="14" t="s">
        <v>384</v>
      </c>
      <c r="K2632" s="13"/>
      <c r="L2632" s="14" t="s">
        <v>28621</v>
      </c>
      <c r="M2632" s="14" t="s">
        <v>28622</v>
      </c>
      <c r="N2632" s="14" t="s">
        <v>28623</v>
      </c>
      <c r="O2632" s="14" t="s">
        <v>280</v>
      </c>
      <c r="P2632" s="58" t="s">
        <v>28405</v>
      </c>
      <c r="Q2632" s="14" t="s">
        <v>28624</v>
      </c>
      <c r="R2632" s="14" t="s">
        <v>40</v>
      </c>
      <c r="S2632" s="14" t="s">
        <v>28625</v>
      </c>
      <c r="T2632" s="14" t="s">
        <v>391</v>
      </c>
      <c r="U2632" s="14" t="s">
        <v>43</v>
      </c>
      <c r="V2632" s="14" t="s">
        <v>44</v>
      </c>
    </row>
    <row r="2633" spans="1:22" ht="9.75" customHeight="1">
      <c r="A2633" s="58" t="s">
        <v>28396</v>
      </c>
      <c r="B2633" s="14" t="s">
        <v>339</v>
      </c>
      <c r="C2633" s="13" t="str">
        <f t="shared" si="10"/>
        <v>12001C4</v>
      </c>
      <c r="D2633" s="14" t="s">
        <v>27</v>
      </c>
      <c r="E2633" s="14" t="s">
        <v>28626</v>
      </c>
      <c r="F2633" s="14" t="s">
        <v>28627</v>
      </c>
      <c r="G2633" s="14" t="s">
        <v>28628</v>
      </c>
      <c r="H2633" s="14" t="s">
        <v>28629</v>
      </c>
      <c r="I2633" s="14" t="s">
        <v>28630</v>
      </c>
      <c r="J2633" s="14" t="s">
        <v>230</v>
      </c>
      <c r="K2633" s="14" t="s">
        <v>52</v>
      </c>
      <c r="L2633" s="14" t="s">
        <v>28631</v>
      </c>
      <c r="M2633" s="14" t="s">
        <v>28632</v>
      </c>
      <c r="N2633" s="14" t="s">
        <v>28633</v>
      </c>
      <c r="O2633" s="14" t="s">
        <v>28634</v>
      </c>
      <c r="P2633" s="58" t="s">
        <v>28405</v>
      </c>
      <c r="Q2633" s="14" t="s">
        <v>28635</v>
      </c>
      <c r="R2633" s="14" t="s">
        <v>40</v>
      </c>
      <c r="S2633" s="14" t="s">
        <v>28636</v>
      </c>
      <c r="T2633" s="14" t="s">
        <v>230</v>
      </c>
      <c r="U2633" s="14" t="s">
        <v>230</v>
      </c>
      <c r="V2633" s="14" t="s">
        <v>44</v>
      </c>
    </row>
    <row r="2634" spans="1:22" ht="9.75" customHeight="1">
      <c r="A2634" s="58" t="s">
        <v>28396</v>
      </c>
      <c r="B2634" s="14" t="s">
        <v>351</v>
      </c>
      <c r="C2634" s="13" t="str">
        <f t="shared" si="10"/>
        <v>12001C5</v>
      </c>
      <c r="D2634" s="14" t="s">
        <v>27</v>
      </c>
      <c r="E2634" s="14" t="s">
        <v>28637</v>
      </c>
      <c r="F2634" s="14" t="s">
        <v>28638</v>
      </c>
      <c r="G2634" s="14" t="s">
        <v>28639</v>
      </c>
      <c r="H2634" s="14" t="s">
        <v>28640</v>
      </c>
      <c r="I2634" s="14" t="s">
        <v>28641</v>
      </c>
      <c r="J2634" s="14" t="s">
        <v>344</v>
      </c>
      <c r="K2634" s="14" t="s">
        <v>1326</v>
      </c>
      <c r="L2634" s="14" t="s">
        <v>28642</v>
      </c>
      <c r="M2634" s="14" t="s">
        <v>28643</v>
      </c>
      <c r="N2634" s="14" t="s">
        <v>28644</v>
      </c>
      <c r="O2634" s="14" t="s">
        <v>28645</v>
      </c>
      <c r="P2634" s="58" t="s">
        <v>28405</v>
      </c>
      <c r="Q2634" s="14" t="s">
        <v>28646</v>
      </c>
      <c r="R2634" s="14" t="s">
        <v>40</v>
      </c>
      <c r="S2634" s="14" t="s">
        <v>28647</v>
      </c>
      <c r="T2634" s="14" t="s">
        <v>75</v>
      </c>
      <c r="U2634" s="14" t="s">
        <v>243</v>
      </c>
      <c r="V2634" s="14" t="s">
        <v>44</v>
      </c>
    </row>
    <row r="2635" spans="1:22" ht="9.75" customHeight="1">
      <c r="A2635" s="58" t="s">
        <v>28396</v>
      </c>
      <c r="B2635" s="14" t="s">
        <v>365</v>
      </c>
      <c r="C2635" s="13" t="str">
        <f t="shared" si="10"/>
        <v>12001C6</v>
      </c>
      <c r="D2635" s="14" t="s">
        <v>27</v>
      </c>
      <c r="E2635" s="14" t="s">
        <v>28648</v>
      </c>
      <c r="F2635" s="14" t="s">
        <v>28649</v>
      </c>
      <c r="G2635" s="14" t="s">
        <v>28650</v>
      </c>
      <c r="H2635" s="14" t="s">
        <v>28651</v>
      </c>
      <c r="I2635" s="14" t="s">
        <v>1813</v>
      </c>
      <c r="J2635" s="14" t="s">
        <v>12860</v>
      </c>
      <c r="K2635" s="14" t="s">
        <v>52</v>
      </c>
      <c r="L2635" s="14" t="s">
        <v>28652</v>
      </c>
      <c r="M2635" s="14" t="s">
        <v>1816</v>
      </c>
      <c r="N2635" s="14" t="s">
        <v>28653</v>
      </c>
      <c r="O2635" s="14" t="s">
        <v>28654</v>
      </c>
      <c r="P2635" s="58" t="s">
        <v>28405</v>
      </c>
      <c r="Q2635" s="14" t="s">
        <v>28655</v>
      </c>
      <c r="R2635" s="14" t="s">
        <v>40</v>
      </c>
      <c r="S2635" s="14" t="s">
        <v>28656</v>
      </c>
      <c r="T2635" s="14" t="s">
        <v>1624</v>
      </c>
      <c r="U2635" s="14" t="s">
        <v>230</v>
      </c>
      <c r="V2635" s="14" t="s">
        <v>44</v>
      </c>
    </row>
    <row r="2636" spans="1:22" ht="9.75" customHeight="1">
      <c r="A2636" s="58" t="s">
        <v>28396</v>
      </c>
      <c r="B2636" s="14" t="s">
        <v>378</v>
      </c>
      <c r="C2636" s="13" t="str">
        <f t="shared" si="10"/>
        <v>12001C7</v>
      </c>
      <c r="D2636" s="14" t="s">
        <v>27</v>
      </c>
      <c r="E2636" s="14" t="s">
        <v>28657</v>
      </c>
      <c r="F2636" s="14" t="s">
        <v>28658</v>
      </c>
      <c r="G2636" s="13"/>
      <c r="H2636" s="14" t="s">
        <v>28659</v>
      </c>
      <c r="I2636" s="14" t="s">
        <v>28660</v>
      </c>
      <c r="J2636" s="14" t="s">
        <v>230</v>
      </c>
      <c r="K2636" s="14" t="s">
        <v>52</v>
      </c>
      <c r="L2636" s="14" t="s">
        <v>28661</v>
      </c>
      <c r="M2636" s="14" t="s">
        <v>28662</v>
      </c>
      <c r="N2636" s="14" t="s">
        <v>28663</v>
      </c>
      <c r="O2636" s="14" t="s">
        <v>28664</v>
      </c>
      <c r="P2636" s="58" t="s">
        <v>28405</v>
      </c>
      <c r="Q2636" s="14" t="s">
        <v>28665</v>
      </c>
      <c r="R2636" s="14" t="s">
        <v>40</v>
      </c>
      <c r="S2636" s="14" t="s">
        <v>28666</v>
      </c>
      <c r="T2636" s="14" t="s">
        <v>230</v>
      </c>
      <c r="U2636" s="14" t="s">
        <v>43</v>
      </c>
      <c r="V2636" s="14" t="s">
        <v>44</v>
      </c>
    </row>
    <row r="2637" spans="1:22" ht="9.75" customHeight="1">
      <c r="A2637" s="58" t="s">
        <v>28396</v>
      </c>
      <c r="B2637" s="14" t="s">
        <v>392</v>
      </c>
      <c r="C2637" s="13" t="str">
        <f t="shared" si="10"/>
        <v>12001C8</v>
      </c>
      <c r="D2637" s="14" t="s">
        <v>27</v>
      </c>
      <c r="E2637" s="14" t="s">
        <v>28667</v>
      </c>
      <c r="F2637" s="14" t="s">
        <v>28668</v>
      </c>
      <c r="G2637" s="14" t="s">
        <v>28669</v>
      </c>
      <c r="H2637" s="14" t="s">
        <v>28670</v>
      </c>
      <c r="I2637" s="14" t="s">
        <v>28671</v>
      </c>
      <c r="J2637" s="14" t="s">
        <v>230</v>
      </c>
      <c r="K2637" s="14" t="s">
        <v>1326</v>
      </c>
      <c r="L2637" s="14" t="s">
        <v>28672</v>
      </c>
      <c r="M2637" s="14" t="s">
        <v>28673</v>
      </c>
      <c r="N2637" s="14" t="s">
        <v>28674</v>
      </c>
      <c r="O2637" s="14" t="s">
        <v>28675</v>
      </c>
      <c r="P2637" s="58" t="s">
        <v>28405</v>
      </c>
      <c r="Q2637" s="14" t="s">
        <v>28676</v>
      </c>
      <c r="R2637" s="14" t="s">
        <v>40</v>
      </c>
      <c r="S2637" s="14" t="s">
        <v>28677</v>
      </c>
      <c r="T2637" s="14" t="s">
        <v>230</v>
      </c>
      <c r="U2637" s="14" t="s">
        <v>283</v>
      </c>
      <c r="V2637" s="14" t="s">
        <v>44</v>
      </c>
    </row>
    <row r="2638" spans="1:22" ht="9.75" customHeight="1">
      <c r="A2638" s="58" t="s">
        <v>28396</v>
      </c>
      <c r="B2638" s="14" t="s">
        <v>404</v>
      </c>
      <c r="C2638" s="13" t="str">
        <f t="shared" si="10"/>
        <v>12001C9</v>
      </c>
      <c r="D2638" s="14" t="s">
        <v>27</v>
      </c>
      <c r="E2638" s="14" t="s">
        <v>28678</v>
      </c>
      <c r="F2638" s="14" t="s">
        <v>28679</v>
      </c>
      <c r="G2638" s="14" t="s">
        <v>28680</v>
      </c>
      <c r="H2638" s="14" t="s">
        <v>28681</v>
      </c>
      <c r="I2638" s="14" t="s">
        <v>28682</v>
      </c>
      <c r="J2638" s="14" t="s">
        <v>3918</v>
      </c>
      <c r="K2638" s="14" t="s">
        <v>68</v>
      </c>
      <c r="L2638" s="14" t="s">
        <v>28683</v>
      </c>
      <c r="M2638" s="14" t="s">
        <v>28684</v>
      </c>
      <c r="N2638" s="14" t="s">
        <v>28685</v>
      </c>
      <c r="O2638" s="14" t="s">
        <v>28686</v>
      </c>
      <c r="P2638" s="58" t="s">
        <v>28405</v>
      </c>
      <c r="Q2638" s="14" t="s">
        <v>28687</v>
      </c>
      <c r="R2638" s="14" t="s">
        <v>40</v>
      </c>
      <c r="S2638" s="14" t="s">
        <v>28688</v>
      </c>
      <c r="T2638" s="14" t="s">
        <v>1624</v>
      </c>
      <c r="U2638" s="14" t="s">
        <v>283</v>
      </c>
      <c r="V2638" s="14" t="s">
        <v>44</v>
      </c>
    </row>
    <row r="2639" spans="1:22" ht="9.75" customHeight="1">
      <c r="A2639" s="58" t="s">
        <v>28396</v>
      </c>
      <c r="B2639" s="14" t="s">
        <v>417</v>
      </c>
      <c r="C2639" s="13" t="str">
        <f t="shared" si="10"/>
        <v>12001C10</v>
      </c>
      <c r="D2639" s="14" t="s">
        <v>27</v>
      </c>
      <c r="E2639" s="14" t="s">
        <v>28689</v>
      </c>
      <c r="F2639" s="14" t="s">
        <v>28690</v>
      </c>
      <c r="G2639" s="13"/>
      <c r="H2639" s="14" t="s">
        <v>28691</v>
      </c>
      <c r="I2639" s="14" t="s">
        <v>28692</v>
      </c>
      <c r="J2639" s="14" t="s">
        <v>3918</v>
      </c>
      <c r="K2639" s="14" t="s">
        <v>52</v>
      </c>
      <c r="L2639" s="14" t="s">
        <v>28693</v>
      </c>
      <c r="M2639" s="14" t="s">
        <v>28694</v>
      </c>
      <c r="N2639" s="14" t="s">
        <v>28695</v>
      </c>
      <c r="O2639" s="14" t="s">
        <v>28696</v>
      </c>
      <c r="P2639" s="58" t="s">
        <v>28405</v>
      </c>
      <c r="Q2639" s="14" t="s">
        <v>28697</v>
      </c>
      <c r="R2639" s="14" t="s">
        <v>40</v>
      </c>
      <c r="S2639" s="14" t="s">
        <v>28698</v>
      </c>
      <c r="T2639" s="14" t="s">
        <v>1624</v>
      </c>
      <c r="U2639" s="14" t="s">
        <v>134</v>
      </c>
      <c r="V2639" s="14" t="s">
        <v>44</v>
      </c>
    </row>
    <row r="2640" spans="1:22" ht="9.75" customHeight="1">
      <c r="A2640" s="58" t="s">
        <v>28396</v>
      </c>
      <c r="B2640" s="14" t="s">
        <v>430</v>
      </c>
      <c r="C2640" s="13" t="str">
        <f t="shared" si="10"/>
        <v>12001C11</v>
      </c>
      <c r="D2640" s="14" t="s">
        <v>27</v>
      </c>
      <c r="E2640" s="14" t="s">
        <v>28699</v>
      </c>
      <c r="F2640" s="14" t="s">
        <v>28700</v>
      </c>
      <c r="G2640" s="14" t="s">
        <v>28701</v>
      </c>
      <c r="H2640" s="14" t="s">
        <v>28702</v>
      </c>
      <c r="I2640" s="14" t="s">
        <v>28703</v>
      </c>
      <c r="J2640" s="14" t="s">
        <v>344</v>
      </c>
      <c r="K2640" s="14" t="s">
        <v>1326</v>
      </c>
      <c r="L2640" s="14" t="s">
        <v>28704</v>
      </c>
      <c r="M2640" s="14" t="s">
        <v>28705</v>
      </c>
      <c r="N2640" s="14" t="s">
        <v>28706</v>
      </c>
      <c r="O2640" s="14" t="s">
        <v>28707</v>
      </c>
      <c r="P2640" s="58" t="s">
        <v>28405</v>
      </c>
      <c r="Q2640" s="14" t="s">
        <v>28708</v>
      </c>
      <c r="R2640" s="14" t="s">
        <v>40</v>
      </c>
      <c r="S2640" s="14" t="s">
        <v>28709</v>
      </c>
      <c r="T2640" s="14" t="s">
        <v>75</v>
      </c>
      <c r="U2640" s="14" t="s">
        <v>243</v>
      </c>
      <c r="V2640" s="14" t="s">
        <v>148</v>
      </c>
    </row>
    <row r="2641" spans="1:22" ht="9.75" customHeight="1">
      <c r="A2641" s="58" t="s">
        <v>28396</v>
      </c>
      <c r="B2641" s="14" t="s">
        <v>444</v>
      </c>
      <c r="C2641" s="13" t="str">
        <f t="shared" si="10"/>
        <v>12001D2</v>
      </c>
      <c r="D2641" s="14" t="s">
        <v>27</v>
      </c>
      <c r="E2641" s="14" t="s">
        <v>28710</v>
      </c>
      <c r="F2641" s="14" t="s">
        <v>28711</v>
      </c>
      <c r="G2641" s="14" t="s">
        <v>28712</v>
      </c>
      <c r="H2641" s="14" t="s">
        <v>28713</v>
      </c>
      <c r="I2641" s="14" t="s">
        <v>28714</v>
      </c>
      <c r="J2641" s="14" t="s">
        <v>16509</v>
      </c>
      <c r="K2641" s="14" t="s">
        <v>52</v>
      </c>
      <c r="L2641" s="14" t="s">
        <v>28715</v>
      </c>
      <c r="M2641" s="14" t="s">
        <v>28716</v>
      </c>
      <c r="N2641" s="14" t="s">
        <v>28717</v>
      </c>
      <c r="O2641" s="14" t="s">
        <v>28718</v>
      </c>
      <c r="P2641" s="58" t="s">
        <v>28405</v>
      </c>
      <c r="Q2641" s="14" t="s">
        <v>28719</v>
      </c>
      <c r="R2641" s="14" t="s">
        <v>40</v>
      </c>
      <c r="S2641" s="14" t="s">
        <v>28720</v>
      </c>
      <c r="T2641" s="14" t="s">
        <v>75</v>
      </c>
      <c r="U2641" s="14" t="s">
        <v>484</v>
      </c>
      <c r="V2641" s="14" t="s">
        <v>44</v>
      </c>
    </row>
    <row r="2642" spans="1:22" ht="9.75" customHeight="1">
      <c r="A2642" s="58" t="s">
        <v>28396</v>
      </c>
      <c r="B2642" s="14" t="s">
        <v>457</v>
      </c>
      <c r="C2642" s="13" t="str">
        <f t="shared" si="10"/>
        <v>12001D3</v>
      </c>
      <c r="D2642" s="14" t="s">
        <v>27</v>
      </c>
      <c r="E2642" s="14" t="s">
        <v>28721</v>
      </c>
      <c r="F2642" s="14" t="s">
        <v>28722</v>
      </c>
      <c r="G2642" s="14" t="s">
        <v>28723</v>
      </c>
      <c r="H2642" s="14" t="s">
        <v>28724</v>
      </c>
      <c r="I2642" s="14" t="s">
        <v>14696</v>
      </c>
      <c r="J2642" s="14" t="s">
        <v>9920</v>
      </c>
      <c r="K2642" s="14" t="s">
        <v>52</v>
      </c>
      <c r="L2642" s="14" t="s">
        <v>28725</v>
      </c>
      <c r="M2642" s="14" t="s">
        <v>28726</v>
      </c>
      <c r="N2642" s="14" t="s">
        <v>28727</v>
      </c>
      <c r="O2642" s="14" t="s">
        <v>28728</v>
      </c>
      <c r="P2642" s="58" t="s">
        <v>28405</v>
      </c>
      <c r="Q2642" s="14" t="s">
        <v>28729</v>
      </c>
      <c r="R2642" s="14" t="s">
        <v>40</v>
      </c>
      <c r="S2642" s="14" t="s">
        <v>28730</v>
      </c>
      <c r="T2642" s="14" t="s">
        <v>5622</v>
      </c>
      <c r="U2642" s="14" t="s">
        <v>43</v>
      </c>
      <c r="V2642" s="14" t="s">
        <v>44</v>
      </c>
    </row>
    <row r="2643" spans="1:22" ht="9.75" customHeight="1">
      <c r="A2643" s="58" t="s">
        <v>28396</v>
      </c>
      <c r="B2643" s="14" t="s">
        <v>470</v>
      </c>
      <c r="C2643" s="13" t="str">
        <f t="shared" si="10"/>
        <v>12001D4</v>
      </c>
      <c r="D2643" s="14" t="s">
        <v>27</v>
      </c>
      <c r="E2643" s="14" t="s">
        <v>28731</v>
      </c>
      <c r="F2643" s="14" t="s">
        <v>28732</v>
      </c>
      <c r="G2643" s="13"/>
      <c r="H2643" s="14" t="s">
        <v>28733</v>
      </c>
      <c r="I2643" s="14" t="s">
        <v>3077</v>
      </c>
      <c r="J2643" s="14" t="s">
        <v>1962</v>
      </c>
      <c r="K2643" s="13"/>
      <c r="L2643" s="14" t="s">
        <v>28734</v>
      </c>
      <c r="M2643" s="14" t="s">
        <v>3079</v>
      </c>
      <c r="N2643" s="14" t="s">
        <v>28735</v>
      </c>
      <c r="O2643" s="14" t="s">
        <v>280</v>
      </c>
      <c r="P2643" s="58" t="s">
        <v>28405</v>
      </c>
      <c r="Q2643" s="14" t="s">
        <v>28736</v>
      </c>
      <c r="R2643" s="14" t="s">
        <v>40</v>
      </c>
      <c r="S2643" s="14" t="s">
        <v>28737</v>
      </c>
      <c r="T2643" s="14" t="s">
        <v>75</v>
      </c>
      <c r="U2643" s="14" t="s">
        <v>4536</v>
      </c>
      <c r="V2643" s="14" t="s">
        <v>44</v>
      </c>
    </row>
    <row r="2644" spans="1:22" ht="9.75" customHeight="1">
      <c r="A2644" s="58" t="s">
        <v>28396</v>
      </c>
      <c r="B2644" s="14" t="s">
        <v>485</v>
      </c>
      <c r="C2644" s="13" t="str">
        <f t="shared" si="10"/>
        <v>12001D5</v>
      </c>
      <c r="D2644" s="14" t="s">
        <v>27</v>
      </c>
      <c r="E2644" s="14" t="s">
        <v>28738</v>
      </c>
      <c r="F2644" s="14" t="s">
        <v>28739</v>
      </c>
      <c r="G2644" s="13"/>
      <c r="H2644" s="14" t="s">
        <v>28740</v>
      </c>
      <c r="I2644" s="14" t="s">
        <v>28741</v>
      </c>
      <c r="J2644" s="14" t="s">
        <v>16440</v>
      </c>
      <c r="K2644" s="14" t="s">
        <v>52</v>
      </c>
      <c r="L2644" s="14" t="s">
        <v>28742</v>
      </c>
      <c r="M2644" s="14" t="s">
        <v>28743</v>
      </c>
      <c r="N2644" s="14" t="s">
        <v>28744</v>
      </c>
      <c r="O2644" s="14" t="s">
        <v>28745</v>
      </c>
      <c r="P2644" s="58" t="s">
        <v>28405</v>
      </c>
      <c r="Q2644" s="14" t="s">
        <v>28746</v>
      </c>
      <c r="R2644" s="14" t="s">
        <v>40</v>
      </c>
      <c r="S2644" s="14" t="s">
        <v>28747</v>
      </c>
      <c r="T2644" s="14" t="s">
        <v>1295</v>
      </c>
      <c r="U2644" s="14" t="s">
        <v>28748</v>
      </c>
      <c r="V2644" s="14" t="s">
        <v>44</v>
      </c>
    </row>
    <row r="2645" spans="1:22" ht="9.75" customHeight="1">
      <c r="A2645" s="58" t="s">
        <v>28396</v>
      </c>
      <c r="B2645" s="14" t="s">
        <v>497</v>
      </c>
      <c r="C2645" s="13" t="str">
        <f t="shared" si="10"/>
        <v>12001D6</v>
      </c>
      <c r="D2645" s="14" t="s">
        <v>27</v>
      </c>
      <c r="E2645" s="14" t="s">
        <v>28749</v>
      </c>
      <c r="F2645" s="14" t="s">
        <v>28750</v>
      </c>
      <c r="G2645" s="14" t="s">
        <v>28751</v>
      </c>
      <c r="H2645" s="14" t="s">
        <v>28752</v>
      </c>
      <c r="I2645" s="14" t="s">
        <v>9760</v>
      </c>
      <c r="J2645" s="14" t="s">
        <v>28753</v>
      </c>
      <c r="K2645" s="14" t="s">
        <v>52</v>
      </c>
      <c r="L2645" s="14" t="s">
        <v>28754</v>
      </c>
      <c r="M2645" s="14" t="s">
        <v>9762</v>
      </c>
      <c r="N2645" s="14" t="s">
        <v>28755</v>
      </c>
      <c r="O2645" s="14" t="s">
        <v>28756</v>
      </c>
      <c r="P2645" s="58" t="s">
        <v>28405</v>
      </c>
      <c r="Q2645" s="14" t="s">
        <v>28757</v>
      </c>
      <c r="R2645" s="14" t="s">
        <v>40</v>
      </c>
      <c r="S2645" s="14" t="s">
        <v>28758</v>
      </c>
      <c r="T2645" s="14" t="s">
        <v>1922</v>
      </c>
      <c r="U2645" s="14" t="s">
        <v>60</v>
      </c>
      <c r="V2645" s="14" t="s">
        <v>44</v>
      </c>
    </row>
    <row r="2646" spans="1:22" ht="9.75" customHeight="1">
      <c r="A2646" s="58" t="s">
        <v>28396</v>
      </c>
      <c r="B2646" s="14" t="s">
        <v>507</v>
      </c>
      <c r="C2646" s="13" t="str">
        <f t="shared" si="10"/>
        <v>12001D7</v>
      </c>
      <c r="D2646" s="14" t="s">
        <v>27</v>
      </c>
      <c r="E2646" s="14" t="s">
        <v>28759</v>
      </c>
      <c r="F2646" s="14" t="s">
        <v>28760</v>
      </c>
      <c r="G2646" s="14" t="s">
        <v>28761</v>
      </c>
      <c r="H2646" s="14" t="s">
        <v>28762</v>
      </c>
      <c r="I2646" s="14" t="s">
        <v>6468</v>
      </c>
      <c r="J2646" s="14" t="s">
        <v>28763</v>
      </c>
      <c r="K2646" s="14" t="s">
        <v>52</v>
      </c>
      <c r="L2646" s="14" t="s">
        <v>28764</v>
      </c>
      <c r="M2646" s="14" t="s">
        <v>28765</v>
      </c>
      <c r="N2646" s="14" t="s">
        <v>28766</v>
      </c>
      <c r="O2646" s="14" t="s">
        <v>28767</v>
      </c>
      <c r="P2646" s="58" t="s">
        <v>28405</v>
      </c>
      <c r="Q2646" s="14" t="s">
        <v>28768</v>
      </c>
      <c r="R2646" s="14" t="s">
        <v>40</v>
      </c>
      <c r="S2646" s="14" t="s">
        <v>28769</v>
      </c>
      <c r="T2646" s="14" t="s">
        <v>1624</v>
      </c>
      <c r="U2646" s="14" t="s">
        <v>134</v>
      </c>
      <c r="V2646" s="14" t="s">
        <v>44</v>
      </c>
    </row>
    <row r="2647" spans="1:22" ht="9.75" customHeight="1">
      <c r="A2647" s="58" t="s">
        <v>28396</v>
      </c>
      <c r="B2647" s="14" t="s">
        <v>521</v>
      </c>
      <c r="C2647" s="13" t="str">
        <f t="shared" si="10"/>
        <v>12001D8</v>
      </c>
      <c r="D2647" s="14" t="s">
        <v>27</v>
      </c>
      <c r="E2647" s="14" t="s">
        <v>28770</v>
      </c>
      <c r="F2647" s="14" t="s">
        <v>28771</v>
      </c>
      <c r="G2647" s="13"/>
      <c r="H2647" s="14" t="s">
        <v>28772</v>
      </c>
      <c r="I2647" s="14" t="s">
        <v>28773</v>
      </c>
      <c r="J2647" s="14" t="s">
        <v>111</v>
      </c>
      <c r="K2647" s="14" t="s">
        <v>52</v>
      </c>
      <c r="L2647" s="14" t="s">
        <v>28774</v>
      </c>
      <c r="M2647" s="14" t="s">
        <v>28775</v>
      </c>
      <c r="N2647" s="14" t="s">
        <v>28776</v>
      </c>
      <c r="O2647" s="14" t="s">
        <v>28777</v>
      </c>
      <c r="P2647" s="58" t="s">
        <v>28405</v>
      </c>
      <c r="Q2647" s="14" t="s">
        <v>28778</v>
      </c>
      <c r="R2647" s="14" t="s">
        <v>40</v>
      </c>
      <c r="S2647" s="14" t="s">
        <v>28779</v>
      </c>
      <c r="T2647" s="14" t="s">
        <v>118</v>
      </c>
      <c r="U2647" s="14" t="s">
        <v>230</v>
      </c>
      <c r="V2647" s="14" t="s">
        <v>148</v>
      </c>
    </row>
    <row r="2648" spans="1:22" ht="9.75" customHeight="1">
      <c r="A2648" s="58" t="s">
        <v>28396</v>
      </c>
      <c r="B2648" s="14" t="s">
        <v>535</v>
      </c>
      <c r="C2648" s="13" t="str">
        <f t="shared" si="10"/>
        <v>12001D9</v>
      </c>
      <c r="D2648" s="14" t="s">
        <v>27</v>
      </c>
      <c r="E2648" s="14" t="s">
        <v>28780</v>
      </c>
      <c r="F2648" s="14" t="s">
        <v>28781</v>
      </c>
      <c r="G2648" s="13"/>
      <c r="H2648" s="14" t="s">
        <v>28782</v>
      </c>
      <c r="I2648" s="14" t="s">
        <v>28783</v>
      </c>
      <c r="J2648" s="14" t="s">
        <v>230</v>
      </c>
      <c r="K2648" s="14" t="s">
        <v>68</v>
      </c>
      <c r="L2648" s="14" t="s">
        <v>28784</v>
      </c>
      <c r="M2648" s="14" t="s">
        <v>28785</v>
      </c>
      <c r="N2648" s="14" t="s">
        <v>28786</v>
      </c>
      <c r="O2648" s="14" t="s">
        <v>28787</v>
      </c>
      <c r="P2648" s="58" t="s">
        <v>28405</v>
      </c>
      <c r="Q2648" s="14" t="s">
        <v>28788</v>
      </c>
      <c r="R2648" s="14" t="s">
        <v>40</v>
      </c>
      <c r="S2648" s="14" t="s">
        <v>28789</v>
      </c>
      <c r="T2648" s="14" t="s">
        <v>230</v>
      </c>
      <c r="U2648" s="14" t="s">
        <v>230</v>
      </c>
      <c r="V2648" s="14" t="s">
        <v>44</v>
      </c>
    </row>
    <row r="2649" spans="1:22" ht="9.75" customHeight="1">
      <c r="A2649" s="58" t="s">
        <v>28396</v>
      </c>
      <c r="B2649" s="14" t="s">
        <v>548</v>
      </c>
      <c r="C2649" s="13" t="str">
        <f t="shared" si="10"/>
        <v>12001D10</v>
      </c>
      <c r="D2649" s="14" t="s">
        <v>27</v>
      </c>
      <c r="E2649" s="14" t="s">
        <v>28790</v>
      </c>
      <c r="F2649" s="14" t="s">
        <v>28791</v>
      </c>
      <c r="G2649" s="14" t="s">
        <v>28792</v>
      </c>
      <c r="H2649" s="14" t="s">
        <v>28793</v>
      </c>
      <c r="I2649" s="14" t="s">
        <v>16787</v>
      </c>
      <c r="J2649" s="14" t="s">
        <v>344</v>
      </c>
      <c r="K2649" s="14" t="s">
        <v>1326</v>
      </c>
      <c r="L2649" s="14" t="s">
        <v>28794</v>
      </c>
      <c r="M2649" s="14" t="s">
        <v>28795</v>
      </c>
      <c r="N2649" s="14" t="s">
        <v>28796</v>
      </c>
      <c r="O2649" s="14" t="s">
        <v>28797</v>
      </c>
      <c r="P2649" s="58" t="s">
        <v>28405</v>
      </c>
      <c r="Q2649" s="14" t="s">
        <v>28798</v>
      </c>
      <c r="R2649" s="14" t="s">
        <v>40</v>
      </c>
      <c r="S2649" s="14" t="s">
        <v>28799</v>
      </c>
      <c r="T2649" s="14" t="s">
        <v>75</v>
      </c>
      <c r="U2649" s="14" t="s">
        <v>243</v>
      </c>
      <c r="V2649" s="14" t="s">
        <v>44</v>
      </c>
    </row>
    <row r="2650" spans="1:22" ht="9.75" customHeight="1">
      <c r="A2650" s="58" t="s">
        <v>28396</v>
      </c>
      <c r="B2650" s="14" t="s">
        <v>560</v>
      </c>
      <c r="C2650" s="13" t="str">
        <f t="shared" si="10"/>
        <v>12001D11</v>
      </c>
      <c r="D2650" s="14" t="s">
        <v>27</v>
      </c>
      <c r="E2650" s="14" t="s">
        <v>28800</v>
      </c>
      <c r="F2650" s="14" t="s">
        <v>28801</v>
      </c>
      <c r="G2650" s="14" t="s">
        <v>28802</v>
      </c>
      <c r="H2650" s="14" t="s">
        <v>28803</v>
      </c>
      <c r="I2650" s="14" t="s">
        <v>28804</v>
      </c>
      <c r="J2650" s="14" t="s">
        <v>230</v>
      </c>
      <c r="K2650" s="14" t="s">
        <v>33</v>
      </c>
      <c r="L2650" s="14" t="s">
        <v>28805</v>
      </c>
      <c r="M2650" s="14" t="s">
        <v>28806</v>
      </c>
      <c r="N2650" s="14" t="s">
        <v>28807</v>
      </c>
      <c r="O2650" s="14" t="s">
        <v>28808</v>
      </c>
      <c r="P2650" s="58" t="s">
        <v>28405</v>
      </c>
      <c r="Q2650" s="14" t="s">
        <v>28809</v>
      </c>
      <c r="R2650" s="14" t="s">
        <v>40</v>
      </c>
      <c r="S2650" s="14" t="s">
        <v>28810</v>
      </c>
      <c r="T2650" s="14" t="s">
        <v>230</v>
      </c>
      <c r="U2650" s="14" t="s">
        <v>230</v>
      </c>
      <c r="V2650" s="14" t="s">
        <v>44</v>
      </c>
    </row>
    <row r="2651" spans="1:22" ht="9.75" customHeight="1">
      <c r="A2651" s="58" t="s">
        <v>28396</v>
      </c>
      <c r="B2651" s="14" t="s">
        <v>571</v>
      </c>
      <c r="C2651" s="13" t="str">
        <f t="shared" si="10"/>
        <v>12001E2</v>
      </c>
      <c r="D2651" s="14" t="s">
        <v>27</v>
      </c>
      <c r="E2651" s="14" t="s">
        <v>28811</v>
      </c>
      <c r="F2651" s="14" t="s">
        <v>28812</v>
      </c>
      <c r="G2651" s="14" t="s">
        <v>28813</v>
      </c>
      <c r="H2651" s="14" t="s">
        <v>28814</v>
      </c>
      <c r="I2651" s="14" t="s">
        <v>28815</v>
      </c>
      <c r="J2651" s="14" t="s">
        <v>230</v>
      </c>
      <c r="K2651" s="14" t="s">
        <v>68</v>
      </c>
      <c r="L2651" s="14" t="s">
        <v>28816</v>
      </c>
      <c r="M2651" s="14" t="s">
        <v>28817</v>
      </c>
      <c r="N2651" s="14" t="s">
        <v>28818</v>
      </c>
      <c r="O2651" s="14" t="s">
        <v>28819</v>
      </c>
      <c r="P2651" s="58" t="s">
        <v>28405</v>
      </c>
      <c r="Q2651" s="14" t="s">
        <v>28820</v>
      </c>
      <c r="R2651" s="14" t="s">
        <v>40</v>
      </c>
      <c r="S2651" s="14" t="s">
        <v>28821</v>
      </c>
      <c r="T2651" s="14" t="s">
        <v>230</v>
      </c>
      <c r="U2651" s="14" t="s">
        <v>283</v>
      </c>
      <c r="V2651" s="14" t="s">
        <v>44</v>
      </c>
    </row>
    <row r="2652" spans="1:22" ht="9.75" customHeight="1">
      <c r="A2652" s="58" t="s">
        <v>28396</v>
      </c>
      <c r="B2652" s="14" t="s">
        <v>583</v>
      </c>
      <c r="C2652" s="13" t="str">
        <f t="shared" si="10"/>
        <v>12001E3</v>
      </c>
      <c r="D2652" s="14" t="s">
        <v>27</v>
      </c>
      <c r="E2652" s="14" t="s">
        <v>28822</v>
      </c>
      <c r="F2652" s="14" t="s">
        <v>28823</v>
      </c>
      <c r="G2652" s="14" t="s">
        <v>28824</v>
      </c>
      <c r="H2652" s="14" t="s">
        <v>28825</v>
      </c>
      <c r="I2652" s="14" t="s">
        <v>28826</v>
      </c>
      <c r="J2652" s="14" t="s">
        <v>230</v>
      </c>
      <c r="K2652" s="14" t="s">
        <v>5067</v>
      </c>
      <c r="L2652" s="14" t="s">
        <v>28827</v>
      </c>
      <c r="M2652" s="14" t="s">
        <v>28828</v>
      </c>
      <c r="N2652" s="14" t="s">
        <v>28829</v>
      </c>
      <c r="O2652" s="14" t="s">
        <v>28830</v>
      </c>
      <c r="P2652" s="58" t="s">
        <v>28405</v>
      </c>
      <c r="Q2652" s="14" t="s">
        <v>28831</v>
      </c>
      <c r="R2652" s="14" t="s">
        <v>40</v>
      </c>
      <c r="S2652" s="14" t="s">
        <v>28832</v>
      </c>
      <c r="T2652" s="14" t="s">
        <v>230</v>
      </c>
      <c r="U2652" s="14" t="s">
        <v>43</v>
      </c>
      <c r="V2652" s="14" t="s">
        <v>148</v>
      </c>
    </row>
    <row r="2653" spans="1:22" ht="9.75" customHeight="1">
      <c r="A2653" s="58" t="s">
        <v>28396</v>
      </c>
      <c r="B2653" s="14" t="s">
        <v>595</v>
      </c>
      <c r="C2653" s="13" t="str">
        <f t="shared" si="10"/>
        <v>12001E4</v>
      </c>
      <c r="D2653" s="14" t="s">
        <v>27</v>
      </c>
      <c r="E2653" s="14" t="s">
        <v>28833</v>
      </c>
      <c r="F2653" s="14" t="s">
        <v>28834</v>
      </c>
      <c r="G2653" s="13"/>
      <c r="H2653" s="14" t="s">
        <v>28835</v>
      </c>
      <c r="I2653" s="14" t="s">
        <v>14696</v>
      </c>
      <c r="J2653" s="14" t="s">
        <v>230</v>
      </c>
      <c r="K2653" s="14" t="s">
        <v>52</v>
      </c>
      <c r="L2653" s="14" t="s">
        <v>28836</v>
      </c>
      <c r="M2653" s="14" t="s">
        <v>28726</v>
      </c>
      <c r="N2653" s="14" t="s">
        <v>28837</v>
      </c>
      <c r="O2653" s="14" t="s">
        <v>28838</v>
      </c>
      <c r="P2653" s="58" t="s">
        <v>28405</v>
      </c>
      <c r="Q2653" s="14" t="s">
        <v>28839</v>
      </c>
      <c r="R2653" s="14" t="s">
        <v>40</v>
      </c>
      <c r="S2653" s="14" t="s">
        <v>28840</v>
      </c>
      <c r="T2653" s="14" t="s">
        <v>230</v>
      </c>
      <c r="U2653" s="14" t="s">
        <v>43</v>
      </c>
      <c r="V2653" s="14" t="s">
        <v>44</v>
      </c>
    </row>
    <row r="2654" spans="1:22" ht="9.75" customHeight="1">
      <c r="A2654" s="58" t="s">
        <v>28396</v>
      </c>
      <c r="B2654" s="14" t="s">
        <v>606</v>
      </c>
      <c r="C2654" s="13" t="str">
        <f t="shared" si="10"/>
        <v>12001E5</v>
      </c>
      <c r="D2654" s="14" t="s">
        <v>27</v>
      </c>
      <c r="E2654" s="14" t="s">
        <v>28841</v>
      </c>
      <c r="F2654" s="14" t="s">
        <v>28842</v>
      </c>
      <c r="G2654" s="14" t="s">
        <v>28843</v>
      </c>
      <c r="H2654" s="14" t="s">
        <v>28844</v>
      </c>
      <c r="I2654" s="14" t="s">
        <v>28845</v>
      </c>
      <c r="J2654" s="14" t="s">
        <v>344</v>
      </c>
      <c r="K2654" s="14" t="s">
        <v>33</v>
      </c>
      <c r="L2654" s="14" t="s">
        <v>28846</v>
      </c>
      <c r="M2654" s="14" t="s">
        <v>28847</v>
      </c>
      <c r="N2654" s="14" t="s">
        <v>28848</v>
      </c>
      <c r="O2654" s="14" t="s">
        <v>28849</v>
      </c>
      <c r="P2654" s="58" t="s">
        <v>28405</v>
      </c>
      <c r="Q2654" s="14" t="s">
        <v>28850</v>
      </c>
      <c r="R2654" s="14" t="s">
        <v>40</v>
      </c>
      <c r="S2654" s="14" t="s">
        <v>28851</v>
      </c>
      <c r="T2654" s="14" t="s">
        <v>75</v>
      </c>
      <c r="U2654" s="14" t="s">
        <v>243</v>
      </c>
      <c r="V2654" s="14" t="s">
        <v>44</v>
      </c>
    </row>
    <row r="2655" spans="1:22" ht="9.75" customHeight="1">
      <c r="A2655" s="58" t="s">
        <v>28396</v>
      </c>
      <c r="B2655" s="14" t="s">
        <v>617</v>
      </c>
      <c r="C2655" s="13" t="str">
        <f t="shared" si="10"/>
        <v>12001E6</v>
      </c>
      <c r="D2655" s="14" t="s">
        <v>27</v>
      </c>
      <c r="E2655" s="14" t="s">
        <v>28852</v>
      </c>
      <c r="F2655" s="14" t="s">
        <v>28853</v>
      </c>
      <c r="G2655" s="13"/>
      <c r="H2655" s="14" t="s">
        <v>28854</v>
      </c>
      <c r="I2655" s="14" t="s">
        <v>28855</v>
      </c>
      <c r="J2655" s="14" t="s">
        <v>111</v>
      </c>
      <c r="K2655" s="14" t="s">
        <v>52</v>
      </c>
      <c r="L2655" s="14" t="s">
        <v>28856</v>
      </c>
      <c r="M2655" s="14" t="s">
        <v>28857</v>
      </c>
      <c r="N2655" s="14" t="s">
        <v>28858</v>
      </c>
      <c r="O2655" s="14" t="s">
        <v>28859</v>
      </c>
      <c r="P2655" s="58" t="s">
        <v>28405</v>
      </c>
      <c r="Q2655" s="14" t="s">
        <v>28860</v>
      </c>
      <c r="R2655" s="14" t="s">
        <v>40</v>
      </c>
      <c r="S2655" s="14" t="s">
        <v>28861</v>
      </c>
      <c r="T2655" s="14" t="s">
        <v>118</v>
      </c>
      <c r="U2655" s="14" t="s">
        <v>3797</v>
      </c>
      <c r="V2655" s="14" t="s">
        <v>148</v>
      </c>
    </row>
    <row r="2656" spans="1:22" ht="9.75" customHeight="1">
      <c r="A2656" s="58" t="s">
        <v>28396</v>
      </c>
      <c r="B2656" s="14" t="s">
        <v>631</v>
      </c>
      <c r="C2656" s="13" t="str">
        <f t="shared" si="10"/>
        <v>12001E7</v>
      </c>
      <c r="D2656" s="14" t="s">
        <v>27</v>
      </c>
      <c r="E2656" s="14" t="s">
        <v>28862</v>
      </c>
      <c r="F2656" s="14" t="s">
        <v>28863</v>
      </c>
      <c r="G2656" s="14" t="s">
        <v>28864</v>
      </c>
      <c r="H2656" s="14" t="s">
        <v>28865</v>
      </c>
      <c r="I2656" s="14" t="s">
        <v>28692</v>
      </c>
      <c r="J2656" s="14" t="s">
        <v>774</v>
      </c>
      <c r="K2656" s="14" t="s">
        <v>52</v>
      </c>
      <c r="L2656" s="14" t="s">
        <v>28866</v>
      </c>
      <c r="M2656" s="14" t="s">
        <v>28694</v>
      </c>
      <c r="N2656" s="14" t="s">
        <v>28867</v>
      </c>
      <c r="O2656" s="14" t="s">
        <v>28868</v>
      </c>
      <c r="P2656" s="58" t="s">
        <v>28405</v>
      </c>
      <c r="Q2656" s="14" t="s">
        <v>28869</v>
      </c>
      <c r="R2656" s="14" t="s">
        <v>40</v>
      </c>
      <c r="S2656" s="14" t="s">
        <v>28870</v>
      </c>
      <c r="T2656" s="14" t="s">
        <v>781</v>
      </c>
      <c r="U2656" s="14" t="s">
        <v>134</v>
      </c>
      <c r="V2656" s="14" t="s">
        <v>44</v>
      </c>
    </row>
    <row r="2657" spans="1:22" ht="9.75" customHeight="1">
      <c r="A2657" s="58" t="s">
        <v>28396</v>
      </c>
      <c r="B2657" s="14" t="s">
        <v>644</v>
      </c>
      <c r="C2657" s="13" t="str">
        <f t="shared" si="10"/>
        <v>12001E8</v>
      </c>
      <c r="D2657" s="14" t="s">
        <v>27</v>
      </c>
      <c r="E2657" s="14" t="s">
        <v>28871</v>
      </c>
      <c r="F2657" s="14" t="s">
        <v>28872</v>
      </c>
      <c r="G2657" s="13"/>
      <c r="H2657" s="14" t="s">
        <v>28873</v>
      </c>
      <c r="I2657" s="14" t="s">
        <v>28874</v>
      </c>
      <c r="J2657" s="14" t="s">
        <v>111</v>
      </c>
      <c r="K2657" s="14" t="s">
        <v>52</v>
      </c>
      <c r="L2657" s="14" t="s">
        <v>28875</v>
      </c>
      <c r="M2657" s="14" t="s">
        <v>28876</v>
      </c>
      <c r="N2657" s="14" t="s">
        <v>28877</v>
      </c>
      <c r="O2657" s="14" t="s">
        <v>28878</v>
      </c>
      <c r="P2657" s="58" t="s">
        <v>28405</v>
      </c>
      <c r="Q2657" s="14" t="s">
        <v>28879</v>
      </c>
      <c r="R2657" s="14" t="s">
        <v>40</v>
      </c>
      <c r="S2657" s="14" t="s">
        <v>28880</v>
      </c>
      <c r="T2657" s="14" t="s">
        <v>118</v>
      </c>
      <c r="U2657" s="14" t="s">
        <v>60</v>
      </c>
      <c r="V2657" s="14" t="s">
        <v>44</v>
      </c>
    </row>
    <row r="2658" spans="1:22" ht="9.75" customHeight="1">
      <c r="A2658" s="58" t="s">
        <v>28396</v>
      </c>
      <c r="B2658" s="14" t="s">
        <v>656</v>
      </c>
      <c r="C2658" s="13" t="str">
        <f t="shared" si="10"/>
        <v>12001E9</v>
      </c>
      <c r="D2658" s="14" t="s">
        <v>27</v>
      </c>
      <c r="E2658" s="14" t="s">
        <v>28881</v>
      </c>
      <c r="F2658" s="14" t="s">
        <v>28882</v>
      </c>
      <c r="G2658" s="13"/>
      <c r="H2658" s="14" t="s">
        <v>28883</v>
      </c>
      <c r="I2658" s="14" t="s">
        <v>28884</v>
      </c>
      <c r="J2658" s="14" t="s">
        <v>28885</v>
      </c>
      <c r="K2658" s="14" t="s">
        <v>52</v>
      </c>
      <c r="L2658" s="14" t="s">
        <v>28886</v>
      </c>
      <c r="M2658" s="14" t="s">
        <v>28887</v>
      </c>
      <c r="N2658" s="14" t="s">
        <v>28888</v>
      </c>
      <c r="O2658" s="14" t="s">
        <v>28889</v>
      </c>
      <c r="P2658" s="58" t="s">
        <v>28405</v>
      </c>
      <c r="Q2658" s="14" t="s">
        <v>28890</v>
      </c>
      <c r="R2658" s="14" t="s">
        <v>40</v>
      </c>
      <c r="S2658" s="14" t="s">
        <v>28891</v>
      </c>
      <c r="T2658" s="14" t="s">
        <v>118</v>
      </c>
      <c r="U2658" s="14" t="s">
        <v>28892</v>
      </c>
      <c r="V2658" s="14" t="s">
        <v>44</v>
      </c>
    </row>
    <row r="2659" spans="1:22" ht="9.75" customHeight="1">
      <c r="A2659" s="58" t="s">
        <v>28396</v>
      </c>
      <c r="B2659" s="14" t="s">
        <v>668</v>
      </c>
      <c r="C2659" s="13" t="str">
        <f t="shared" si="10"/>
        <v>12001E10</v>
      </c>
      <c r="D2659" s="14" t="s">
        <v>27</v>
      </c>
      <c r="E2659" s="14" t="s">
        <v>28893</v>
      </c>
      <c r="F2659" s="14" t="s">
        <v>28894</v>
      </c>
      <c r="G2659" s="13"/>
      <c r="H2659" s="14" t="s">
        <v>28895</v>
      </c>
      <c r="I2659" s="14" t="s">
        <v>28896</v>
      </c>
      <c r="J2659" s="14" t="s">
        <v>28897</v>
      </c>
      <c r="K2659" s="14" t="s">
        <v>1326</v>
      </c>
      <c r="L2659" s="14" t="s">
        <v>28898</v>
      </c>
      <c r="M2659" s="14" t="s">
        <v>28899</v>
      </c>
      <c r="N2659" s="14" t="s">
        <v>28900</v>
      </c>
      <c r="O2659" s="14" t="s">
        <v>28901</v>
      </c>
      <c r="P2659" s="58" t="s">
        <v>28405</v>
      </c>
      <c r="Q2659" s="14" t="s">
        <v>28902</v>
      </c>
      <c r="R2659" s="14" t="s">
        <v>40</v>
      </c>
      <c r="S2659" s="14" t="s">
        <v>28903</v>
      </c>
      <c r="T2659" s="14" t="s">
        <v>706</v>
      </c>
      <c r="U2659" s="14" t="s">
        <v>243</v>
      </c>
      <c r="V2659" s="14" t="s">
        <v>44</v>
      </c>
    </row>
    <row r="2660" spans="1:22" ht="9.75" customHeight="1">
      <c r="A2660" s="58" t="s">
        <v>28396</v>
      </c>
      <c r="B2660" s="14" t="s">
        <v>679</v>
      </c>
      <c r="C2660" s="13" t="str">
        <f t="shared" si="10"/>
        <v>12001E11</v>
      </c>
      <c r="D2660" s="14" t="s">
        <v>27</v>
      </c>
      <c r="E2660" s="14" t="s">
        <v>28904</v>
      </c>
      <c r="F2660" s="14" t="s">
        <v>28905</v>
      </c>
      <c r="G2660" s="14" t="s">
        <v>28906</v>
      </c>
      <c r="H2660" s="14" t="s">
        <v>28907</v>
      </c>
      <c r="I2660" s="14" t="s">
        <v>28908</v>
      </c>
      <c r="J2660" s="14" t="s">
        <v>588</v>
      </c>
      <c r="K2660" s="14" t="s">
        <v>52</v>
      </c>
      <c r="L2660" s="14" t="s">
        <v>28909</v>
      </c>
      <c r="M2660" s="14" t="s">
        <v>28910</v>
      </c>
      <c r="N2660" s="14" t="s">
        <v>28911</v>
      </c>
      <c r="O2660" s="14" t="s">
        <v>28912</v>
      </c>
      <c r="P2660" s="58" t="s">
        <v>28405</v>
      </c>
      <c r="Q2660" s="14" t="s">
        <v>28913</v>
      </c>
      <c r="R2660" s="14" t="s">
        <v>40</v>
      </c>
      <c r="S2660" s="14" t="s">
        <v>28914</v>
      </c>
      <c r="T2660" s="14" t="s">
        <v>75</v>
      </c>
      <c r="U2660" s="14" t="s">
        <v>243</v>
      </c>
      <c r="V2660" s="14" t="s">
        <v>44</v>
      </c>
    </row>
    <row r="2661" spans="1:22" ht="9.75" customHeight="1">
      <c r="A2661" s="58" t="s">
        <v>28396</v>
      </c>
      <c r="B2661" s="14" t="s">
        <v>694</v>
      </c>
      <c r="C2661" s="13" t="str">
        <f t="shared" si="10"/>
        <v>12001F2</v>
      </c>
      <c r="D2661" s="14" t="s">
        <v>27</v>
      </c>
      <c r="E2661" s="14" t="s">
        <v>28915</v>
      </c>
      <c r="F2661" s="14" t="s">
        <v>28916</v>
      </c>
      <c r="G2661" s="14" t="s">
        <v>28917</v>
      </c>
      <c r="H2661" s="14" t="s">
        <v>28918</v>
      </c>
      <c r="I2661" s="14" t="s">
        <v>28919</v>
      </c>
      <c r="J2661" s="14" t="s">
        <v>222</v>
      </c>
      <c r="K2661" s="14" t="s">
        <v>52</v>
      </c>
      <c r="L2661" s="14" t="s">
        <v>28920</v>
      </c>
      <c r="M2661" s="14" t="s">
        <v>28921</v>
      </c>
      <c r="N2661" s="14" t="s">
        <v>28922</v>
      </c>
      <c r="O2661" s="14" t="s">
        <v>28923</v>
      </c>
      <c r="P2661" s="58" t="s">
        <v>28405</v>
      </c>
      <c r="Q2661" s="14" t="s">
        <v>28924</v>
      </c>
      <c r="R2661" s="14" t="s">
        <v>40</v>
      </c>
      <c r="S2661" s="14" t="s">
        <v>28925</v>
      </c>
      <c r="T2661" s="14" t="s">
        <v>229</v>
      </c>
      <c r="U2661" s="14" t="s">
        <v>283</v>
      </c>
      <c r="V2661" s="14" t="s">
        <v>44</v>
      </c>
    </row>
    <row r="2662" spans="1:22" ht="9.75" customHeight="1">
      <c r="A2662" s="58" t="s">
        <v>28396</v>
      </c>
      <c r="B2662" s="14" t="s">
        <v>707</v>
      </c>
      <c r="C2662" s="13" t="str">
        <f t="shared" si="10"/>
        <v>12001F3</v>
      </c>
      <c r="D2662" s="14" t="s">
        <v>27</v>
      </c>
      <c r="E2662" s="14" t="s">
        <v>28926</v>
      </c>
      <c r="F2662" s="14" t="s">
        <v>28927</v>
      </c>
      <c r="G2662" s="14" t="s">
        <v>28928</v>
      </c>
      <c r="H2662" s="14" t="s">
        <v>28929</v>
      </c>
      <c r="I2662" s="14" t="s">
        <v>28930</v>
      </c>
      <c r="J2662" s="14" t="s">
        <v>67</v>
      </c>
      <c r="K2662" s="14" t="s">
        <v>68</v>
      </c>
      <c r="L2662" s="14" t="s">
        <v>28931</v>
      </c>
      <c r="M2662" s="14" t="s">
        <v>28932</v>
      </c>
      <c r="N2662" s="14" t="s">
        <v>28933</v>
      </c>
      <c r="O2662" s="14" t="s">
        <v>28934</v>
      </c>
      <c r="P2662" s="58" t="s">
        <v>28405</v>
      </c>
      <c r="Q2662" s="14" t="s">
        <v>28935</v>
      </c>
      <c r="R2662" s="14" t="s">
        <v>40</v>
      </c>
      <c r="S2662" s="14" t="s">
        <v>28936</v>
      </c>
      <c r="T2662" s="14" t="s">
        <v>75</v>
      </c>
      <c r="U2662" s="14" t="s">
        <v>230</v>
      </c>
      <c r="V2662" s="14" t="s">
        <v>44</v>
      </c>
    </row>
    <row r="2663" spans="1:22" ht="9.75" customHeight="1">
      <c r="A2663" s="58" t="s">
        <v>28396</v>
      </c>
      <c r="B2663" s="14" t="s">
        <v>721</v>
      </c>
      <c r="C2663" s="13" t="str">
        <f t="shared" si="10"/>
        <v>12001F4</v>
      </c>
      <c r="D2663" s="14" t="s">
        <v>27</v>
      </c>
      <c r="E2663" s="14" t="s">
        <v>28937</v>
      </c>
      <c r="F2663" s="14" t="s">
        <v>28938</v>
      </c>
      <c r="G2663" s="14" t="s">
        <v>28939</v>
      </c>
      <c r="H2663" s="14" t="s">
        <v>28940</v>
      </c>
      <c r="I2663" s="14" t="s">
        <v>28941</v>
      </c>
      <c r="J2663" s="14" t="s">
        <v>344</v>
      </c>
      <c r="K2663" s="14" t="s">
        <v>1326</v>
      </c>
      <c r="L2663" s="14" t="s">
        <v>28942</v>
      </c>
      <c r="M2663" s="14" t="s">
        <v>28943</v>
      </c>
      <c r="N2663" s="14" t="s">
        <v>28944</v>
      </c>
      <c r="O2663" s="14" t="s">
        <v>28945</v>
      </c>
      <c r="P2663" s="58" t="s">
        <v>28405</v>
      </c>
      <c r="Q2663" s="14" t="s">
        <v>28946</v>
      </c>
      <c r="R2663" s="14" t="s">
        <v>40</v>
      </c>
      <c r="S2663" s="14" t="s">
        <v>28947</v>
      </c>
      <c r="T2663" s="14" t="s">
        <v>75</v>
      </c>
      <c r="U2663" s="14" t="s">
        <v>243</v>
      </c>
      <c r="V2663" s="14" t="s">
        <v>44</v>
      </c>
    </row>
    <row r="2664" spans="1:22" ht="9.75" customHeight="1">
      <c r="A2664" s="58" t="s">
        <v>28396</v>
      </c>
      <c r="B2664" s="14" t="s">
        <v>731</v>
      </c>
      <c r="C2664" s="13" t="str">
        <f t="shared" si="10"/>
        <v>12001F5</v>
      </c>
      <c r="D2664" s="14" t="s">
        <v>27</v>
      </c>
      <c r="E2664" s="14" t="s">
        <v>28948</v>
      </c>
      <c r="F2664" s="14" t="s">
        <v>28949</v>
      </c>
      <c r="G2664" s="13"/>
      <c r="H2664" s="14" t="s">
        <v>28950</v>
      </c>
      <c r="I2664" s="14" t="s">
        <v>28951</v>
      </c>
      <c r="J2664" s="14" t="s">
        <v>111</v>
      </c>
      <c r="K2664" s="14" t="s">
        <v>52</v>
      </c>
      <c r="L2664" s="14" t="s">
        <v>28952</v>
      </c>
      <c r="M2664" s="14" t="s">
        <v>28953</v>
      </c>
      <c r="N2664" s="14" t="s">
        <v>28954</v>
      </c>
      <c r="O2664" s="14" t="s">
        <v>28955</v>
      </c>
      <c r="P2664" s="58" t="s">
        <v>28405</v>
      </c>
      <c r="Q2664" s="14" t="s">
        <v>28956</v>
      </c>
      <c r="R2664" s="14" t="s">
        <v>40</v>
      </c>
      <c r="S2664" s="14" t="s">
        <v>28957</v>
      </c>
      <c r="T2664" s="14" t="s">
        <v>118</v>
      </c>
      <c r="U2664" s="14" t="s">
        <v>43</v>
      </c>
      <c r="V2664" s="14" t="s">
        <v>148</v>
      </c>
    </row>
    <row r="2665" spans="1:22" ht="9.75" customHeight="1">
      <c r="A2665" s="58" t="s">
        <v>28396</v>
      </c>
      <c r="B2665" s="14" t="s">
        <v>744</v>
      </c>
      <c r="C2665" s="13" t="str">
        <f t="shared" si="10"/>
        <v>12001F6</v>
      </c>
      <c r="D2665" s="14" t="s">
        <v>27</v>
      </c>
      <c r="E2665" s="14" t="s">
        <v>28958</v>
      </c>
      <c r="F2665" s="14" t="s">
        <v>28959</v>
      </c>
      <c r="G2665" s="14" t="s">
        <v>28960</v>
      </c>
      <c r="H2665" s="14" t="s">
        <v>28961</v>
      </c>
      <c r="I2665" s="14" t="s">
        <v>28962</v>
      </c>
      <c r="J2665" s="14" t="s">
        <v>4031</v>
      </c>
      <c r="K2665" s="14" t="s">
        <v>52</v>
      </c>
      <c r="L2665" s="14" t="s">
        <v>28963</v>
      </c>
      <c r="M2665" s="14" t="s">
        <v>28964</v>
      </c>
      <c r="N2665" s="14" t="s">
        <v>28965</v>
      </c>
      <c r="O2665" s="14" t="s">
        <v>28966</v>
      </c>
      <c r="P2665" s="58" t="s">
        <v>28405</v>
      </c>
      <c r="Q2665" s="14" t="s">
        <v>28967</v>
      </c>
      <c r="R2665" s="14" t="s">
        <v>40</v>
      </c>
      <c r="S2665" s="14" t="s">
        <v>28968</v>
      </c>
      <c r="T2665" s="14" t="s">
        <v>4031</v>
      </c>
      <c r="U2665" s="14" t="s">
        <v>134</v>
      </c>
      <c r="V2665" s="14" t="s">
        <v>44</v>
      </c>
    </row>
    <row r="2666" spans="1:22" ht="9.75" customHeight="1">
      <c r="A2666" s="58" t="s">
        <v>28396</v>
      </c>
      <c r="B2666" s="14" t="s">
        <v>757</v>
      </c>
      <c r="C2666" s="13" t="str">
        <f t="shared" si="10"/>
        <v>12001F7</v>
      </c>
      <c r="D2666" s="14" t="s">
        <v>27</v>
      </c>
      <c r="E2666" s="14" t="s">
        <v>28969</v>
      </c>
      <c r="F2666" s="14" t="s">
        <v>28970</v>
      </c>
      <c r="G2666" s="13"/>
      <c r="H2666" s="14" t="s">
        <v>28971</v>
      </c>
      <c r="I2666" s="14" t="s">
        <v>28972</v>
      </c>
      <c r="J2666" s="14" t="s">
        <v>230</v>
      </c>
      <c r="K2666" s="14" t="s">
        <v>52</v>
      </c>
      <c r="L2666" s="14" t="s">
        <v>28973</v>
      </c>
      <c r="M2666" s="14" t="s">
        <v>28974</v>
      </c>
      <c r="N2666" s="14" t="s">
        <v>28975</v>
      </c>
      <c r="O2666" s="14" t="s">
        <v>28976</v>
      </c>
      <c r="P2666" s="58" t="s">
        <v>28405</v>
      </c>
      <c r="Q2666" s="14" t="s">
        <v>28977</v>
      </c>
      <c r="R2666" s="14" t="s">
        <v>40</v>
      </c>
      <c r="S2666" s="14" t="s">
        <v>28978</v>
      </c>
      <c r="T2666" s="14" t="s">
        <v>230</v>
      </c>
      <c r="U2666" s="14" t="s">
        <v>134</v>
      </c>
      <c r="V2666" s="14" t="s">
        <v>44</v>
      </c>
    </row>
    <row r="2667" spans="1:22" ht="9.75" customHeight="1">
      <c r="A2667" s="58" t="s">
        <v>28396</v>
      </c>
      <c r="B2667" s="14" t="s">
        <v>768</v>
      </c>
      <c r="C2667" s="13" t="str">
        <f t="shared" si="10"/>
        <v>12001F8</v>
      </c>
      <c r="D2667" s="14" t="s">
        <v>27</v>
      </c>
      <c r="E2667" s="14" t="s">
        <v>28979</v>
      </c>
      <c r="F2667" s="14" t="s">
        <v>28980</v>
      </c>
      <c r="G2667" s="14" t="s">
        <v>28981</v>
      </c>
      <c r="H2667" s="14" t="s">
        <v>28982</v>
      </c>
      <c r="I2667" s="14" t="s">
        <v>28983</v>
      </c>
      <c r="J2667" s="14" t="s">
        <v>230</v>
      </c>
      <c r="K2667" s="14" t="s">
        <v>1768</v>
      </c>
      <c r="L2667" s="14" t="s">
        <v>28984</v>
      </c>
      <c r="M2667" s="14" t="s">
        <v>28985</v>
      </c>
      <c r="N2667" s="14" t="s">
        <v>28986</v>
      </c>
      <c r="O2667" s="14" t="s">
        <v>28987</v>
      </c>
      <c r="P2667" s="58" t="s">
        <v>28405</v>
      </c>
      <c r="Q2667" s="14" t="s">
        <v>28988</v>
      </c>
      <c r="R2667" s="14" t="s">
        <v>40</v>
      </c>
      <c r="S2667" s="14" t="s">
        <v>28989</v>
      </c>
      <c r="T2667" s="14" t="s">
        <v>230</v>
      </c>
      <c r="U2667" s="14" t="s">
        <v>230</v>
      </c>
      <c r="V2667" s="14" t="s">
        <v>44</v>
      </c>
    </row>
    <row r="2668" spans="1:22" ht="9.75" customHeight="1">
      <c r="A2668" s="58" t="s">
        <v>28396</v>
      </c>
      <c r="B2668" s="14" t="s">
        <v>782</v>
      </c>
      <c r="C2668" s="13" t="str">
        <f t="shared" si="10"/>
        <v>12001F9</v>
      </c>
      <c r="D2668" s="14" t="s">
        <v>27</v>
      </c>
      <c r="E2668" s="14" t="s">
        <v>28990</v>
      </c>
      <c r="F2668" s="14" t="s">
        <v>28991</v>
      </c>
      <c r="G2668" s="13"/>
      <c r="H2668" s="14" t="s">
        <v>28992</v>
      </c>
      <c r="I2668" s="14" t="s">
        <v>6691</v>
      </c>
      <c r="J2668" s="14" t="s">
        <v>28993</v>
      </c>
      <c r="K2668" s="14" t="s">
        <v>52</v>
      </c>
      <c r="L2668" s="14" t="s">
        <v>28994</v>
      </c>
      <c r="M2668" s="14" t="s">
        <v>6693</v>
      </c>
      <c r="N2668" s="14" t="s">
        <v>28995</v>
      </c>
      <c r="O2668" s="14" t="s">
        <v>28996</v>
      </c>
      <c r="P2668" s="58" t="s">
        <v>28405</v>
      </c>
      <c r="Q2668" s="14" t="s">
        <v>28997</v>
      </c>
      <c r="R2668" s="14" t="s">
        <v>40</v>
      </c>
      <c r="S2668" s="14" t="s">
        <v>28998</v>
      </c>
      <c r="T2668" s="14" t="s">
        <v>1236</v>
      </c>
      <c r="U2668" s="14" t="s">
        <v>60</v>
      </c>
      <c r="V2668" s="14" t="s">
        <v>44</v>
      </c>
    </row>
    <row r="2669" spans="1:22" ht="9.75" customHeight="1">
      <c r="A2669" s="58" t="s">
        <v>28396</v>
      </c>
      <c r="B2669" s="14" t="s">
        <v>796</v>
      </c>
      <c r="C2669" s="13" t="str">
        <f t="shared" si="10"/>
        <v>12001F10</v>
      </c>
      <c r="D2669" s="14" t="s">
        <v>27</v>
      </c>
      <c r="E2669" s="14" t="s">
        <v>28999</v>
      </c>
      <c r="F2669" s="14" t="s">
        <v>29000</v>
      </c>
      <c r="G2669" s="14" t="s">
        <v>29001</v>
      </c>
      <c r="H2669" s="14" t="s">
        <v>29002</v>
      </c>
      <c r="I2669" s="14" t="s">
        <v>29003</v>
      </c>
      <c r="J2669" s="14" t="s">
        <v>29004</v>
      </c>
      <c r="K2669" s="14" t="s">
        <v>5067</v>
      </c>
      <c r="L2669" s="14" t="s">
        <v>29005</v>
      </c>
      <c r="M2669" s="14" t="s">
        <v>29006</v>
      </c>
      <c r="N2669" s="14" t="s">
        <v>29007</v>
      </c>
      <c r="O2669" s="14" t="s">
        <v>29008</v>
      </c>
      <c r="P2669" s="58" t="s">
        <v>28405</v>
      </c>
      <c r="Q2669" s="14" t="s">
        <v>29009</v>
      </c>
      <c r="R2669" s="14" t="s">
        <v>40</v>
      </c>
      <c r="S2669" s="14" t="s">
        <v>29010</v>
      </c>
      <c r="T2669" s="14" t="s">
        <v>3105</v>
      </c>
      <c r="U2669" s="14" t="s">
        <v>134</v>
      </c>
      <c r="V2669" s="14" t="s">
        <v>44</v>
      </c>
    </row>
    <row r="2670" spans="1:22" ht="9.75" customHeight="1">
      <c r="A2670" s="58" t="s">
        <v>28396</v>
      </c>
      <c r="B2670" s="14" t="s">
        <v>810</v>
      </c>
      <c r="C2670" s="13" t="str">
        <f t="shared" si="10"/>
        <v>12001F11</v>
      </c>
      <c r="D2670" s="14" t="s">
        <v>27</v>
      </c>
      <c r="E2670" s="14" t="s">
        <v>29011</v>
      </c>
      <c r="F2670" s="14" t="s">
        <v>29012</v>
      </c>
      <c r="G2670" s="14" t="s">
        <v>29013</v>
      </c>
      <c r="H2670" s="14" t="s">
        <v>29014</v>
      </c>
      <c r="I2670" s="14" t="s">
        <v>29015</v>
      </c>
      <c r="J2670" s="14" t="s">
        <v>344</v>
      </c>
      <c r="K2670" s="14" t="s">
        <v>1326</v>
      </c>
      <c r="L2670" s="14" t="s">
        <v>29016</v>
      </c>
      <c r="M2670" s="14" t="s">
        <v>29017</v>
      </c>
      <c r="N2670" s="14" t="s">
        <v>29018</v>
      </c>
      <c r="O2670" s="14" t="s">
        <v>29019</v>
      </c>
      <c r="P2670" s="58" t="s">
        <v>28405</v>
      </c>
      <c r="Q2670" s="14" t="s">
        <v>29020</v>
      </c>
      <c r="R2670" s="14" t="s">
        <v>40</v>
      </c>
      <c r="S2670" s="14" t="s">
        <v>29021</v>
      </c>
      <c r="T2670" s="14" t="s">
        <v>75</v>
      </c>
      <c r="U2670" s="14" t="s">
        <v>484</v>
      </c>
      <c r="V2670" s="14" t="s">
        <v>135</v>
      </c>
    </row>
    <row r="2671" spans="1:22" ht="9.75" customHeight="1">
      <c r="A2671" s="58" t="s">
        <v>28396</v>
      </c>
      <c r="B2671" s="14" t="s">
        <v>819</v>
      </c>
      <c r="C2671" s="13" t="str">
        <f t="shared" si="10"/>
        <v>12001G2</v>
      </c>
      <c r="D2671" s="14" t="s">
        <v>27</v>
      </c>
      <c r="E2671" s="14" t="s">
        <v>29022</v>
      </c>
      <c r="F2671" s="14" t="s">
        <v>29023</v>
      </c>
      <c r="G2671" s="14" t="s">
        <v>29024</v>
      </c>
      <c r="H2671" s="14" t="s">
        <v>29025</v>
      </c>
      <c r="I2671" s="14" t="s">
        <v>29026</v>
      </c>
      <c r="J2671" s="14" t="s">
        <v>67</v>
      </c>
      <c r="K2671" s="14" t="s">
        <v>21663</v>
      </c>
      <c r="L2671" s="14" t="s">
        <v>29027</v>
      </c>
      <c r="M2671" s="14" t="s">
        <v>29028</v>
      </c>
      <c r="N2671" s="14" t="s">
        <v>29029</v>
      </c>
      <c r="O2671" s="14" t="s">
        <v>29030</v>
      </c>
      <c r="P2671" s="58" t="s">
        <v>28405</v>
      </c>
      <c r="Q2671" s="14" t="s">
        <v>29031</v>
      </c>
      <c r="R2671" s="14" t="s">
        <v>40</v>
      </c>
      <c r="S2671" s="14" t="s">
        <v>29032</v>
      </c>
      <c r="T2671" s="14" t="s">
        <v>75</v>
      </c>
      <c r="U2671" s="14" t="s">
        <v>243</v>
      </c>
      <c r="V2671" s="14" t="s">
        <v>44</v>
      </c>
    </row>
    <row r="2672" spans="1:22" ht="9.75" customHeight="1">
      <c r="A2672" s="58" t="s">
        <v>28396</v>
      </c>
      <c r="B2672" s="14" t="s">
        <v>831</v>
      </c>
      <c r="C2672" s="13" t="str">
        <f t="shared" si="10"/>
        <v>12001G3</v>
      </c>
      <c r="D2672" s="14" t="s">
        <v>27</v>
      </c>
      <c r="E2672" s="14" t="s">
        <v>29033</v>
      </c>
      <c r="F2672" s="14" t="s">
        <v>29034</v>
      </c>
      <c r="G2672" s="14" t="s">
        <v>29035</v>
      </c>
      <c r="H2672" s="14" t="s">
        <v>29036</v>
      </c>
      <c r="I2672" s="14" t="s">
        <v>29037</v>
      </c>
      <c r="J2672" s="14" t="s">
        <v>111</v>
      </c>
      <c r="K2672" s="14" t="s">
        <v>68</v>
      </c>
      <c r="L2672" s="14" t="s">
        <v>29038</v>
      </c>
      <c r="M2672" s="14" t="s">
        <v>29039</v>
      </c>
      <c r="N2672" s="14" t="s">
        <v>29040</v>
      </c>
      <c r="O2672" s="14" t="s">
        <v>12904</v>
      </c>
      <c r="P2672" s="58" t="s">
        <v>28405</v>
      </c>
      <c r="Q2672" s="14" t="s">
        <v>29041</v>
      </c>
      <c r="R2672" s="14" t="s">
        <v>40</v>
      </c>
      <c r="S2672" s="14" t="s">
        <v>29042</v>
      </c>
      <c r="T2672" s="14" t="s">
        <v>118</v>
      </c>
      <c r="U2672" s="14" t="s">
        <v>230</v>
      </c>
      <c r="V2672" s="14" t="s">
        <v>148</v>
      </c>
    </row>
    <row r="2673" spans="1:22" ht="9.75" customHeight="1">
      <c r="A2673" s="58" t="s">
        <v>29043</v>
      </c>
      <c r="B2673" s="14" t="s">
        <v>244</v>
      </c>
      <c r="C2673" s="13" t="str">
        <f t="shared" si="10"/>
        <v>12002B7</v>
      </c>
      <c r="D2673" s="14" t="s">
        <v>27</v>
      </c>
      <c r="E2673" s="14" t="s">
        <v>29044</v>
      </c>
      <c r="F2673" s="14" t="s">
        <v>29045</v>
      </c>
      <c r="G2673" s="14" t="s">
        <v>29046</v>
      </c>
      <c r="H2673" s="14" t="s">
        <v>29047</v>
      </c>
      <c r="I2673" s="14" t="s">
        <v>29048</v>
      </c>
      <c r="J2673" s="14" t="s">
        <v>11544</v>
      </c>
      <c r="K2673" s="14" t="s">
        <v>33</v>
      </c>
      <c r="L2673" s="14" t="s">
        <v>29049</v>
      </c>
      <c r="M2673" s="14" t="s">
        <v>29050</v>
      </c>
      <c r="N2673" s="14" t="s">
        <v>29051</v>
      </c>
      <c r="O2673" s="14" t="s">
        <v>29052</v>
      </c>
      <c r="P2673" s="58" t="s">
        <v>38</v>
      </c>
      <c r="Q2673" s="14" t="s">
        <v>29053</v>
      </c>
      <c r="R2673" s="14" t="s">
        <v>29054</v>
      </c>
      <c r="S2673" s="14" t="s">
        <v>29055</v>
      </c>
      <c r="T2673" s="14" t="s">
        <v>3232</v>
      </c>
      <c r="U2673" s="14" t="s">
        <v>520</v>
      </c>
      <c r="V2673" s="14" t="s">
        <v>44</v>
      </c>
    </row>
    <row r="2674" spans="1:22" ht="9.75" customHeight="1">
      <c r="A2674" s="58" t="s">
        <v>29043</v>
      </c>
      <c r="B2674" s="14" t="s">
        <v>257</v>
      </c>
      <c r="C2674" s="13" t="str">
        <f t="shared" si="10"/>
        <v>12002B8</v>
      </c>
      <c r="D2674" s="14" t="s">
        <v>27</v>
      </c>
      <c r="E2674" s="14" t="s">
        <v>29056</v>
      </c>
      <c r="F2674" s="14" t="s">
        <v>29057</v>
      </c>
      <c r="G2674" s="14" t="s">
        <v>29058</v>
      </c>
      <c r="H2674" s="14" t="s">
        <v>29059</v>
      </c>
      <c r="I2674" s="14" t="s">
        <v>29060</v>
      </c>
      <c r="J2674" s="14" t="s">
        <v>344</v>
      </c>
      <c r="K2674" s="14" t="s">
        <v>52</v>
      </c>
      <c r="L2674" s="14" t="s">
        <v>29061</v>
      </c>
      <c r="M2674" s="14" t="s">
        <v>29062</v>
      </c>
      <c r="N2674" s="14" t="s">
        <v>29063</v>
      </c>
      <c r="O2674" s="14" t="s">
        <v>29064</v>
      </c>
      <c r="P2674" s="58" t="s">
        <v>38</v>
      </c>
      <c r="Q2674" s="14" t="s">
        <v>29065</v>
      </c>
      <c r="R2674" s="14" t="s">
        <v>29054</v>
      </c>
      <c r="S2674" s="14" t="s">
        <v>29066</v>
      </c>
      <c r="T2674" s="14" t="s">
        <v>75</v>
      </c>
      <c r="U2674" s="14" t="s">
        <v>243</v>
      </c>
      <c r="V2674" s="14" t="s">
        <v>44</v>
      </c>
    </row>
    <row r="2675" spans="1:22" ht="9.75" customHeight="1">
      <c r="A2675" s="58" t="s">
        <v>29043</v>
      </c>
      <c r="B2675" s="14" t="s">
        <v>270</v>
      </c>
      <c r="C2675" s="13" t="str">
        <f t="shared" si="10"/>
        <v>12002B9</v>
      </c>
      <c r="D2675" s="14" t="s">
        <v>27</v>
      </c>
      <c r="E2675" s="14" t="s">
        <v>29067</v>
      </c>
      <c r="F2675" s="14" t="s">
        <v>29068</v>
      </c>
      <c r="G2675" s="14" t="s">
        <v>29069</v>
      </c>
      <c r="H2675" s="14" t="s">
        <v>29070</v>
      </c>
      <c r="I2675" s="14" t="s">
        <v>29071</v>
      </c>
      <c r="J2675" s="14" t="s">
        <v>28485</v>
      </c>
      <c r="K2675" s="14" t="s">
        <v>68</v>
      </c>
      <c r="L2675" s="14" t="s">
        <v>29072</v>
      </c>
      <c r="M2675" s="14" t="s">
        <v>29073</v>
      </c>
      <c r="N2675" s="14" t="s">
        <v>29074</v>
      </c>
      <c r="O2675" s="14" t="s">
        <v>29075</v>
      </c>
      <c r="P2675" s="58" t="s">
        <v>38</v>
      </c>
      <c r="Q2675" s="14" t="s">
        <v>29076</v>
      </c>
      <c r="R2675" s="14" t="s">
        <v>29054</v>
      </c>
      <c r="S2675" s="14" t="s">
        <v>29077</v>
      </c>
      <c r="T2675" s="14" t="s">
        <v>118</v>
      </c>
      <c r="U2675" s="14" t="s">
        <v>134</v>
      </c>
      <c r="V2675" s="14" t="s">
        <v>44</v>
      </c>
    </row>
    <row r="2676" spans="1:22" ht="9.75" customHeight="1">
      <c r="A2676" s="58" t="s">
        <v>29043</v>
      </c>
      <c r="B2676" s="14" t="s">
        <v>284</v>
      </c>
      <c r="C2676" s="13" t="str">
        <f t="shared" si="10"/>
        <v>12002B10</v>
      </c>
      <c r="D2676" s="14" t="s">
        <v>27</v>
      </c>
      <c r="E2676" s="14" t="s">
        <v>29078</v>
      </c>
      <c r="F2676" s="14" t="s">
        <v>29079</v>
      </c>
      <c r="G2676" s="14" t="s">
        <v>29080</v>
      </c>
      <c r="H2676" s="14" t="s">
        <v>29081</v>
      </c>
      <c r="I2676" s="14" t="s">
        <v>29082</v>
      </c>
      <c r="J2676" s="14" t="s">
        <v>344</v>
      </c>
      <c r="K2676" s="14" t="s">
        <v>52</v>
      </c>
      <c r="L2676" s="14" t="s">
        <v>29083</v>
      </c>
      <c r="M2676" s="14" t="s">
        <v>29084</v>
      </c>
      <c r="N2676" s="14" t="s">
        <v>29085</v>
      </c>
      <c r="O2676" s="14" t="s">
        <v>29086</v>
      </c>
      <c r="P2676" s="58" t="s">
        <v>38</v>
      </c>
      <c r="Q2676" s="14" t="s">
        <v>29087</v>
      </c>
      <c r="R2676" s="14" t="s">
        <v>29054</v>
      </c>
      <c r="S2676" s="14" t="s">
        <v>29088</v>
      </c>
      <c r="T2676" s="14" t="s">
        <v>75</v>
      </c>
      <c r="U2676" s="14" t="s">
        <v>243</v>
      </c>
      <c r="V2676" s="14" t="s">
        <v>44</v>
      </c>
    </row>
    <row r="2677" spans="1:22" ht="9.75" customHeight="1">
      <c r="A2677" s="58" t="s">
        <v>29043</v>
      </c>
      <c r="B2677" s="14" t="s">
        <v>298</v>
      </c>
      <c r="C2677" s="13" t="str">
        <f t="shared" si="10"/>
        <v>12002B11</v>
      </c>
      <c r="D2677" s="14" t="s">
        <v>27</v>
      </c>
      <c r="E2677" s="14" t="s">
        <v>29089</v>
      </c>
      <c r="F2677" s="14" t="s">
        <v>29090</v>
      </c>
      <c r="G2677" s="14" t="s">
        <v>29091</v>
      </c>
      <c r="H2677" s="14" t="s">
        <v>29092</v>
      </c>
      <c r="I2677" s="14" t="s">
        <v>23781</v>
      </c>
      <c r="J2677" s="14" t="s">
        <v>4438</v>
      </c>
      <c r="K2677" s="14" t="s">
        <v>52</v>
      </c>
      <c r="L2677" s="14" t="s">
        <v>29093</v>
      </c>
      <c r="M2677" s="14" t="s">
        <v>23783</v>
      </c>
      <c r="N2677" s="14" t="s">
        <v>29094</v>
      </c>
      <c r="O2677" s="14" t="s">
        <v>29095</v>
      </c>
      <c r="P2677" s="58" t="s">
        <v>38</v>
      </c>
      <c r="Q2677" s="14" t="s">
        <v>29096</v>
      </c>
      <c r="R2677" s="14" t="s">
        <v>29054</v>
      </c>
      <c r="S2677" s="14" t="s">
        <v>29097</v>
      </c>
      <c r="T2677" s="14" t="s">
        <v>118</v>
      </c>
      <c r="U2677" s="14" t="s">
        <v>134</v>
      </c>
      <c r="V2677" s="14" t="s">
        <v>1667</v>
      </c>
    </row>
    <row r="2678" spans="1:22" ht="9.75" customHeight="1">
      <c r="A2678" s="58" t="s">
        <v>29043</v>
      </c>
      <c r="B2678" s="14" t="s">
        <v>311</v>
      </c>
      <c r="C2678" s="13" t="str">
        <f t="shared" si="10"/>
        <v>12002C2</v>
      </c>
      <c r="D2678" s="14" t="s">
        <v>27</v>
      </c>
      <c r="E2678" s="14" t="s">
        <v>29098</v>
      </c>
      <c r="F2678" s="14" t="s">
        <v>29099</v>
      </c>
      <c r="G2678" s="14" t="s">
        <v>29100</v>
      </c>
      <c r="H2678" s="14" t="s">
        <v>29101</v>
      </c>
      <c r="I2678" s="14" t="s">
        <v>29102</v>
      </c>
      <c r="J2678" s="14" t="s">
        <v>29103</v>
      </c>
      <c r="K2678" s="14" t="s">
        <v>5067</v>
      </c>
      <c r="L2678" s="14" t="s">
        <v>29104</v>
      </c>
      <c r="M2678" s="14" t="s">
        <v>29105</v>
      </c>
      <c r="N2678" s="14" t="s">
        <v>29106</v>
      </c>
      <c r="O2678" s="14" t="s">
        <v>29107</v>
      </c>
      <c r="P2678" s="58" t="s">
        <v>38</v>
      </c>
      <c r="Q2678" s="14" t="s">
        <v>29108</v>
      </c>
      <c r="R2678" s="14" t="s">
        <v>29054</v>
      </c>
      <c r="S2678" s="14" t="s">
        <v>29109</v>
      </c>
      <c r="T2678" s="14" t="s">
        <v>323</v>
      </c>
      <c r="U2678" s="14" t="s">
        <v>43</v>
      </c>
      <c r="V2678" s="14" t="s">
        <v>44</v>
      </c>
    </row>
    <row r="2679" spans="1:22" ht="9.75" customHeight="1">
      <c r="A2679" s="58" t="s">
        <v>29043</v>
      </c>
      <c r="B2679" s="14" t="s">
        <v>325</v>
      </c>
      <c r="C2679" s="13" t="str">
        <f t="shared" si="10"/>
        <v>12002C3</v>
      </c>
      <c r="D2679" s="14" t="s">
        <v>27</v>
      </c>
      <c r="E2679" s="14" t="s">
        <v>29110</v>
      </c>
      <c r="F2679" s="14" t="s">
        <v>29111</v>
      </c>
      <c r="G2679" s="14" t="s">
        <v>29112</v>
      </c>
      <c r="H2679" s="14" t="s">
        <v>29113</v>
      </c>
      <c r="I2679" s="14" t="s">
        <v>29114</v>
      </c>
      <c r="J2679" s="14" t="s">
        <v>4946</v>
      </c>
      <c r="K2679" s="14" t="s">
        <v>52</v>
      </c>
      <c r="L2679" s="14" t="s">
        <v>29115</v>
      </c>
      <c r="M2679" s="14" t="s">
        <v>29116</v>
      </c>
      <c r="N2679" s="14" t="s">
        <v>29117</v>
      </c>
      <c r="O2679" s="14" t="s">
        <v>29118</v>
      </c>
      <c r="P2679" s="58" t="s">
        <v>38</v>
      </c>
      <c r="Q2679" s="14" t="s">
        <v>29119</v>
      </c>
      <c r="R2679" s="14" t="s">
        <v>29054</v>
      </c>
      <c r="S2679" s="14" t="s">
        <v>29120</v>
      </c>
      <c r="T2679" s="14" t="s">
        <v>2119</v>
      </c>
      <c r="U2679" s="14" t="s">
        <v>243</v>
      </c>
      <c r="V2679" s="14" t="s">
        <v>44</v>
      </c>
    </row>
    <row r="2680" spans="1:22" ht="9.75" customHeight="1">
      <c r="A2680" s="58" t="s">
        <v>29043</v>
      </c>
      <c r="B2680" s="14" t="s">
        <v>339</v>
      </c>
      <c r="C2680" s="13" t="str">
        <f t="shared" si="10"/>
        <v>12002C4</v>
      </c>
      <c r="D2680" s="14" t="s">
        <v>27</v>
      </c>
      <c r="E2680" s="14" t="s">
        <v>29121</v>
      </c>
      <c r="F2680" s="14" t="s">
        <v>29122</v>
      </c>
      <c r="G2680" s="14" t="s">
        <v>29123</v>
      </c>
      <c r="H2680" s="14" t="s">
        <v>29124</v>
      </c>
      <c r="I2680" s="14" t="s">
        <v>6088</v>
      </c>
      <c r="J2680" s="14" t="s">
        <v>29125</v>
      </c>
      <c r="K2680" s="14" t="s">
        <v>33</v>
      </c>
      <c r="L2680" s="14" t="s">
        <v>29126</v>
      </c>
      <c r="M2680" s="14" t="s">
        <v>29127</v>
      </c>
      <c r="N2680" s="14" t="s">
        <v>29128</v>
      </c>
      <c r="O2680" s="14" t="s">
        <v>29129</v>
      </c>
      <c r="P2680" s="58" t="s">
        <v>38</v>
      </c>
      <c r="Q2680" s="14" t="s">
        <v>29130</v>
      </c>
      <c r="R2680" s="14" t="s">
        <v>29054</v>
      </c>
      <c r="S2680" s="14" t="s">
        <v>29131</v>
      </c>
      <c r="T2680" s="14" t="s">
        <v>118</v>
      </c>
      <c r="U2680" s="14" t="s">
        <v>1084</v>
      </c>
      <c r="V2680" s="14" t="s">
        <v>44</v>
      </c>
    </row>
    <row r="2681" spans="1:22" ht="9.75" customHeight="1">
      <c r="A2681" s="58" t="s">
        <v>29043</v>
      </c>
      <c r="B2681" s="14" t="s">
        <v>351</v>
      </c>
      <c r="C2681" s="13" t="str">
        <f t="shared" si="10"/>
        <v>12002C5</v>
      </c>
      <c r="D2681" s="14" t="s">
        <v>27</v>
      </c>
      <c r="E2681" s="14" t="s">
        <v>29132</v>
      </c>
      <c r="F2681" s="14" t="s">
        <v>29133</v>
      </c>
      <c r="G2681" s="14" t="s">
        <v>29134</v>
      </c>
      <c r="H2681" s="14" t="s">
        <v>29135</v>
      </c>
      <c r="I2681" s="14" t="s">
        <v>29136</v>
      </c>
      <c r="J2681" s="14" t="s">
        <v>14160</v>
      </c>
      <c r="K2681" s="14" t="s">
        <v>33</v>
      </c>
      <c r="L2681" s="14" t="s">
        <v>29137</v>
      </c>
      <c r="M2681" s="14" t="s">
        <v>29138</v>
      </c>
      <c r="N2681" s="14" t="s">
        <v>29139</v>
      </c>
      <c r="O2681" s="14" t="s">
        <v>29140</v>
      </c>
      <c r="P2681" s="58" t="s">
        <v>38</v>
      </c>
      <c r="Q2681" s="14" t="s">
        <v>29141</v>
      </c>
      <c r="R2681" s="14" t="s">
        <v>29054</v>
      </c>
      <c r="S2681" s="14" t="s">
        <v>29142</v>
      </c>
      <c r="T2681" s="14" t="s">
        <v>483</v>
      </c>
      <c r="U2681" s="14" t="s">
        <v>243</v>
      </c>
      <c r="V2681" s="14" t="s">
        <v>44</v>
      </c>
    </row>
    <row r="2682" spans="1:22" ht="9.75" customHeight="1">
      <c r="A2682" s="58" t="s">
        <v>29043</v>
      </c>
      <c r="B2682" s="14" t="s">
        <v>365</v>
      </c>
      <c r="C2682" s="13" t="str">
        <f t="shared" si="10"/>
        <v>12002C6</v>
      </c>
      <c r="D2682" s="14" t="s">
        <v>27</v>
      </c>
      <c r="E2682" s="14" t="s">
        <v>29143</v>
      </c>
      <c r="F2682" s="14" t="s">
        <v>29144</v>
      </c>
      <c r="G2682" s="14" t="s">
        <v>29145</v>
      </c>
      <c r="H2682" s="14" t="s">
        <v>29146</v>
      </c>
      <c r="I2682" s="14" t="s">
        <v>29147</v>
      </c>
      <c r="J2682" s="14" t="s">
        <v>29148</v>
      </c>
      <c r="K2682" s="14" t="s">
        <v>33</v>
      </c>
      <c r="L2682" s="14" t="s">
        <v>29149</v>
      </c>
      <c r="M2682" s="14" t="s">
        <v>29150</v>
      </c>
      <c r="N2682" s="14" t="s">
        <v>29151</v>
      </c>
      <c r="O2682" s="14" t="s">
        <v>29152</v>
      </c>
      <c r="P2682" s="58" t="s">
        <v>38</v>
      </c>
      <c r="Q2682" s="14" t="s">
        <v>29153</v>
      </c>
      <c r="R2682" s="14" t="s">
        <v>29054</v>
      </c>
      <c r="S2682" s="14" t="s">
        <v>29154</v>
      </c>
      <c r="T2682" s="14" t="s">
        <v>229</v>
      </c>
      <c r="U2682" s="14" t="s">
        <v>693</v>
      </c>
      <c r="V2682" s="14" t="s">
        <v>44</v>
      </c>
    </row>
    <row r="2683" spans="1:22" ht="9.75" customHeight="1">
      <c r="A2683" s="58" t="s">
        <v>29043</v>
      </c>
      <c r="B2683" s="14" t="s">
        <v>378</v>
      </c>
      <c r="C2683" s="13" t="str">
        <f t="shared" si="10"/>
        <v>12002C7</v>
      </c>
      <c r="D2683" s="14" t="s">
        <v>27</v>
      </c>
      <c r="E2683" s="14" t="s">
        <v>29155</v>
      </c>
      <c r="F2683" s="14" t="s">
        <v>29156</v>
      </c>
      <c r="G2683" s="14" t="s">
        <v>29157</v>
      </c>
      <c r="H2683" s="14" t="s">
        <v>29158</v>
      </c>
      <c r="I2683" s="14" t="s">
        <v>29159</v>
      </c>
      <c r="J2683" s="14" t="s">
        <v>230</v>
      </c>
      <c r="K2683" s="14" t="s">
        <v>1768</v>
      </c>
      <c r="L2683" s="14" t="s">
        <v>29160</v>
      </c>
      <c r="M2683" s="14" t="s">
        <v>29161</v>
      </c>
      <c r="N2683" s="14" t="s">
        <v>29162</v>
      </c>
      <c r="O2683" s="14" t="s">
        <v>29163</v>
      </c>
      <c r="P2683" s="58" t="s">
        <v>38</v>
      </c>
      <c r="Q2683" s="14" t="s">
        <v>29164</v>
      </c>
      <c r="R2683" s="14" t="s">
        <v>29054</v>
      </c>
      <c r="S2683" s="14" t="s">
        <v>29165</v>
      </c>
      <c r="T2683" s="14" t="s">
        <v>230</v>
      </c>
      <c r="U2683" s="14" t="s">
        <v>14460</v>
      </c>
      <c r="V2683" s="14" t="s">
        <v>44</v>
      </c>
    </row>
    <row r="2684" spans="1:22" ht="9.75" customHeight="1">
      <c r="A2684" s="58" t="s">
        <v>29043</v>
      </c>
      <c r="B2684" s="14" t="s">
        <v>392</v>
      </c>
      <c r="C2684" s="13" t="str">
        <f t="shared" si="10"/>
        <v>12002C8</v>
      </c>
      <c r="D2684" s="14" t="s">
        <v>27</v>
      </c>
      <c r="E2684" s="14" t="s">
        <v>29166</v>
      </c>
      <c r="F2684" s="14" t="s">
        <v>29167</v>
      </c>
      <c r="G2684" s="13"/>
      <c r="H2684" s="14" t="s">
        <v>29168</v>
      </c>
      <c r="I2684" s="14" t="s">
        <v>29169</v>
      </c>
      <c r="J2684" s="14" t="s">
        <v>111</v>
      </c>
      <c r="K2684" s="14" t="s">
        <v>33</v>
      </c>
      <c r="L2684" s="14" t="s">
        <v>29170</v>
      </c>
      <c r="M2684" s="14" t="s">
        <v>29171</v>
      </c>
      <c r="N2684" s="14" t="s">
        <v>29172</v>
      </c>
      <c r="O2684" s="14" t="s">
        <v>29173</v>
      </c>
      <c r="P2684" s="58" t="s">
        <v>38</v>
      </c>
      <c r="Q2684" s="14" t="s">
        <v>29174</v>
      </c>
      <c r="R2684" s="14" t="s">
        <v>29054</v>
      </c>
      <c r="S2684" s="14" t="s">
        <v>29175</v>
      </c>
      <c r="T2684" s="14" t="s">
        <v>118</v>
      </c>
      <c r="U2684" s="14" t="s">
        <v>230</v>
      </c>
      <c r="V2684" s="14" t="s">
        <v>44</v>
      </c>
    </row>
    <row r="2685" spans="1:22" ht="9.75" customHeight="1">
      <c r="A2685" s="58" t="s">
        <v>29043</v>
      </c>
      <c r="B2685" s="14" t="s">
        <v>404</v>
      </c>
      <c r="C2685" s="13" t="str">
        <f t="shared" si="10"/>
        <v>12002C9</v>
      </c>
      <c r="D2685" s="14" t="s">
        <v>27</v>
      </c>
      <c r="E2685" s="14" t="s">
        <v>29176</v>
      </c>
      <c r="F2685" s="14" t="s">
        <v>29177</v>
      </c>
      <c r="G2685" s="14" t="s">
        <v>29178</v>
      </c>
      <c r="H2685" s="14" t="s">
        <v>29179</v>
      </c>
      <c r="I2685" s="14" t="s">
        <v>14495</v>
      </c>
      <c r="J2685" s="14" t="s">
        <v>111</v>
      </c>
      <c r="K2685" s="14" t="s">
        <v>33</v>
      </c>
      <c r="L2685" s="14" t="s">
        <v>29180</v>
      </c>
      <c r="M2685" s="14" t="s">
        <v>14497</v>
      </c>
      <c r="N2685" s="14" t="s">
        <v>29181</v>
      </c>
      <c r="O2685" s="14" t="s">
        <v>29182</v>
      </c>
      <c r="P2685" s="58" t="s">
        <v>38</v>
      </c>
      <c r="Q2685" s="14" t="s">
        <v>29183</v>
      </c>
      <c r="R2685" s="14" t="s">
        <v>29054</v>
      </c>
      <c r="S2685" s="14" t="s">
        <v>29184</v>
      </c>
      <c r="T2685" s="14" t="s">
        <v>118</v>
      </c>
      <c r="U2685" s="14" t="s">
        <v>230</v>
      </c>
      <c r="V2685" s="14" t="s">
        <v>148</v>
      </c>
    </row>
    <row r="2686" spans="1:22" ht="9.75" customHeight="1">
      <c r="A2686" s="58" t="s">
        <v>29043</v>
      </c>
      <c r="B2686" s="14" t="s">
        <v>417</v>
      </c>
      <c r="C2686" s="13" t="str">
        <f t="shared" si="10"/>
        <v>12002C10</v>
      </c>
      <c r="D2686" s="14" t="s">
        <v>27</v>
      </c>
      <c r="E2686" s="14" t="s">
        <v>29185</v>
      </c>
      <c r="F2686" s="14" t="s">
        <v>29186</v>
      </c>
      <c r="G2686" s="13"/>
      <c r="H2686" s="14" t="s">
        <v>29187</v>
      </c>
      <c r="I2686" s="14" t="s">
        <v>29188</v>
      </c>
      <c r="J2686" s="14" t="s">
        <v>111</v>
      </c>
      <c r="K2686" s="14" t="s">
        <v>33</v>
      </c>
      <c r="L2686" s="14" t="s">
        <v>29189</v>
      </c>
      <c r="M2686" s="14" t="s">
        <v>29190</v>
      </c>
      <c r="N2686" s="14" t="s">
        <v>29191</v>
      </c>
      <c r="O2686" s="14" t="s">
        <v>29192</v>
      </c>
      <c r="P2686" s="58" t="s">
        <v>38</v>
      </c>
      <c r="Q2686" s="14" t="s">
        <v>29193</v>
      </c>
      <c r="R2686" s="14" t="s">
        <v>29054</v>
      </c>
      <c r="S2686" s="14" t="s">
        <v>29194</v>
      </c>
      <c r="T2686" s="14" t="s">
        <v>118</v>
      </c>
      <c r="U2686" s="14" t="s">
        <v>338</v>
      </c>
      <c r="V2686" s="14" t="s">
        <v>44</v>
      </c>
    </row>
    <row r="2687" spans="1:22" ht="9.75" customHeight="1">
      <c r="A2687" s="58" t="s">
        <v>29043</v>
      </c>
      <c r="B2687" s="14" t="s">
        <v>430</v>
      </c>
      <c r="C2687" s="13" t="str">
        <f t="shared" si="10"/>
        <v>12002C11</v>
      </c>
      <c r="D2687" s="14" t="s">
        <v>27</v>
      </c>
      <c r="E2687" s="14" t="s">
        <v>29195</v>
      </c>
      <c r="F2687" s="14" t="s">
        <v>29196</v>
      </c>
      <c r="G2687" s="14" t="s">
        <v>29197</v>
      </c>
      <c r="H2687" s="14" t="s">
        <v>29198</v>
      </c>
      <c r="I2687" s="14" t="s">
        <v>29199</v>
      </c>
      <c r="J2687" s="14" t="s">
        <v>29200</v>
      </c>
      <c r="K2687" s="14" t="s">
        <v>33</v>
      </c>
      <c r="L2687" s="14" t="s">
        <v>29201</v>
      </c>
      <c r="M2687" s="14" t="s">
        <v>29202</v>
      </c>
      <c r="N2687" s="14" t="s">
        <v>29203</v>
      </c>
      <c r="O2687" s="14" t="s">
        <v>29204</v>
      </c>
      <c r="P2687" s="58" t="s">
        <v>38</v>
      </c>
      <c r="Q2687" s="14" t="s">
        <v>29205</v>
      </c>
      <c r="R2687" s="14" t="s">
        <v>29054</v>
      </c>
      <c r="S2687" s="14" t="s">
        <v>29206</v>
      </c>
      <c r="T2687" s="14" t="s">
        <v>1624</v>
      </c>
      <c r="U2687" s="14" t="s">
        <v>134</v>
      </c>
      <c r="V2687" s="14" t="s">
        <v>148</v>
      </c>
    </row>
    <row r="2688" spans="1:22" ht="9.75" customHeight="1">
      <c r="A2688" s="58" t="s">
        <v>29043</v>
      </c>
      <c r="B2688" s="14" t="s">
        <v>444</v>
      </c>
      <c r="C2688" s="13" t="str">
        <f t="shared" si="10"/>
        <v>12002D2</v>
      </c>
      <c r="D2688" s="14" t="s">
        <v>27</v>
      </c>
      <c r="E2688" s="14" t="s">
        <v>29207</v>
      </c>
      <c r="F2688" s="14" t="s">
        <v>29208</v>
      </c>
      <c r="G2688" s="14" t="s">
        <v>29209</v>
      </c>
      <c r="H2688" s="14" t="s">
        <v>29210</v>
      </c>
      <c r="I2688" s="14" t="s">
        <v>29211</v>
      </c>
      <c r="J2688" s="14" t="s">
        <v>5950</v>
      </c>
      <c r="K2688" s="14" t="s">
        <v>24549</v>
      </c>
      <c r="L2688" s="14" t="s">
        <v>29212</v>
      </c>
      <c r="M2688" s="14" t="s">
        <v>29213</v>
      </c>
      <c r="N2688" s="14" t="s">
        <v>29214</v>
      </c>
      <c r="O2688" s="14" t="s">
        <v>29215</v>
      </c>
      <c r="P2688" s="58" t="s">
        <v>38</v>
      </c>
      <c r="Q2688" s="14" t="s">
        <v>29216</v>
      </c>
      <c r="R2688" s="14" t="s">
        <v>29054</v>
      </c>
      <c r="S2688" s="14" t="s">
        <v>29217</v>
      </c>
      <c r="T2688" s="14" t="s">
        <v>2119</v>
      </c>
      <c r="U2688" s="14" t="s">
        <v>484</v>
      </c>
      <c r="V2688" s="14" t="s">
        <v>44</v>
      </c>
    </row>
    <row r="2689" spans="1:22" ht="9.75" customHeight="1">
      <c r="A2689" s="58" t="s">
        <v>29043</v>
      </c>
      <c r="B2689" s="14" t="s">
        <v>457</v>
      </c>
      <c r="C2689" s="13" t="str">
        <f t="shared" si="10"/>
        <v>12002D3</v>
      </c>
      <c r="D2689" s="14" t="s">
        <v>27</v>
      </c>
      <c r="E2689" s="14" t="s">
        <v>29218</v>
      </c>
      <c r="F2689" s="14" t="s">
        <v>29219</v>
      </c>
      <c r="G2689" s="14" t="s">
        <v>29220</v>
      </c>
      <c r="H2689" s="14" t="s">
        <v>29221</v>
      </c>
      <c r="I2689" s="14" t="s">
        <v>29222</v>
      </c>
      <c r="J2689" s="14" t="s">
        <v>14325</v>
      </c>
      <c r="K2689" s="14" t="s">
        <v>2392</v>
      </c>
      <c r="L2689" s="14" t="s">
        <v>29223</v>
      </c>
      <c r="M2689" s="14" t="s">
        <v>29224</v>
      </c>
      <c r="N2689" s="14" t="s">
        <v>29225</v>
      </c>
      <c r="O2689" s="14" t="s">
        <v>29226</v>
      </c>
      <c r="P2689" s="58" t="s">
        <v>38</v>
      </c>
      <c r="Q2689" s="14" t="s">
        <v>29227</v>
      </c>
      <c r="R2689" s="14" t="s">
        <v>29054</v>
      </c>
      <c r="S2689" s="14" t="s">
        <v>29228</v>
      </c>
      <c r="T2689" s="14" t="s">
        <v>14332</v>
      </c>
      <c r="U2689" s="14" t="s">
        <v>28748</v>
      </c>
      <c r="V2689" s="14" t="s">
        <v>44</v>
      </c>
    </row>
    <row r="2690" spans="1:22" ht="9.75" customHeight="1">
      <c r="A2690" s="58" t="s">
        <v>29043</v>
      </c>
      <c r="B2690" s="14" t="s">
        <v>470</v>
      </c>
      <c r="C2690" s="13" t="str">
        <f t="shared" si="10"/>
        <v>12002D4</v>
      </c>
      <c r="D2690" s="14" t="s">
        <v>27</v>
      </c>
      <c r="E2690" s="14" t="s">
        <v>29229</v>
      </c>
      <c r="F2690" s="14" t="s">
        <v>29230</v>
      </c>
      <c r="G2690" s="14" t="s">
        <v>29231</v>
      </c>
      <c r="H2690" s="14" t="s">
        <v>29232</v>
      </c>
      <c r="I2690" s="14" t="s">
        <v>29233</v>
      </c>
      <c r="J2690" s="14" t="s">
        <v>29234</v>
      </c>
      <c r="K2690" s="14" t="s">
        <v>33</v>
      </c>
      <c r="L2690" s="14" t="s">
        <v>29235</v>
      </c>
      <c r="M2690" s="14" t="s">
        <v>29236</v>
      </c>
      <c r="N2690" s="14" t="s">
        <v>29237</v>
      </c>
      <c r="O2690" s="14" t="s">
        <v>29238</v>
      </c>
      <c r="P2690" s="58" t="s">
        <v>38</v>
      </c>
      <c r="Q2690" s="14" t="s">
        <v>29239</v>
      </c>
      <c r="R2690" s="14" t="s">
        <v>29054</v>
      </c>
      <c r="S2690" s="14" t="s">
        <v>29240</v>
      </c>
      <c r="T2690" s="14" t="s">
        <v>4984</v>
      </c>
      <c r="U2690" s="14" t="s">
        <v>134</v>
      </c>
      <c r="V2690" s="14" t="s">
        <v>44</v>
      </c>
    </row>
    <row r="2691" spans="1:22" ht="9.75" customHeight="1">
      <c r="A2691" s="58" t="s">
        <v>29043</v>
      </c>
      <c r="B2691" s="14" t="s">
        <v>485</v>
      </c>
      <c r="C2691" s="13" t="str">
        <f t="shared" si="10"/>
        <v>12002D5</v>
      </c>
      <c r="D2691" s="14" t="s">
        <v>27</v>
      </c>
      <c r="E2691" s="14" t="s">
        <v>29241</v>
      </c>
      <c r="F2691" s="14" t="s">
        <v>29242</v>
      </c>
      <c r="G2691" s="13"/>
      <c r="H2691" s="14" t="s">
        <v>29243</v>
      </c>
      <c r="I2691" s="14" t="s">
        <v>29244</v>
      </c>
      <c r="J2691" s="14" t="s">
        <v>7217</v>
      </c>
      <c r="K2691" s="14" t="s">
        <v>33</v>
      </c>
      <c r="L2691" s="14" t="s">
        <v>29245</v>
      </c>
      <c r="M2691" s="14" t="s">
        <v>29246</v>
      </c>
      <c r="N2691" s="14" t="s">
        <v>29247</v>
      </c>
      <c r="O2691" s="14" t="s">
        <v>29248</v>
      </c>
      <c r="P2691" s="58" t="s">
        <v>38</v>
      </c>
      <c r="Q2691" s="14" t="s">
        <v>29249</v>
      </c>
      <c r="R2691" s="14" t="s">
        <v>29054</v>
      </c>
      <c r="S2691" s="14" t="s">
        <v>29250</v>
      </c>
      <c r="T2691" s="14" t="s">
        <v>75</v>
      </c>
      <c r="U2691" s="14" t="s">
        <v>29251</v>
      </c>
      <c r="V2691" s="14" t="s">
        <v>256</v>
      </c>
    </row>
    <row r="2692" spans="1:22" ht="9.75" customHeight="1">
      <c r="A2692" s="58" t="s">
        <v>29043</v>
      </c>
      <c r="B2692" s="14" t="s">
        <v>497</v>
      </c>
      <c r="C2692" s="13" t="str">
        <f t="shared" si="10"/>
        <v>12002D6</v>
      </c>
      <c r="D2692" s="14" t="s">
        <v>27</v>
      </c>
      <c r="E2692" s="14" t="s">
        <v>29252</v>
      </c>
      <c r="F2692" s="14" t="s">
        <v>29253</v>
      </c>
      <c r="G2692" s="13"/>
      <c r="H2692" s="14" t="s">
        <v>29254</v>
      </c>
      <c r="I2692" s="14" t="s">
        <v>25883</v>
      </c>
      <c r="J2692" s="14" t="s">
        <v>230</v>
      </c>
      <c r="K2692" s="14" t="s">
        <v>33</v>
      </c>
      <c r="L2692" s="14" t="s">
        <v>29255</v>
      </c>
      <c r="M2692" s="14" t="s">
        <v>29256</v>
      </c>
      <c r="N2692" s="14" t="s">
        <v>29257</v>
      </c>
      <c r="O2692" s="14" t="s">
        <v>29258</v>
      </c>
      <c r="P2692" s="58" t="s">
        <v>38</v>
      </c>
      <c r="Q2692" s="14" t="s">
        <v>29259</v>
      </c>
      <c r="R2692" s="14" t="s">
        <v>29054</v>
      </c>
      <c r="S2692" s="14" t="s">
        <v>29260</v>
      </c>
      <c r="T2692" s="14" t="s">
        <v>230</v>
      </c>
      <c r="U2692" s="14" t="s">
        <v>230</v>
      </c>
      <c r="V2692" s="14" t="s">
        <v>44</v>
      </c>
    </row>
    <row r="2693" spans="1:22" ht="9.75" customHeight="1">
      <c r="A2693" s="58" t="s">
        <v>29043</v>
      </c>
      <c r="B2693" s="14" t="s">
        <v>507</v>
      </c>
      <c r="C2693" s="13" t="str">
        <f t="shared" si="10"/>
        <v>12002D7</v>
      </c>
      <c r="D2693" s="14" t="s">
        <v>27</v>
      </c>
      <c r="E2693" s="14" t="s">
        <v>29261</v>
      </c>
      <c r="F2693" s="14" t="s">
        <v>29262</v>
      </c>
      <c r="G2693" s="14" t="s">
        <v>29263</v>
      </c>
      <c r="H2693" s="14" t="s">
        <v>29264</v>
      </c>
      <c r="I2693" s="14" t="s">
        <v>19895</v>
      </c>
      <c r="J2693" s="14" t="s">
        <v>344</v>
      </c>
      <c r="K2693" s="14" t="s">
        <v>52</v>
      </c>
      <c r="L2693" s="14" t="s">
        <v>29265</v>
      </c>
      <c r="M2693" s="14" t="s">
        <v>29266</v>
      </c>
      <c r="N2693" s="14" t="s">
        <v>29267</v>
      </c>
      <c r="O2693" s="14" t="s">
        <v>29268</v>
      </c>
      <c r="P2693" s="58" t="s">
        <v>38</v>
      </c>
      <c r="Q2693" s="14" t="s">
        <v>29269</v>
      </c>
      <c r="R2693" s="14" t="s">
        <v>29054</v>
      </c>
      <c r="S2693" s="14" t="s">
        <v>29270</v>
      </c>
      <c r="T2693" s="14" t="s">
        <v>75</v>
      </c>
      <c r="U2693" s="14" t="s">
        <v>243</v>
      </c>
      <c r="V2693" s="14" t="s">
        <v>44</v>
      </c>
    </row>
    <row r="2694" spans="1:22" ht="9.75" customHeight="1">
      <c r="A2694" s="58" t="s">
        <v>29043</v>
      </c>
      <c r="B2694" s="14" t="s">
        <v>521</v>
      </c>
      <c r="C2694" s="13" t="str">
        <f t="shared" si="10"/>
        <v>12002D8</v>
      </c>
      <c r="D2694" s="14" t="s">
        <v>27</v>
      </c>
      <c r="E2694" s="14" t="s">
        <v>29271</v>
      </c>
      <c r="F2694" s="14" t="s">
        <v>29272</v>
      </c>
      <c r="G2694" s="13"/>
      <c r="H2694" s="14" t="s">
        <v>29273</v>
      </c>
      <c r="I2694" s="14" t="s">
        <v>29274</v>
      </c>
      <c r="J2694" s="14" t="s">
        <v>344</v>
      </c>
      <c r="K2694" s="13"/>
      <c r="L2694" s="14" t="s">
        <v>29275</v>
      </c>
      <c r="M2694" s="14" t="s">
        <v>29276</v>
      </c>
      <c r="N2694" s="14" t="s">
        <v>29277</v>
      </c>
      <c r="O2694" s="14" t="s">
        <v>29278</v>
      </c>
      <c r="P2694" s="58" t="s">
        <v>38</v>
      </c>
      <c r="Q2694" s="14" t="s">
        <v>29279</v>
      </c>
      <c r="R2694" s="14" t="s">
        <v>29054</v>
      </c>
      <c r="S2694" s="14" t="s">
        <v>29280</v>
      </c>
      <c r="T2694" s="14" t="s">
        <v>75</v>
      </c>
      <c r="U2694" s="14" t="s">
        <v>243</v>
      </c>
      <c r="V2694" s="14" t="s">
        <v>44</v>
      </c>
    </row>
    <row r="2695" spans="1:22" ht="9.75" customHeight="1">
      <c r="A2695" s="58" t="s">
        <v>29043</v>
      </c>
      <c r="B2695" s="14" t="s">
        <v>535</v>
      </c>
      <c r="C2695" s="13" t="str">
        <f t="shared" si="10"/>
        <v>12002D9</v>
      </c>
      <c r="D2695" s="14" t="s">
        <v>27</v>
      </c>
      <c r="E2695" s="14" t="s">
        <v>29281</v>
      </c>
      <c r="F2695" s="14" t="s">
        <v>29282</v>
      </c>
      <c r="G2695" s="13"/>
      <c r="H2695" s="14" t="s">
        <v>29283</v>
      </c>
      <c r="I2695" s="14" t="s">
        <v>29284</v>
      </c>
      <c r="J2695" s="14" t="s">
        <v>2391</v>
      </c>
      <c r="K2695" s="14" t="s">
        <v>83</v>
      </c>
      <c r="L2695" s="14" t="s">
        <v>29285</v>
      </c>
      <c r="M2695" s="14" t="s">
        <v>29286</v>
      </c>
      <c r="N2695" s="14" t="s">
        <v>29287</v>
      </c>
      <c r="O2695" s="14" t="s">
        <v>29288</v>
      </c>
      <c r="P2695" s="58" t="s">
        <v>38</v>
      </c>
      <c r="Q2695" s="14" t="s">
        <v>29289</v>
      </c>
      <c r="R2695" s="14" t="s">
        <v>29054</v>
      </c>
      <c r="S2695" s="14" t="s">
        <v>29290</v>
      </c>
      <c r="T2695" s="14" t="s">
        <v>2399</v>
      </c>
      <c r="U2695" s="14" t="s">
        <v>693</v>
      </c>
      <c r="V2695" s="14" t="s">
        <v>44</v>
      </c>
    </row>
    <row r="2696" spans="1:22" ht="9.75" customHeight="1">
      <c r="A2696" s="58" t="s">
        <v>29043</v>
      </c>
      <c r="B2696" s="14" t="s">
        <v>548</v>
      </c>
      <c r="C2696" s="13" t="str">
        <f t="shared" si="10"/>
        <v>12002D10</v>
      </c>
      <c r="D2696" s="14" t="s">
        <v>27</v>
      </c>
      <c r="E2696" s="14" t="s">
        <v>29291</v>
      </c>
      <c r="F2696" s="14" t="s">
        <v>29292</v>
      </c>
      <c r="G2696" s="13"/>
      <c r="H2696" s="14" t="s">
        <v>29293</v>
      </c>
      <c r="I2696" s="14" t="s">
        <v>29294</v>
      </c>
      <c r="J2696" s="14" t="s">
        <v>21223</v>
      </c>
      <c r="K2696" s="14" t="s">
        <v>83</v>
      </c>
      <c r="L2696" s="14" t="s">
        <v>29295</v>
      </c>
      <c r="M2696" s="14" t="s">
        <v>29296</v>
      </c>
      <c r="N2696" s="14" t="s">
        <v>29297</v>
      </c>
      <c r="O2696" s="14" t="s">
        <v>29298</v>
      </c>
      <c r="P2696" s="58" t="s">
        <v>38</v>
      </c>
      <c r="Q2696" s="14" t="s">
        <v>29299</v>
      </c>
      <c r="R2696" s="14" t="s">
        <v>29054</v>
      </c>
      <c r="S2696" s="14" t="s">
        <v>29300</v>
      </c>
      <c r="T2696" s="14" t="s">
        <v>21230</v>
      </c>
      <c r="U2696" s="14" t="s">
        <v>283</v>
      </c>
      <c r="V2696" s="14" t="s">
        <v>44</v>
      </c>
    </row>
    <row r="2697" spans="1:22" ht="9.75" customHeight="1">
      <c r="A2697" s="58" t="s">
        <v>29043</v>
      </c>
      <c r="B2697" s="14" t="s">
        <v>560</v>
      </c>
      <c r="C2697" s="13" t="str">
        <f t="shared" si="10"/>
        <v>12002D11</v>
      </c>
      <c r="D2697" s="14" t="s">
        <v>27</v>
      </c>
      <c r="E2697" s="14" t="s">
        <v>29301</v>
      </c>
      <c r="F2697" s="14" t="s">
        <v>29302</v>
      </c>
      <c r="G2697" s="14" t="s">
        <v>29303</v>
      </c>
      <c r="H2697" s="14" t="s">
        <v>29304</v>
      </c>
      <c r="I2697" s="14" t="s">
        <v>18140</v>
      </c>
      <c r="J2697" s="14" t="s">
        <v>7591</v>
      </c>
      <c r="K2697" s="14" t="s">
        <v>33</v>
      </c>
      <c r="L2697" s="14" t="s">
        <v>29305</v>
      </c>
      <c r="M2697" s="14" t="s">
        <v>18142</v>
      </c>
      <c r="N2697" s="14" t="s">
        <v>29306</v>
      </c>
      <c r="O2697" s="14" t="s">
        <v>29307</v>
      </c>
      <c r="P2697" s="58" t="s">
        <v>38</v>
      </c>
      <c r="Q2697" s="14" t="s">
        <v>29308</v>
      </c>
      <c r="R2697" s="14" t="s">
        <v>29054</v>
      </c>
      <c r="S2697" s="14" t="s">
        <v>29309</v>
      </c>
      <c r="T2697" s="14" t="s">
        <v>7598</v>
      </c>
      <c r="U2697" s="14" t="s">
        <v>338</v>
      </c>
      <c r="V2697" s="14" t="s">
        <v>148</v>
      </c>
    </row>
    <row r="2698" spans="1:22" ht="9.75" customHeight="1">
      <c r="A2698" s="58" t="s">
        <v>29043</v>
      </c>
      <c r="B2698" s="14" t="s">
        <v>571</v>
      </c>
      <c r="C2698" s="13" t="str">
        <f t="shared" si="10"/>
        <v>12002E2</v>
      </c>
      <c r="D2698" s="14" t="s">
        <v>27</v>
      </c>
      <c r="E2698" s="14" t="s">
        <v>29310</v>
      </c>
      <c r="F2698" s="14" t="s">
        <v>29311</v>
      </c>
      <c r="G2698" s="14" t="s">
        <v>29312</v>
      </c>
      <c r="H2698" s="14" t="s">
        <v>29313</v>
      </c>
      <c r="I2698" s="14" t="s">
        <v>29314</v>
      </c>
      <c r="J2698" s="14" t="s">
        <v>344</v>
      </c>
      <c r="K2698" s="14" t="s">
        <v>83</v>
      </c>
      <c r="L2698" s="14" t="s">
        <v>29315</v>
      </c>
      <c r="M2698" s="14" t="s">
        <v>29316</v>
      </c>
      <c r="N2698" s="14" t="s">
        <v>29317</v>
      </c>
      <c r="O2698" s="14" t="s">
        <v>29318</v>
      </c>
      <c r="P2698" s="58" t="s">
        <v>38</v>
      </c>
      <c r="Q2698" s="14" t="s">
        <v>29319</v>
      </c>
      <c r="R2698" s="14" t="s">
        <v>29054</v>
      </c>
      <c r="S2698" s="14" t="s">
        <v>29320</v>
      </c>
      <c r="T2698" s="14" t="s">
        <v>75</v>
      </c>
      <c r="U2698" s="14" t="s">
        <v>243</v>
      </c>
      <c r="V2698" s="14" t="s">
        <v>148</v>
      </c>
    </row>
    <row r="2699" spans="1:22" ht="9.75" customHeight="1">
      <c r="A2699" s="58" t="s">
        <v>29043</v>
      </c>
      <c r="B2699" s="14" t="s">
        <v>583</v>
      </c>
      <c r="C2699" s="13" t="str">
        <f t="shared" si="10"/>
        <v>12002E3</v>
      </c>
      <c r="D2699" s="14" t="s">
        <v>27</v>
      </c>
      <c r="E2699" s="14" t="s">
        <v>29321</v>
      </c>
      <c r="F2699" s="14" t="s">
        <v>29322</v>
      </c>
      <c r="G2699" s="14" t="s">
        <v>29323</v>
      </c>
      <c r="H2699" s="14" t="s">
        <v>29324</v>
      </c>
      <c r="I2699" s="14" t="s">
        <v>29325</v>
      </c>
      <c r="J2699" s="14" t="s">
        <v>168</v>
      </c>
      <c r="K2699" s="14" t="s">
        <v>83</v>
      </c>
      <c r="L2699" s="14" t="s">
        <v>29326</v>
      </c>
      <c r="M2699" s="14" t="s">
        <v>29327</v>
      </c>
      <c r="N2699" s="14" t="s">
        <v>29328</v>
      </c>
      <c r="O2699" s="14" t="s">
        <v>29329</v>
      </c>
      <c r="P2699" s="58" t="s">
        <v>38</v>
      </c>
      <c r="Q2699" s="14" t="s">
        <v>29330</v>
      </c>
      <c r="R2699" s="14" t="s">
        <v>29054</v>
      </c>
      <c r="S2699" s="14" t="s">
        <v>29331</v>
      </c>
      <c r="T2699" s="14" t="s">
        <v>90</v>
      </c>
      <c r="U2699" s="14" t="s">
        <v>283</v>
      </c>
      <c r="V2699" s="14" t="s">
        <v>44</v>
      </c>
    </row>
    <row r="2700" spans="1:22" ht="9.75" customHeight="1">
      <c r="A2700" s="58" t="s">
        <v>29332</v>
      </c>
      <c r="B2700" s="14" t="s">
        <v>26</v>
      </c>
      <c r="C2700" s="13" t="str">
        <f t="shared" si="10"/>
        <v>12003A2</v>
      </c>
      <c r="D2700" s="14" t="s">
        <v>27</v>
      </c>
      <c r="E2700" s="14" t="s">
        <v>29333</v>
      </c>
      <c r="F2700" s="14" t="s">
        <v>29334</v>
      </c>
      <c r="G2700" s="13"/>
      <c r="H2700" s="14" t="s">
        <v>29335</v>
      </c>
      <c r="I2700" s="14" t="s">
        <v>29336</v>
      </c>
      <c r="J2700" s="14" t="s">
        <v>1962</v>
      </c>
      <c r="K2700" s="14" t="s">
        <v>6335</v>
      </c>
      <c r="L2700" s="14" t="s">
        <v>29337</v>
      </c>
      <c r="M2700" s="14" t="s">
        <v>29338</v>
      </c>
      <c r="N2700" s="14" t="s">
        <v>29339</v>
      </c>
      <c r="O2700" s="14" t="s">
        <v>29340</v>
      </c>
      <c r="P2700" s="58" t="s">
        <v>28405</v>
      </c>
      <c r="Q2700" s="14" t="s">
        <v>29341</v>
      </c>
      <c r="R2700" s="14" t="s">
        <v>29054</v>
      </c>
      <c r="S2700" s="14" t="s">
        <v>29342</v>
      </c>
      <c r="T2700" s="14" t="s">
        <v>75</v>
      </c>
      <c r="U2700" s="14" t="s">
        <v>243</v>
      </c>
      <c r="V2700" s="14" t="s">
        <v>44</v>
      </c>
    </row>
    <row r="2701" spans="1:22" ht="9.75" customHeight="1">
      <c r="A2701" s="58" t="s">
        <v>29332</v>
      </c>
      <c r="B2701" s="14" t="s">
        <v>45</v>
      </c>
      <c r="C2701" s="13" t="str">
        <f t="shared" si="10"/>
        <v>12003A3</v>
      </c>
      <c r="D2701" s="14" t="s">
        <v>27</v>
      </c>
      <c r="E2701" s="14" t="s">
        <v>29343</v>
      </c>
      <c r="F2701" s="14" t="s">
        <v>29344</v>
      </c>
      <c r="G2701" s="14" t="s">
        <v>29345</v>
      </c>
      <c r="H2701" s="14" t="s">
        <v>29346</v>
      </c>
      <c r="I2701" s="14" t="s">
        <v>29347</v>
      </c>
      <c r="J2701" s="14" t="s">
        <v>27597</v>
      </c>
      <c r="K2701" s="14" t="s">
        <v>52</v>
      </c>
      <c r="L2701" s="14" t="s">
        <v>29348</v>
      </c>
      <c r="M2701" s="14" t="s">
        <v>29349</v>
      </c>
      <c r="N2701" s="14" t="s">
        <v>29350</v>
      </c>
      <c r="O2701" s="14" t="s">
        <v>29351</v>
      </c>
      <c r="P2701" s="58" t="s">
        <v>28405</v>
      </c>
      <c r="Q2701" s="14" t="s">
        <v>29352</v>
      </c>
      <c r="R2701" s="14" t="s">
        <v>29054</v>
      </c>
      <c r="S2701" s="14" t="s">
        <v>29353</v>
      </c>
      <c r="T2701" s="14" t="s">
        <v>75</v>
      </c>
      <c r="U2701" s="14" t="s">
        <v>243</v>
      </c>
      <c r="V2701" s="14" t="s">
        <v>44</v>
      </c>
    </row>
    <row r="2702" spans="1:22" ht="9.75" customHeight="1">
      <c r="A2702" s="58" t="s">
        <v>29332</v>
      </c>
      <c r="B2702" s="14" t="s">
        <v>61</v>
      </c>
      <c r="C2702" s="13" t="str">
        <f t="shared" si="10"/>
        <v>12003A4</v>
      </c>
      <c r="D2702" s="14" t="s">
        <v>27</v>
      </c>
      <c r="E2702" s="14" t="s">
        <v>29354</v>
      </c>
      <c r="F2702" s="14" t="s">
        <v>29355</v>
      </c>
      <c r="G2702" s="13"/>
      <c r="H2702" s="14" t="s">
        <v>29356</v>
      </c>
      <c r="I2702" s="14" t="s">
        <v>29357</v>
      </c>
      <c r="J2702" s="14" t="s">
        <v>344</v>
      </c>
      <c r="K2702" s="14" t="s">
        <v>52</v>
      </c>
      <c r="L2702" s="14" t="s">
        <v>29358</v>
      </c>
      <c r="M2702" s="14" t="s">
        <v>29359</v>
      </c>
      <c r="N2702" s="14" t="s">
        <v>29360</v>
      </c>
      <c r="O2702" s="14" t="s">
        <v>29361</v>
      </c>
      <c r="P2702" s="58" t="s">
        <v>28405</v>
      </c>
      <c r="Q2702" s="14" t="s">
        <v>29362</v>
      </c>
      <c r="R2702" s="14" t="s">
        <v>29054</v>
      </c>
      <c r="S2702" s="14" t="s">
        <v>29363</v>
      </c>
      <c r="T2702" s="14" t="s">
        <v>75</v>
      </c>
      <c r="U2702" s="14" t="s">
        <v>243</v>
      </c>
      <c r="V2702" s="14" t="s">
        <v>44</v>
      </c>
    </row>
    <row r="2703" spans="1:22" ht="9.75" customHeight="1">
      <c r="A2703" s="58" t="s">
        <v>29364</v>
      </c>
      <c r="B2703" s="14" t="s">
        <v>26</v>
      </c>
      <c r="C2703" s="13" t="str">
        <f t="shared" si="10"/>
        <v>12004A2</v>
      </c>
      <c r="D2703" s="14" t="s">
        <v>27</v>
      </c>
      <c r="E2703" s="14" t="s">
        <v>29365</v>
      </c>
      <c r="F2703" s="14" t="s">
        <v>29366</v>
      </c>
      <c r="G2703" s="13"/>
      <c r="H2703" s="14" t="s">
        <v>29367</v>
      </c>
      <c r="I2703" s="14" t="s">
        <v>27</v>
      </c>
      <c r="J2703" s="14" t="s">
        <v>230</v>
      </c>
      <c r="K2703" s="13"/>
      <c r="L2703" s="14" t="s">
        <v>29368</v>
      </c>
      <c r="M2703" s="14" t="s">
        <v>27</v>
      </c>
      <c r="N2703" s="14" t="s">
        <v>29369</v>
      </c>
      <c r="O2703" s="14" t="s">
        <v>17873</v>
      </c>
      <c r="P2703" s="58" t="s">
        <v>38</v>
      </c>
      <c r="Q2703" s="14" t="s">
        <v>29370</v>
      </c>
      <c r="R2703" s="14" t="s">
        <v>29371</v>
      </c>
      <c r="S2703" s="14" t="s">
        <v>29372</v>
      </c>
      <c r="T2703" s="14" t="s">
        <v>230</v>
      </c>
      <c r="U2703" s="14" t="s">
        <v>60</v>
      </c>
      <c r="V2703" s="14" t="s">
        <v>44</v>
      </c>
    </row>
    <row r="2704" spans="1:22" ht="9.75" customHeight="1">
      <c r="A2704" s="58" t="s">
        <v>29364</v>
      </c>
      <c r="B2704" s="14" t="s">
        <v>45</v>
      </c>
      <c r="C2704" s="13" t="str">
        <f t="shared" si="10"/>
        <v>12004A3</v>
      </c>
      <c r="D2704" s="14" t="s">
        <v>27</v>
      </c>
      <c r="E2704" s="14" t="s">
        <v>29373</v>
      </c>
      <c r="F2704" s="14" t="s">
        <v>29374</v>
      </c>
      <c r="G2704" s="14" t="s">
        <v>29375</v>
      </c>
      <c r="H2704" s="14" t="s">
        <v>29376</v>
      </c>
      <c r="I2704" s="14" t="s">
        <v>27</v>
      </c>
      <c r="J2704" s="14" t="s">
        <v>230</v>
      </c>
      <c r="K2704" s="14" t="s">
        <v>83</v>
      </c>
      <c r="L2704" s="14" t="s">
        <v>29377</v>
      </c>
      <c r="M2704" s="14" t="s">
        <v>29378</v>
      </c>
      <c r="N2704" s="14" t="s">
        <v>29379</v>
      </c>
      <c r="O2704" s="14" t="s">
        <v>29380</v>
      </c>
      <c r="P2704" s="58" t="s">
        <v>38</v>
      </c>
      <c r="Q2704" s="14" t="s">
        <v>29381</v>
      </c>
      <c r="R2704" s="14" t="s">
        <v>29371</v>
      </c>
      <c r="S2704" s="14" t="s">
        <v>29382</v>
      </c>
      <c r="T2704" s="14" t="s">
        <v>230</v>
      </c>
      <c r="U2704" s="14" t="s">
        <v>230</v>
      </c>
      <c r="V2704" s="14" t="s">
        <v>44</v>
      </c>
    </row>
    <row r="2705" spans="1:22" ht="9.75" customHeight="1">
      <c r="A2705" s="58" t="s">
        <v>29364</v>
      </c>
      <c r="B2705" s="14" t="s">
        <v>61</v>
      </c>
      <c r="C2705" s="13" t="str">
        <f t="shared" si="10"/>
        <v>12004A4</v>
      </c>
      <c r="D2705" s="14" t="s">
        <v>27</v>
      </c>
      <c r="E2705" s="14" t="s">
        <v>29383</v>
      </c>
      <c r="F2705" s="14" t="s">
        <v>29384</v>
      </c>
      <c r="G2705" s="14" t="s">
        <v>29385</v>
      </c>
      <c r="H2705" s="14" t="s">
        <v>29386</v>
      </c>
      <c r="I2705" s="14" t="s">
        <v>27</v>
      </c>
      <c r="J2705" s="14" t="s">
        <v>111</v>
      </c>
      <c r="K2705" s="14" t="s">
        <v>68</v>
      </c>
      <c r="L2705" s="14" t="s">
        <v>29387</v>
      </c>
      <c r="M2705" s="14" t="s">
        <v>29388</v>
      </c>
      <c r="N2705" s="14" t="s">
        <v>29389</v>
      </c>
      <c r="O2705" s="14" t="s">
        <v>29390</v>
      </c>
      <c r="P2705" s="58" t="s">
        <v>38</v>
      </c>
      <c r="Q2705" s="14" t="s">
        <v>29391</v>
      </c>
      <c r="R2705" s="14" t="s">
        <v>29371</v>
      </c>
      <c r="S2705" s="14" t="s">
        <v>29392</v>
      </c>
      <c r="T2705" s="14" t="s">
        <v>118</v>
      </c>
      <c r="U2705" s="14" t="s">
        <v>338</v>
      </c>
      <c r="V2705" s="14" t="s">
        <v>148</v>
      </c>
    </row>
    <row r="2706" spans="1:22" ht="9.75" customHeight="1">
      <c r="A2706" s="58" t="s">
        <v>29364</v>
      </c>
      <c r="B2706" s="14" t="s">
        <v>77</v>
      </c>
      <c r="C2706" s="13" t="str">
        <f t="shared" si="10"/>
        <v>12004A5</v>
      </c>
      <c r="D2706" s="14" t="s">
        <v>27</v>
      </c>
      <c r="E2706" s="14" t="s">
        <v>29393</v>
      </c>
      <c r="F2706" s="14" t="s">
        <v>29394</v>
      </c>
      <c r="G2706" s="14" t="s">
        <v>29395</v>
      </c>
      <c r="H2706" s="14" t="s">
        <v>29396</v>
      </c>
      <c r="I2706" s="14" t="s">
        <v>27</v>
      </c>
      <c r="J2706" s="14" t="s">
        <v>7217</v>
      </c>
      <c r="K2706" s="14" t="s">
        <v>624</v>
      </c>
      <c r="L2706" s="14" t="s">
        <v>29397</v>
      </c>
      <c r="M2706" s="14" t="s">
        <v>29398</v>
      </c>
      <c r="N2706" s="14" t="s">
        <v>29399</v>
      </c>
      <c r="O2706" s="14" t="s">
        <v>29380</v>
      </c>
      <c r="P2706" s="58" t="s">
        <v>38</v>
      </c>
      <c r="Q2706" s="14" t="s">
        <v>29400</v>
      </c>
      <c r="R2706" s="14" t="s">
        <v>29371</v>
      </c>
      <c r="S2706" s="14" t="s">
        <v>29401</v>
      </c>
      <c r="T2706" s="14" t="s">
        <v>75</v>
      </c>
      <c r="U2706" s="14" t="s">
        <v>243</v>
      </c>
      <c r="V2706" s="14" t="s">
        <v>44</v>
      </c>
    </row>
    <row r="2707" spans="1:22" ht="9.75" customHeight="1">
      <c r="A2707" s="58" t="s">
        <v>29364</v>
      </c>
      <c r="B2707" s="14" t="s">
        <v>91</v>
      </c>
      <c r="C2707" s="13" t="str">
        <f t="shared" si="10"/>
        <v>12004A6</v>
      </c>
      <c r="D2707" s="14" t="s">
        <v>27</v>
      </c>
      <c r="E2707" s="14" t="s">
        <v>29402</v>
      </c>
      <c r="F2707" s="14" t="s">
        <v>29403</v>
      </c>
      <c r="G2707" s="14" t="s">
        <v>29404</v>
      </c>
      <c r="H2707" s="14" t="s">
        <v>29405</v>
      </c>
      <c r="I2707" s="14" t="s">
        <v>29406</v>
      </c>
      <c r="J2707" s="14" t="s">
        <v>230</v>
      </c>
      <c r="K2707" s="13"/>
      <c r="L2707" s="14" t="s">
        <v>29407</v>
      </c>
      <c r="M2707" s="14" t="s">
        <v>29408</v>
      </c>
      <c r="N2707" s="14" t="s">
        <v>29409</v>
      </c>
      <c r="O2707" s="14" t="s">
        <v>29410</v>
      </c>
      <c r="P2707" s="58" t="s">
        <v>38</v>
      </c>
      <c r="Q2707" s="14" t="s">
        <v>29411</v>
      </c>
      <c r="R2707" s="14" t="s">
        <v>29371</v>
      </c>
      <c r="S2707" s="14" t="s">
        <v>29412</v>
      </c>
      <c r="T2707" s="14" t="s">
        <v>230</v>
      </c>
      <c r="U2707" s="14" t="s">
        <v>243</v>
      </c>
      <c r="V2707" s="14" t="s">
        <v>44</v>
      </c>
    </row>
    <row r="2708" spans="1:22" ht="9.75" customHeight="1">
      <c r="A2708" s="58" t="s">
        <v>29364</v>
      </c>
      <c r="B2708" s="14" t="s">
        <v>105</v>
      </c>
      <c r="C2708" s="13" t="str">
        <f t="shared" si="10"/>
        <v>12004A7</v>
      </c>
      <c r="D2708" s="14" t="s">
        <v>27</v>
      </c>
      <c r="E2708" s="14" t="s">
        <v>29413</v>
      </c>
      <c r="F2708" s="14" t="s">
        <v>29414</v>
      </c>
      <c r="G2708" s="13"/>
      <c r="H2708" s="14" t="s">
        <v>29415</v>
      </c>
      <c r="I2708" s="14" t="s">
        <v>27</v>
      </c>
      <c r="J2708" s="14" t="s">
        <v>230</v>
      </c>
      <c r="K2708" s="13"/>
      <c r="L2708" s="14" t="s">
        <v>29416</v>
      </c>
      <c r="M2708" s="14" t="s">
        <v>27</v>
      </c>
      <c r="N2708" s="14" t="s">
        <v>29417</v>
      </c>
      <c r="O2708" s="14" t="s">
        <v>29418</v>
      </c>
      <c r="P2708" s="58" t="s">
        <v>38</v>
      </c>
      <c r="Q2708" s="14" t="s">
        <v>29419</v>
      </c>
      <c r="R2708" s="14" t="s">
        <v>29371</v>
      </c>
      <c r="S2708" s="14" t="s">
        <v>29420</v>
      </c>
      <c r="T2708" s="14" t="s">
        <v>230</v>
      </c>
      <c r="U2708" s="14" t="s">
        <v>60</v>
      </c>
      <c r="V2708" s="14" t="s">
        <v>44</v>
      </c>
    </row>
    <row r="2709" spans="1:22" ht="9.75" customHeight="1">
      <c r="A2709" s="58" t="s">
        <v>29364</v>
      </c>
      <c r="B2709" s="14" t="s">
        <v>120</v>
      </c>
      <c r="C2709" s="13" t="str">
        <f t="shared" si="10"/>
        <v>12004A8</v>
      </c>
      <c r="D2709" s="14" t="s">
        <v>27</v>
      </c>
      <c r="E2709" s="14" t="s">
        <v>29421</v>
      </c>
      <c r="F2709" s="14" t="s">
        <v>29422</v>
      </c>
      <c r="G2709" s="14" t="s">
        <v>29423</v>
      </c>
      <c r="H2709" s="14" t="s">
        <v>29424</v>
      </c>
      <c r="I2709" s="14" t="s">
        <v>29425</v>
      </c>
      <c r="J2709" s="14" t="s">
        <v>67</v>
      </c>
      <c r="K2709" s="14" t="s">
        <v>2856</v>
      </c>
      <c r="L2709" s="14" t="s">
        <v>29426</v>
      </c>
      <c r="M2709" s="14" t="s">
        <v>29427</v>
      </c>
      <c r="N2709" s="14" t="s">
        <v>29428</v>
      </c>
      <c r="O2709" s="14" t="s">
        <v>29429</v>
      </c>
      <c r="P2709" s="58" t="s">
        <v>38</v>
      </c>
      <c r="Q2709" s="14" t="s">
        <v>29430</v>
      </c>
      <c r="R2709" s="14" t="s">
        <v>29371</v>
      </c>
      <c r="S2709" s="14" t="s">
        <v>29431</v>
      </c>
      <c r="T2709" s="14" t="s">
        <v>75</v>
      </c>
      <c r="U2709" s="14" t="s">
        <v>243</v>
      </c>
      <c r="V2709" s="14" t="s">
        <v>44</v>
      </c>
    </row>
    <row r="2710" spans="1:22" ht="9.75" customHeight="1">
      <c r="A2710" s="58" t="s">
        <v>29364</v>
      </c>
      <c r="B2710" s="14" t="s">
        <v>136</v>
      </c>
      <c r="C2710" s="13" t="str">
        <f t="shared" si="10"/>
        <v>12004A9</v>
      </c>
      <c r="D2710" s="14" t="s">
        <v>27</v>
      </c>
      <c r="E2710" s="14" t="s">
        <v>29432</v>
      </c>
      <c r="F2710" s="14" t="s">
        <v>29433</v>
      </c>
      <c r="G2710" s="14" t="s">
        <v>29434</v>
      </c>
      <c r="H2710" s="14" t="s">
        <v>29435</v>
      </c>
      <c r="I2710" s="14" t="s">
        <v>27</v>
      </c>
      <c r="J2710" s="14" t="s">
        <v>230</v>
      </c>
      <c r="K2710" s="13"/>
      <c r="L2710" s="14" t="s">
        <v>29436</v>
      </c>
      <c r="M2710" s="14" t="s">
        <v>27</v>
      </c>
      <c r="N2710" s="14" t="s">
        <v>29437</v>
      </c>
      <c r="O2710" s="14" t="s">
        <v>29438</v>
      </c>
      <c r="P2710" s="58" t="s">
        <v>38</v>
      </c>
      <c r="Q2710" s="14" t="s">
        <v>29439</v>
      </c>
      <c r="R2710" s="14" t="s">
        <v>29371</v>
      </c>
      <c r="S2710" s="14" t="s">
        <v>29440</v>
      </c>
      <c r="T2710" s="14" t="s">
        <v>230</v>
      </c>
      <c r="U2710" s="14" t="s">
        <v>230</v>
      </c>
      <c r="V2710" s="14" t="s">
        <v>256</v>
      </c>
    </row>
    <row r="2711" spans="1:22" ht="9.75" customHeight="1">
      <c r="A2711" s="58" t="s">
        <v>29364</v>
      </c>
      <c r="B2711" s="14" t="s">
        <v>149</v>
      </c>
      <c r="C2711" s="13" t="str">
        <f t="shared" si="10"/>
        <v>12004A10</v>
      </c>
      <c r="D2711" s="14" t="s">
        <v>27</v>
      </c>
      <c r="E2711" s="14" t="s">
        <v>29441</v>
      </c>
      <c r="F2711" s="14" t="s">
        <v>29442</v>
      </c>
      <c r="G2711" s="13"/>
      <c r="H2711" s="14" t="s">
        <v>29443</v>
      </c>
      <c r="I2711" s="14" t="s">
        <v>27</v>
      </c>
      <c r="J2711" s="14" t="s">
        <v>384</v>
      </c>
      <c r="K2711" s="14" t="s">
        <v>33</v>
      </c>
      <c r="L2711" s="14" t="s">
        <v>29444</v>
      </c>
      <c r="M2711" s="14" t="s">
        <v>29445</v>
      </c>
      <c r="N2711" s="14" t="s">
        <v>29446</v>
      </c>
      <c r="O2711" s="14" t="s">
        <v>29447</v>
      </c>
      <c r="P2711" s="58" t="s">
        <v>38</v>
      </c>
      <c r="Q2711" s="14" t="s">
        <v>29448</v>
      </c>
      <c r="R2711" s="14" t="s">
        <v>29371</v>
      </c>
      <c r="S2711" s="14" t="s">
        <v>29449</v>
      </c>
      <c r="T2711" s="14" t="s">
        <v>391</v>
      </c>
      <c r="U2711" s="14" t="s">
        <v>134</v>
      </c>
      <c r="V2711" s="14" t="s">
        <v>44</v>
      </c>
    </row>
    <row r="2712" spans="1:22" ht="9.75" customHeight="1">
      <c r="A2712" s="58" t="s">
        <v>29364</v>
      </c>
      <c r="B2712" s="14" t="s">
        <v>162</v>
      </c>
      <c r="C2712" s="13" t="str">
        <f t="shared" si="10"/>
        <v>12004A11</v>
      </c>
      <c r="D2712" s="14" t="s">
        <v>27</v>
      </c>
      <c r="E2712" s="14" t="s">
        <v>29450</v>
      </c>
      <c r="F2712" s="14" t="s">
        <v>29451</v>
      </c>
      <c r="G2712" s="14" t="s">
        <v>29452</v>
      </c>
      <c r="H2712" s="14" t="s">
        <v>29453</v>
      </c>
      <c r="I2712" s="14" t="s">
        <v>29454</v>
      </c>
      <c r="J2712" s="14" t="s">
        <v>230</v>
      </c>
      <c r="K2712" s="14" t="s">
        <v>33</v>
      </c>
      <c r="L2712" s="14" t="s">
        <v>29455</v>
      </c>
      <c r="M2712" s="14" t="s">
        <v>29456</v>
      </c>
      <c r="N2712" s="14" t="s">
        <v>29457</v>
      </c>
      <c r="O2712" s="14" t="s">
        <v>29458</v>
      </c>
      <c r="P2712" s="58" t="s">
        <v>38</v>
      </c>
      <c r="Q2712" s="14" t="s">
        <v>29459</v>
      </c>
      <c r="R2712" s="14" t="s">
        <v>29371</v>
      </c>
      <c r="S2712" s="14" t="s">
        <v>29460</v>
      </c>
      <c r="T2712" s="14" t="s">
        <v>230</v>
      </c>
      <c r="U2712" s="14" t="s">
        <v>230</v>
      </c>
      <c r="V2712" s="14" t="s">
        <v>44</v>
      </c>
    </row>
    <row r="2713" spans="1:22" ht="9.75" customHeight="1">
      <c r="A2713" s="58" t="s">
        <v>29364</v>
      </c>
      <c r="B2713" s="14" t="s">
        <v>176</v>
      </c>
      <c r="C2713" s="13" t="str">
        <f t="shared" si="10"/>
        <v>12004B2</v>
      </c>
      <c r="D2713" s="14" t="s">
        <v>27</v>
      </c>
      <c r="E2713" s="14" t="s">
        <v>29461</v>
      </c>
      <c r="F2713" s="14" t="s">
        <v>29462</v>
      </c>
      <c r="G2713" s="13"/>
      <c r="H2713" s="14" t="s">
        <v>29463</v>
      </c>
      <c r="I2713" s="14" t="s">
        <v>29464</v>
      </c>
      <c r="J2713" s="14" t="s">
        <v>344</v>
      </c>
      <c r="K2713" s="14" t="s">
        <v>1326</v>
      </c>
      <c r="L2713" s="14" t="s">
        <v>29465</v>
      </c>
      <c r="M2713" s="14" t="s">
        <v>29466</v>
      </c>
      <c r="N2713" s="14" t="s">
        <v>29467</v>
      </c>
      <c r="O2713" s="14" t="s">
        <v>29468</v>
      </c>
      <c r="P2713" s="58" t="s">
        <v>38</v>
      </c>
      <c r="Q2713" s="14" t="s">
        <v>29469</v>
      </c>
      <c r="R2713" s="14" t="s">
        <v>29371</v>
      </c>
      <c r="S2713" s="14" t="s">
        <v>29470</v>
      </c>
      <c r="T2713" s="14" t="s">
        <v>75</v>
      </c>
      <c r="U2713" s="14" t="s">
        <v>243</v>
      </c>
      <c r="V2713" s="14" t="s">
        <v>44</v>
      </c>
    </row>
    <row r="2714" spans="1:22" ht="9.75" customHeight="1">
      <c r="A2714" s="58" t="s">
        <v>29364</v>
      </c>
      <c r="B2714" s="14" t="s">
        <v>190</v>
      </c>
      <c r="C2714" s="13" t="str">
        <f t="shared" si="10"/>
        <v>12004B3</v>
      </c>
      <c r="D2714" s="14" t="s">
        <v>27</v>
      </c>
      <c r="E2714" s="14" t="s">
        <v>29471</v>
      </c>
      <c r="F2714" s="14" t="s">
        <v>29472</v>
      </c>
      <c r="G2714" s="14" t="s">
        <v>29473</v>
      </c>
      <c r="H2714" s="14" t="s">
        <v>29474</v>
      </c>
      <c r="I2714" s="14" t="s">
        <v>27</v>
      </c>
      <c r="J2714" s="14" t="s">
        <v>230</v>
      </c>
      <c r="K2714" s="13"/>
      <c r="L2714" s="14" t="s">
        <v>29475</v>
      </c>
      <c r="M2714" s="14" t="s">
        <v>29476</v>
      </c>
      <c r="N2714" s="14" t="s">
        <v>29477</v>
      </c>
      <c r="O2714" s="14" t="s">
        <v>29478</v>
      </c>
      <c r="P2714" s="58" t="s">
        <v>38</v>
      </c>
      <c r="Q2714" s="14" t="s">
        <v>29479</v>
      </c>
      <c r="R2714" s="14" t="s">
        <v>29371</v>
      </c>
      <c r="S2714" s="14" t="s">
        <v>29480</v>
      </c>
      <c r="T2714" s="14" t="s">
        <v>230</v>
      </c>
      <c r="U2714" s="14" t="s">
        <v>43</v>
      </c>
      <c r="V2714" s="14" t="s">
        <v>44</v>
      </c>
    </row>
    <row r="2715" spans="1:22" ht="9.75" customHeight="1">
      <c r="A2715" s="58" t="s">
        <v>29364</v>
      </c>
      <c r="B2715" s="14" t="s">
        <v>203</v>
      </c>
      <c r="C2715" s="13" t="str">
        <f t="shared" si="10"/>
        <v>12004B4</v>
      </c>
      <c r="D2715" s="14" t="s">
        <v>27</v>
      </c>
      <c r="E2715" s="14" t="s">
        <v>29481</v>
      </c>
      <c r="F2715" s="14" t="s">
        <v>29482</v>
      </c>
      <c r="G2715" s="14" t="s">
        <v>29483</v>
      </c>
      <c r="H2715" s="14" t="s">
        <v>29484</v>
      </c>
      <c r="I2715" s="14" t="s">
        <v>27</v>
      </c>
      <c r="J2715" s="14" t="s">
        <v>230</v>
      </c>
      <c r="K2715" s="14" t="s">
        <v>83</v>
      </c>
      <c r="L2715" s="14" t="s">
        <v>29485</v>
      </c>
      <c r="M2715" s="14" t="s">
        <v>29486</v>
      </c>
      <c r="N2715" s="14" t="s">
        <v>29487</v>
      </c>
      <c r="O2715" s="14" t="s">
        <v>29488</v>
      </c>
      <c r="P2715" s="58" t="s">
        <v>38</v>
      </c>
      <c r="Q2715" s="14" t="s">
        <v>29489</v>
      </c>
      <c r="R2715" s="14" t="s">
        <v>29371</v>
      </c>
      <c r="S2715" s="14" t="s">
        <v>29490</v>
      </c>
      <c r="T2715" s="14" t="s">
        <v>230</v>
      </c>
      <c r="U2715" s="14" t="s">
        <v>1084</v>
      </c>
      <c r="V2715" s="14" t="s">
        <v>44</v>
      </c>
    </row>
    <row r="2716" spans="1:22" ht="9.75" customHeight="1">
      <c r="A2716" s="58" t="s">
        <v>29364</v>
      </c>
      <c r="B2716" s="14" t="s">
        <v>216</v>
      </c>
      <c r="C2716" s="13" t="str">
        <f t="shared" si="10"/>
        <v>12004B5</v>
      </c>
      <c r="D2716" s="14" t="s">
        <v>27</v>
      </c>
      <c r="E2716" s="14" t="s">
        <v>29491</v>
      </c>
      <c r="F2716" s="14" t="s">
        <v>29492</v>
      </c>
      <c r="G2716" s="14" t="s">
        <v>29493</v>
      </c>
      <c r="H2716" s="14" t="s">
        <v>29494</v>
      </c>
      <c r="I2716" s="14" t="s">
        <v>27</v>
      </c>
      <c r="J2716" s="14" t="s">
        <v>67</v>
      </c>
      <c r="K2716" s="14" t="s">
        <v>33</v>
      </c>
      <c r="L2716" s="14" t="s">
        <v>29495</v>
      </c>
      <c r="M2716" s="14" t="s">
        <v>27</v>
      </c>
      <c r="N2716" s="14" t="s">
        <v>29496</v>
      </c>
      <c r="O2716" s="14" t="s">
        <v>29497</v>
      </c>
      <c r="P2716" s="58" t="s">
        <v>38</v>
      </c>
      <c r="Q2716" s="14" t="s">
        <v>29498</v>
      </c>
      <c r="R2716" s="14" t="s">
        <v>29371</v>
      </c>
      <c r="S2716" s="14" t="s">
        <v>29499</v>
      </c>
      <c r="T2716" s="14" t="s">
        <v>75</v>
      </c>
      <c r="U2716" s="14" t="s">
        <v>243</v>
      </c>
      <c r="V2716" s="14" t="s">
        <v>44</v>
      </c>
    </row>
    <row r="2717" spans="1:22" ht="9.75" customHeight="1">
      <c r="A2717" s="58" t="s">
        <v>29500</v>
      </c>
      <c r="B2717" s="14" t="s">
        <v>26</v>
      </c>
      <c r="C2717" s="13" t="str">
        <f t="shared" si="10"/>
        <v>12005A2</v>
      </c>
      <c r="D2717" s="14" t="s">
        <v>27</v>
      </c>
      <c r="E2717" s="14" t="s">
        <v>29501</v>
      </c>
      <c r="F2717" s="14" t="s">
        <v>29502</v>
      </c>
      <c r="G2717" s="14" t="s">
        <v>29503</v>
      </c>
      <c r="H2717" s="14" t="s">
        <v>29504</v>
      </c>
      <c r="I2717" s="14" t="s">
        <v>27</v>
      </c>
      <c r="J2717" s="14" t="s">
        <v>29505</v>
      </c>
      <c r="K2717" s="14" t="s">
        <v>52</v>
      </c>
      <c r="L2717" s="14" t="s">
        <v>29506</v>
      </c>
      <c r="M2717" s="14" t="s">
        <v>29507</v>
      </c>
      <c r="N2717" s="14" t="s">
        <v>29508</v>
      </c>
      <c r="O2717" s="14" t="s">
        <v>29509</v>
      </c>
      <c r="P2717" s="58" t="s">
        <v>28405</v>
      </c>
      <c r="Q2717" s="14" t="s">
        <v>29510</v>
      </c>
      <c r="R2717" s="14" t="s">
        <v>29371</v>
      </c>
      <c r="S2717" s="14" t="s">
        <v>29511</v>
      </c>
      <c r="T2717" s="14" t="s">
        <v>5622</v>
      </c>
      <c r="U2717" s="14" t="s">
        <v>338</v>
      </c>
      <c r="V2717" s="14" t="s">
        <v>44</v>
      </c>
    </row>
    <row r="2718" spans="1:22" ht="9.75" customHeight="1">
      <c r="A2718" s="58" t="s">
        <v>29500</v>
      </c>
      <c r="B2718" s="14" t="s">
        <v>45</v>
      </c>
      <c r="C2718" s="13" t="str">
        <f t="shared" si="10"/>
        <v>12005A3</v>
      </c>
      <c r="D2718" s="14" t="s">
        <v>27</v>
      </c>
      <c r="E2718" s="14" t="s">
        <v>29512</v>
      </c>
      <c r="F2718" s="14" t="s">
        <v>29513</v>
      </c>
      <c r="G2718" s="14" t="s">
        <v>29514</v>
      </c>
      <c r="H2718" s="14" t="s">
        <v>29515</v>
      </c>
      <c r="I2718" s="14" t="s">
        <v>29516</v>
      </c>
      <c r="J2718" s="14" t="s">
        <v>29517</v>
      </c>
      <c r="K2718" s="14" t="s">
        <v>68</v>
      </c>
      <c r="L2718" s="14" t="s">
        <v>29518</v>
      </c>
      <c r="M2718" s="14" t="s">
        <v>29519</v>
      </c>
      <c r="N2718" s="14" t="s">
        <v>29520</v>
      </c>
      <c r="O2718" s="14" t="s">
        <v>29521</v>
      </c>
      <c r="P2718" s="58" t="s">
        <v>28405</v>
      </c>
      <c r="Q2718" s="14" t="s">
        <v>29522</v>
      </c>
      <c r="R2718" s="14" t="s">
        <v>29371</v>
      </c>
      <c r="S2718" s="14" t="s">
        <v>29523</v>
      </c>
      <c r="T2718" s="14" t="s">
        <v>781</v>
      </c>
      <c r="U2718" s="14" t="s">
        <v>43</v>
      </c>
      <c r="V2718" s="14" t="s">
        <v>44</v>
      </c>
    </row>
    <row r="2719" spans="1:22" ht="9.75" customHeight="1">
      <c r="A2719" s="58" t="s">
        <v>29500</v>
      </c>
      <c r="B2719" s="14" t="s">
        <v>61</v>
      </c>
      <c r="C2719" s="13" t="str">
        <f t="shared" si="10"/>
        <v>12005A4</v>
      </c>
      <c r="D2719" s="14" t="s">
        <v>27</v>
      </c>
      <c r="E2719" s="14" t="s">
        <v>29524</v>
      </c>
      <c r="F2719" s="14" t="s">
        <v>29525</v>
      </c>
      <c r="G2719" s="13"/>
      <c r="H2719" s="14" t="s">
        <v>29526</v>
      </c>
      <c r="I2719" s="14" t="s">
        <v>27</v>
      </c>
      <c r="J2719" s="14" t="s">
        <v>4031</v>
      </c>
      <c r="K2719" s="14" t="s">
        <v>21663</v>
      </c>
      <c r="L2719" s="14" t="s">
        <v>29527</v>
      </c>
      <c r="M2719" s="14" t="s">
        <v>29528</v>
      </c>
      <c r="N2719" s="14" t="s">
        <v>29529</v>
      </c>
      <c r="O2719" s="14" t="s">
        <v>29530</v>
      </c>
      <c r="P2719" s="58" t="s">
        <v>28405</v>
      </c>
      <c r="Q2719" s="14" t="s">
        <v>29531</v>
      </c>
      <c r="R2719" s="14" t="s">
        <v>29371</v>
      </c>
      <c r="S2719" s="14" t="s">
        <v>29532</v>
      </c>
      <c r="T2719" s="14" t="s">
        <v>4031</v>
      </c>
      <c r="U2719" s="14" t="s">
        <v>230</v>
      </c>
      <c r="V2719" s="14" t="s">
        <v>44</v>
      </c>
    </row>
    <row r="2720" spans="1:22" ht="9.75" customHeight="1">
      <c r="A2720" s="58" t="s">
        <v>29500</v>
      </c>
      <c r="B2720" s="14" t="s">
        <v>77</v>
      </c>
      <c r="C2720" s="13" t="str">
        <f t="shared" si="10"/>
        <v>12005A5</v>
      </c>
      <c r="D2720" s="14" t="s">
        <v>27</v>
      </c>
      <c r="E2720" s="14" t="s">
        <v>29533</v>
      </c>
      <c r="F2720" s="14" t="s">
        <v>29534</v>
      </c>
      <c r="G2720" s="13"/>
      <c r="H2720" s="14" t="s">
        <v>29535</v>
      </c>
      <c r="I2720" s="14" t="s">
        <v>27</v>
      </c>
      <c r="J2720" s="14" t="s">
        <v>230</v>
      </c>
      <c r="K2720" s="13"/>
      <c r="L2720" s="14" t="s">
        <v>29536</v>
      </c>
      <c r="M2720" s="14" t="s">
        <v>27</v>
      </c>
      <c r="N2720" s="14" t="s">
        <v>29537</v>
      </c>
      <c r="O2720" s="13"/>
      <c r="P2720" s="58" t="s">
        <v>28405</v>
      </c>
      <c r="Q2720" s="14" t="s">
        <v>29538</v>
      </c>
      <c r="R2720" s="14" t="s">
        <v>29371</v>
      </c>
      <c r="S2720" s="14" t="s">
        <v>29539</v>
      </c>
      <c r="T2720" s="14" t="s">
        <v>230</v>
      </c>
      <c r="U2720" s="14" t="s">
        <v>215</v>
      </c>
      <c r="V2720" s="14" t="s">
        <v>256</v>
      </c>
    </row>
    <row r="2721" spans="1:22" ht="9.75" customHeight="1">
      <c r="A2721" s="58" t="s">
        <v>29500</v>
      </c>
      <c r="B2721" s="14" t="s">
        <v>91</v>
      </c>
      <c r="C2721" s="13" t="str">
        <f t="shared" si="10"/>
        <v>12005A6</v>
      </c>
      <c r="D2721" s="14" t="s">
        <v>27</v>
      </c>
      <c r="E2721" s="14" t="s">
        <v>29540</v>
      </c>
      <c r="F2721" s="14" t="s">
        <v>29541</v>
      </c>
      <c r="G2721" s="13"/>
      <c r="H2721" s="14" t="s">
        <v>29542</v>
      </c>
      <c r="I2721" s="14" t="s">
        <v>29543</v>
      </c>
      <c r="J2721" s="14" t="s">
        <v>344</v>
      </c>
      <c r="K2721" s="14" t="s">
        <v>1326</v>
      </c>
      <c r="L2721" s="14" t="s">
        <v>29544</v>
      </c>
      <c r="M2721" s="14" t="s">
        <v>29545</v>
      </c>
      <c r="N2721" s="14" t="s">
        <v>29546</v>
      </c>
      <c r="O2721" s="14" t="s">
        <v>29547</v>
      </c>
      <c r="P2721" s="58" t="s">
        <v>28405</v>
      </c>
      <c r="Q2721" s="14" t="s">
        <v>29548</v>
      </c>
      <c r="R2721" s="14" t="s">
        <v>29371</v>
      </c>
      <c r="S2721" s="14" t="s">
        <v>29549</v>
      </c>
      <c r="T2721" s="14" t="s">
        <v>75</v>
      </c>
      <c r="U2721" s="14" t="s">
        <v>243</v>
      </c>
      <c r="V2721" s="14" t="s">
        <v>44</v>
      </c>
    </row>
    <row r="2722" spans="1:22" ht="9.75" customHeight="1">
      <c r="A2722" s="58" t="s">
        <v>29500</v>
      </c>
      <c r="B2722" s="14" t="s">
        <v>105</v>
      </c>
      <c r="C2722" s="13" t="str">
        <f t="shared" si="10"/>
        <v>12005A7</v>
      </c>
      <c r="D2722" s="14" t="s">
        <v>27</v>
      </c>
      <c r="E2722" s="14" t="s">
        <v>29550</v>
      </c>
      <c r="F2722" s="14" t="s">
        <v>29551</v>
      </c>
      <c r="G2722" s="14" t="s">
        <v>29552</v>
      </c>
      <c r="H2722" s="14" t="s">
        <v>29553</v>
      </c>
      <c r="I2722" s="14" t="s">
        <v>27</v>
      </c>
      <c r="J2722" s="14" t="s">
        <v>230</v>
      </c>
      <c r="K2722" s="13"/>
      <c r="L2722" s="14" t="s">
        <v>29554</v>
      </c>
      <c r="M2722" s="14" t="s">
        <v>27</v>
      </c>
      <c r="N2722" s="14" t="s">
        <v>29555</v>
      </c>
      <c r="O2722" s="14" t="s">
        <v>29556</v>
      </c>
      <c r="P2722" s="58" t="s">
        <v>28405</v>
      </c>
      <c r="Q2722" s="14" t="s">
        <v>29557</v>
      </c>
      <c r="R2722" s="14" t="s">
        <v>29371</v>
      </c>
      <c r="S2722" s="14" t="s">
        <v>29558</v>
      </c>
      <c r="T2722" s="14" t="s">
        <v>230</v>
      </c>
      <c r="U2722" s="14" t="s">
        <v>230</v>
      </c>
      <c r="V2722" s="14" t="s">
        <v>44</v>
      </c>
    </row>
    <row r="2723" spans="1:22" ht="9.75" customHeight="1">
      <c r="A2723" s="58" t="s">
        <v>29500</v>
      </c>
      <c r="B2723" s="14" t="s">
        <v>120</v>
      </c>
      <c r="C2723" s="13" t="str">
        <f t="shared" si="10"/>
        <v>12005A8</v>
      </c>
      <c r="D2723" s="14" t="s">
        <v>27</v>
      </c>
      <c r="E2723" s="14" t="s">
        <v>29559</v>
      </c>
      <c r="F2723" s="14" t="s">
        <v>29560</v>
      </c>
      <c r="G2723" s="14" t="s">
        <v>29561</v>
      </c>
      <c r="H2723" s="14" t="s">
        <v>29562</v>
      </c>
      <c r="I2723" s="14" t="s">
        <v>27</v>
      </c>
      <c r="J2723" s="14" t="s">
        <v>230</v>
      </c>
      <c r="K2723" s="13"/>
      <c r="L2723" s="14" t="s">
        <v>29563</v>
      </c>
      <c r="M2723" s="14" t="s">
        <v>27</v>
      </c>
      <c r="N2723" s="14" t="s">
        <v>29564</v>
      </c>
      <c r="O2723" s="14" t="s">
        <v>29565</v>
      </c>
      <c r="P2723" s="58" t="s">
        <v>28405</v>
      </c>
      <c r="Q2723" s="14" t="s">
        <v>29566</v>
      </c>
      <c r="R2723" s="14" t="s">
        <v>29371</v>
      </c>
      <c r="S2723" s="14" t="s">
        <v>29567</v>
      </c>
      <c r="T2723" s="14" t="s">
        <v>230</v>
      </c>
      <c r="U2723" s="14" t="s">
        <v>693</v>
      </c>
      <c r="V2723" s="14" t="s">
        <v>148</v>
      </c>
    </row>
    <row r="2724" spans="1:22" ht="9.75" customHeight="1">
      <c r="A2724" s="13"/>
      <c r="B2724" s="13"/>
      <c r="C2724" s="13"/>
      <c r="D2724" s="13"/>
      <c r="E2724" s="13"/>
      <c r="F2724" s="13"/>
      <c r="G2724" s="13"/>
      <c r="H2724" s="13"/>
      <c r="I2724" s="13"/>
      <c r="J2724" s="13"/>
      <c r="K2724" s="13"/>
      <c r="L2724" s="13"/>
      <c r="M2724" s="13"/>
      <c r="N2724" s="13"/>
      <c r="O2724" s="13"/>
      <c r="P2724" s="13"/>
      <c r="Q2724" s="13"/>
      <c r="R2724" s="13"/>
      <c r="S2724" s="13"/>
      <c r="T2724" s="13"/>
      <c r="U2724" s="13"/>
      <c r="V2724" s="13"/>
    </row>
    <row r="2725" spans="1:22" ht="9.75" customHeight="1">
      <c r="A2725" s="13"/>
      <c r="B2725" s="13"/>
      <c r="C2725" s="13"/>
      <c r="D2725" s="13"/>
      <c r="E2725" s="13"/>
      <c r="F2725" s="13"/>
      <c r="G2725" s="13"/>
      <c r="H2725" s="13"/>
      <c r="I2725" s="13"/>
      <c r="J2725" s="13"/>
      <c r="K2725" s="13"/>
      <c r="L2725" s="13"/>
      <c r="M2725" s="13"/>
      <c r="N2725" s="13"/>
      <c r="O2725" s="13"/>
      <c r="P2725" s="13"/>
      <c r="Q2725" s="13"/>
      <c r="R2725" s="13"/>
      <c r="S2725" s="13"/>
      <c r="T2725" s="13"/>
      <c r="U2725" s="13"/>
      <c r="V2725" s="13"/>
    </row>
    <row r="2726" spans="1:22" ht="9.75" customHeight="1">
      <c r="A2726" s="13"/>
      <c r="B2726" s="13"/>
      <c r="C2726" s="13"/>
      <c r="D2726" s="13"/>
      <c r="E2726" s="13"/>
      <c r="F2726" s="13"/>
      <c r="G2726" s="13"/>
      <c r="H2726" s="13"/>
      <c r="I2726" s="13"/>
      <c r="J2726" s="13"/>
      <c r="K2726" s="13"/>
      <c r="L2726" s="13"/>
      <c r="M2726" s="13"/>
      <c r="N2726" s="13"/>
      <c r="O2726" s="13"/>
      <c r="P2726" s="13"/>
      <c r="Q2726" s="13"/>
      <c r="R2726" s="13"/>
      <c r="S2726" s="13"/>
      <c r="T2726" s="13"/>
      <c r="U2726" s="13"/>
      <c r="V2726" s="13"/>
    </row>
    <row r="2727" spans="1:22" ht="9.75" customHeight="1">
      <c r="A2727" s="13"/>
      <c r="B2727" s="13"/>
      <c r="C2727" s="13"/>
      <c r="D2727" s="13"/>
      <c r="E2727" s="13"/>
      <c r="F2727" s="13"/>
      <c r="G2727" s="13"/>
      <c r="H2727" s="13"/>
      <c r="I2727" s="13"/>
      <c r="J2727" s="13"/>
      <c r="K2727" s="13"/>
      <c r="L2727" s="13"/>
      <c r="M2727" s="13"/>
      <c r="N2727" s="13"/>
      <c r="O2727" s="13"/>
      <c r="P2727" s="13"/>
      <c r="Q2727" s="13"/>
      <c r="R2727" s="13"/>
      <c r="S2727" s="13"/>
      <c r="T2727" s="13"/>
      <c r="U2727" s="13"/>
      <c r="V2727" s="13"/>
    </row>
    <row r="2728" spans="1:22" ht="9.75" customHeight="1">
      <c r="A2728" s="13"/>
      <c r="B2728" s="13"/>
      <c r="C2728" s="13"/>
      <c r="D2728" s="13"/>
      <c r="E2728" s="13"/>
      <c r="F2728" s="13"/>
      <c r="G2728" s="13"/>
      <c r="H2728" s="13"/>
      <c r="I2728" s="13"/>
      <c r="J2728" s="13"/>
      <c r="K2728" s="13"/>
      <c r="L2728" s="13"/>
      <c r="M2728" s="13"/>
      <c r="N2728" s="13"/>
      <c r="O2728" s="13"/>
      <c r="P2728" s="13"/>
      <c r="Q2728" s="13"/>
      <c r="R2728" s="13"/>
      <c r="S2728" s="13"/>
      <c r="T2728" s="13"/>
      <c r="U2728" s="13"/>
      <c r="V2728" s="13"/>
    </row>
    <row r="2729" spans="1:22" ht="9.75" customHeight="1">
      <c r="A2729" s="13"/>
      <c r="B2729" s="13"/>
      <c r="C2729" s="13"/>
      <c r="D2729" s="13"/>
      <c r="E2729" s="13"/>
      <c r="F2729" s="13"/>
      <c r="G2729" s="13"/>
      <c r="H2729" s="13"/>
      <c r="I2729" s="13"/>
      <c r="J2729" s="13"/>
      <c r="K2729" s="13"/>
      <c r="L2729" s="13"/>
      <c r="M2729" s="13"/>
      <c r="N2729" s="13"/>
      <c r="O2729" s="13"/>
      <c r="P2729" s="13"/>
      <c r="Q2729" s="13"/>
      <c r="R2729" s="13"/>
      <c r="S2729" s="13"/>
      <c r="T2729" s="13"/>
      <c r="U2729" s="13"/>
      <c r="V2729" s="13"/>
    </row>
    <row r="2730" spans="1:22" ht="9.75" customHeight="1">
      <c r="A2730" s="13"/>
      <c r="B2730" s="13"/>
      <c r="C2730" s="13"/>
      <c r="D2730" s="13"/>
      <c r="E2730" s="13"/>
      <c r="F2730" s="13"/>
      <c r="G2730" s="13"/>
      <c r="H2730" s="13"/>
      <c r="I2730" s="13"/>
      <c r="J2730" s="13"/>
      <c r="K2730" s="13"/>
      <c r="L2730" s="13"/>
      <c r="M2730" s="13"/>
      <c r="N2730" s="13"/>
      <c r="O2730" s="13"/>
      <c r="P2730" s="13"/>
      <c r="Q2730" s="13"/>
      <c r="R2730" s="13"/>
      <c r="S2730" s="13"/>
      <c r="T2730" s="13"/>
      <c r="U2730" s="13"/>
      <c r="V2730" s="13"/>
    </row>
    <row r="2731" spans="1:22" ht="9.75" customHeight="1">
      <c r="A2731" s="13"/>
      <c r="B2731" s="13"/>
      <c r="C2731" s="13"/>
      <c r="D2731" s="13"/>
      <c r="E2731" s="13"/>
      <c r="F2731" s="13"/>
      <c r="G2731" s="13"/>
      <c r="H2731" s="13"/>
      <c r="I2731" s="13"/>
      <c r="J2731" s="13"/>
      <c r="K2731" s="13"/>
      <c r="L2731" s="13"/>
      <c r="M2731" s="13"/>
      <c r="N2731" s="13"/>
      <c r="O2731" s="13"/>
      <c r="P2731" s="13"/>
      <c r="Q2731" s="13"/>
      <c r="R2731" s="13"/>
      <c r="S2731" s="13"/>
      <c r="T2731" s="13"/>
      <c r="U2731" s="13"/>
      <c r="V2731" s="13"/>
    </row>
    <row r="2732" spans="1:22" ht="9.75" customHeight="1">
      <c r="A2732" s="13"/>
      <c r="B2732" s="13"/>
      <c r="C2732" s="13"/>
      <c r="D2732" s="13"/>
      <c r="E2732" s="13"/>
      <c r="F2732" s="13"/>
      <c r="G2732" s="13"/>
      <c r="H2732" s="13"/>
      <c r="I2732" s="13"/>
      <c r="J2732" s="13"/>
      <c r="K2732" s="13"/>
      <c r="L2732" s="13"/>
      <c r="M2732" s="13"/>
      <c r="N2732" s="13"/>
      <c r="O2732" s="13"/>
      <c r="P2732" s="13"/>
      <c r="Q2732" s="13"/>
      <c r="R2732" s="13"/>
      <c r="S2732" s="13"/>
      <c r="T2732" s="13"/>
      <c r="U2732" s="13"/>
      <c r="V2732" s="13"/>
    </row>
    <row r="2733" spans="1:22" ht="9.75" customHeight="1">
      <c r="A2733" s="13"/>
      <c r="B2733" s="13"/>
      <c r="C2733" s="13"/>
      <c r="D2733" s="13"/>
      <c r="E2733" s="13"/>
      <c r="F2733" s="13"/>
      <c r="G2733" s="13"/>
      <c r="H2733" s="13"/>
      <c r="I2733" s="13"/>
      <c r="J2733" s="13"/>
      <c r="K2733" s="13"/>
      <c r="L2733" s="13"/>
      <c r="M2733" s="13"/>
      <c r="N2733" s="13"/>
      <c r="O2733" s="13"/>
      <c r="P2733" s="13"/>
      <c r="Q2733" s="13"/>
      <c r="R2733" s="13"/>
      <c r="S2733" s="13"/>
      <c r="T2733" s="13"/>
      <c r="U2733" s="13"/>
      <c r="V2733" s="13"/>
    </row>
    <row r="2734" spans="1:22" ht="9.75" customHeight="1">
      <c r="A2734" s="13"/>
      <c r="B2734" s="13"/>
      <c r="C2734" s="13"/>
      <c r="D2734" s="13"/>
      <c r="E2734" s="13"/>
      <c r="F2734" s="13"/>
      <c r="G2734" s="13"/>
      <c r="H2734" s="13"/>
      <c r="I2734" s="13"/>
      <c r="J2734" s="13"/>
      <c r="K2734" s="13"/>
      <c r="L2734" s="13"/>
      <c r="M2734" s="13"/>
      <c r="N2734" s="13"/>
      <c r="O2734" s="13"/>
      <c r="P2734" s="13"/>
      <c r="Q2734" s="13"/>
      <c r="R2734" s="13"/>
      <c r="S2734" s="13"/>
      <c r="T2734" s="13"/>
      <c r="U2734" s="13"/>
      <c r="V2734" s="13"/>
    </row>
    <row r="2735" spans="1:22" ht="9.75" customHeight="1">
      <c r="A2735" s="13"/>
      <c r="B2735" s="13"/>
      <c r="C2735" s="13"/>
      <c r="D2735" s="13"/>
      <c r="E2735" s="13"/>
      <c r="F2735" s="13"/>
      <c r="G2735" s="13"/>
      <c r="H2735" s="13"/>
      <c r="I2735" s="13"/>
      <c r="J2735" s="13"/>
      <c r="K2735" s="13"/>
      <c r="L2735" s="13"/>
      <c r="M2735" s="13"/>
      <c r="N2735" s="13"/>
      <c r="O2735" s="13"/>
      <c r="P2735" s="13"/>
      <c r="Q2735" s="13"/>
      <c r="R2735" s="13"/>
      <c r="S2735" s="13"/>
      <c r="T2735" s="13"/>
      <c r="U2735" s="13"/>
      <c r="V2735" s="13"/>
    </row>
    <row r="2736" spans="1:22" ht="9.75" customHeight="1">
      <c r="A2736" s="13"/>
      <c r="B2736" s="13"/>
      <c r="C2736" s="13"/>
      <c r="D2736" s="13"/>
      <c r="E2736" s="13"/>
      <c r="F2736" s="13"/>
      <c r="G2736" s="13"/>
      <c r="H2736" s="13"/>
      <c r="I2736" s="13"/>
      <c r="J2736" s="13"/>
      <c r="K2736" s="13"/>
      <c r="L2736" s="13"/>
      <c r="M2736" s="13"/>
      <c r="N2736" s="13"/>
      <c r="O2736" s="13"/>
      <c r="P2736" s="13"/>
      <c r="Q2736" s="13"/>
      <c r="R2736" s="13"/>
      <c r="S2736" s="13"/>
      <c r="T2736" s="13"/>
      <c r="U2736" s="13"/>
      <c r="V2736" s="13"/>
    </row>
    <row r="2737" spans="1:22" ht="9.75" customHeight="1">
      <c r="A2737" s="13"/>
      <c r="B2737" s="13"/>
      <c r="C2737" s="13"/>
      <c r="D2737" s="13"/>
      <c r="E2737" s="13"/>
      <c r="F2737" s="13"/>
      <c r="G2737" s="13"/>
      <c r="H2737" s="13"/>
      <c r="I2737" s="13"/>
      <c r="J2737" s="13"/>
      <c r="K2737" s="13"/>
      <c r="L2737" s="13"/>
      <c r="M2737" s="13"/>
      <c r="N2737" s="13"/>
      <c r="O2737" s="13"/>
      <c r="P2737" s="13"/>
      <c r="Q2737" s="13"/>
      <c r="R2737" s="13"/>
      <c r="S2737" s="13"/>
      <c r="T2737" s="13"/>
      <c r="U2737" s="13"/>
      <c r="V2737" s="13"/>
    </row>
    <row r="2738" spans="1:22" ht="9.75" customHeight="1">
      <c r="A2738" s="13"/>
      <c r="B2738" s="13"/>
      <c r="C2738" s="13"/>
      <c r="D2738" s="13"/>
      <c r="E2738" s="13"/>
      <c r="F2738" s="13"/>
      <c r="G2738" s="13"/>
      <c r="H2738" s="13"/>
      <c r="I2738" s="13"/>
      <c r="J2738" s="13"/>
      <c r="K2738" s="13"/>
      <c r="L2738" s="13"/>
      <c r="M2738" s="13"/>
      <c r="N2738" s="13"/>
      <c r="O2738" s="13"/>
      <c r="P2738" s="13"/>
      <c r="Q2738" s="13"/>
      <c r="R2738" s="13"/>
      <c r="S2738" s="13"/>
      <c r="T2738" s="13"/>
      <c r="U2738" s="13"/>
      <c r="V2738" s="13"/>
    </row>
    <row r="2739" spans="1:22" ht="9.75" customHeight="1">
      <c r="A2739" s="13"/>
      <c r="B2739" s="13"/>
      <c r="C2739" s="13"/>
      <c r="D2739" s="13"/>
      <c r="E2739" s="13"/>
      <c r="F2739" s="13"/>
      <c r="G2739" s="13"/>
      <c r="H2739" s="13"/>
      <c r="I2739" s="13"/>
      <c r="J2739" s="13"/>
      <c r="K2739" s="13"/>
      <c r="L2739" s="13"/>
      <c r="M2739" s="13"/>
      <c r="N2739" s="13"/>
      <c r="O2739" s="13"/>
      <c r="P2739" s="13"/>
      <c r="Q2739" s="13"/>
      <c r="R2739" s="13"/>
      <c r="S2739" s="13"/>
      <c r="T2739" s="13"/>
      <c r="U2739" s="13"/>
      <c r="V2739" s="13"/>
    </row>
    <row r="2740" spans="1:22" ht="9.75" customHeight="1">
      <c r="A2740" s="13"/>
      <c r="B2740" s="13"/>
      <c r="C2740" s="13"/>
      <c r="D2740" s="13"/>
      <c r="E2740" s="13"/>
      <c r="F2740" s="13"/>
      <c r="G2740" s="13"/>
      <c r="H2740" s="13"/>
      <c r="I2740" s="13"/>
      <c r="J2740" s="13"/>
      <c r="K2740" s="13"/>
      <c r="L2740" s="13"/>
      <c r="M2740" s="13"/>
      <c r="N2740" s="13"/>
      <c r="O2740" s="13"/>
      <c r="P2740" s="13"/>
      <c r="Q2740" s="13"/>
      <c r="R2740" s="13"/>
      <c r="S2740" s="13"/>
      <c r="T2740" s="13"/>
      <c r="U2740" s="13"/>
      <c r="V2740" s="13"/>
    </row>
    <row r="2741" spans="1:22" ht="9.75" customHeight="1">
      <c r="A2741" s="13"/>
      <c r="B2741" s="13"/>
      <c r="C2741" s="13"/>
      <c r="D2741" s="13"/>
      <c r="E2741" s="13"/>
      <c r="F2741" s="13"/>
      <c r="G2741" s="13"/>
      <c r="H2741" s="13"/>
      <c r="I2741" s="13"/>
      <c r="J2741" s="13"/>
      <c r="K2741" s="13"/>
      <c r="L2741" s="13"/>
      <c r="M2741" s="13"/>
      <c r="N2741" s="13"/>
      <c r="O2741" s="13"/>
      <c r="P2741" s="13"/>
      <c r="Q2741" s="13"/>
      <c r="R2741" s="13"/>
      <c r="S2741" s="13"/>
      <c r="T2741" s="13"/>
      <c r="U2741" s="13"/>
      <c r="V2741" s="13"/>
    </row>
    <row r="2742" spans="1:22" ht="9.75" customHeight="1">
      <c r="A2742" s="13"/>
      <c r="B2742" s="13"/>
      <c r="C2742" s="13"/>
      <c r="D2742" s="13"/>
      <c r="E2742" s="13"/>
      <c r="F2742" s="13"/>
      <c r="G2742" s="13"/>
      <c r="H2742" s="13"/>
      <c r="I2742" s="13"/>
      <c r="J2742" s="13"/>
      <c r="K2742" s="13"/>
      <c r="L2742" s="13"/>
      <c r="M2742" s="13"/>
      <c r="N2742" s="13"/>
      <c r="O2742" s="13"/>
      <c r="P2742" s="13"/>
      <c r="Q2742" s="13"/>
      <c r="R2742" s="13"/>
      <c r="S2742" s="13"/>
      <c r="T2742" s="13"/>
      <c r="U2742" s="13"/>
      <c r="V2742" s="13"/>
    </row>
    <row r="2743" spans="1:22" ht="9.75" customHeight="1">
      <c r="A2743" s="13"/>
      <c r="B2743" s="13"/>
      <c r="C2743" s="13"/>
      <c r="D2743" s="13"/>
      <c r="E2743" s="13"/>
      <c r="F2743" s="13"/>
      <c r="G2743" s="13"/>
      <c r="H2743" s="13"/>
      <c r="I2743" s="13"/>
      <c r="J2743" s="13"/>
      <c r="K2743" s="13"/>
      <c r="L2743" s="13"/>
      <c r="M2743" s="13"/>
      <c r="N2743" s="13"/>
      <c r="O2743" s="13"/>
      <c r="P2743" s="13"/>
      <c r="Q2743" s="13"/>
      <c r="R2743" s="13"/>
      <c r="S2743" s="13"/>
      <c r="T2743" s="13"/>
      <c r="U2743" s="13"/>
      <c r="V2743" s="13"/>
    </row>
    <row r="2744" spans="1:22" ht="9.75" customHeight="1">
      <c r="A2744" s="13"/>
      <c r="B2744" s="13"/>
      <c r="C2744" s="13"/>
      <c r="D2744" s="13"/>
      <c r="E2744" s="13"/>
      <c r="F2744" s="13"/>
      <c r="G2744" s="13"/>
      <c r="H2744" s="13"/>
      <c r="I2744" s="13"/>
      <c r="J2744" s="13"/>
      <c r="K2744" s="13"/>
      <c r="L2744" s="13"/>
      <c r="M2744" s="13"/>
      <c r="N2744" s="13"/>
      <c r="O2744" s="13"/>
      <c r="P2744" s="13"/>
      <c r="Q2744" s="13"/>
      <c r="R2744" s="13"/>
      <c r="S2744" s="13"/>
      <c r="T2744" s="13"/>
      <c r="U2744" s="13"/>
      <c r="V2744" s="13"/>
    </row>
    <row r="2745" spans="1:22" ht="9.75" customHeight="1">
      <c r="A2745" s="13"/>
      <c r="B2745" s="13"/>
      <c r="C2745" s="13"/>
      <c r="D2745" s="13"/>
      <c r="E2745" s="13"/>
      <c r="F2745" s="13"/>
      <c r="G2745" s="13"/>
      <c r="H2745" s="13"/>
      <c r="I2745" s="13"/>
      <c r="J2745" s="13"/>
      <c r="K2745" s="13"/>
      <c r="L2745" s="13"/>
      <c r="M2745" s="13"/>
      <c r="N2745" s="13"/>
      <c r="O2745" s="13"/>
      <c r="P2745" s="13"/>
      <c r="Q2745" s="13"/>
      <c r="R2745" s="13"/>
      <c r="S2745" s="13"/>
      <c r="T2745" s="13"/>
      <c r="U2745" s="13"/>
      <c r="V2745" s="13"/>
    </row>
    <row r="2746" spans="1:22" ht="9.75" customHeight="1">
      <c r="A2746" s="13"/>
      <c r="B2746" s="13"/>
      <c r="C2746" s="13"/>
      <c r="D2746" s="13"/>
      <c r="E2746" s="13"/>
      <c r="F2746" s="13"/>
      <c r="G2746" s="13"/>
      <c r="H2746" s="13"/>
      <c r="I2746" s="13"/>
      <c r="J2746" s="13"/>
      <c r="K2746" s="13"/>
      <c r="L2746" s="13"/>
      <c r="M2746" s="13"/>
      <c r="N2746" s="13"/>
      <c r="O2746" s="13"/>
      <c r="P2746" s="13"/>
      <c r="Q2746" s="13"/>
      <c r="R2746" s="13"/>
      <c r="S2746" s="13"/>
      <c r="T2746" s="13"/>
      <c r="U2746" s="13"/>
      <c r="V2746" s="13"/>
    </row>
    <row r="2747" spans="1:22" ht="9.75" customHeight="1">
      <c r="A2747" s="13"/>
      <c r="B2747" s="13"/>
      <c r="C2747" s="13"/>
      <c r="D2747" s="13"/>
      <c r="E2747" s="13"/>
      <c r="F2747" s="13"/>
      <c r="G2747" s="13"/>
      <c r="H2747" s="13"/>
      <c r="I2747" s="13"/>
      <c r="J2747" s="13"/>
      <c r="K2747" s="13"/>
      <c r="L2747" s="13"/>
      <c r="M2747" s="13"/>
      <c r="N2747" s="13"/>
      <c r="O2747" s="13"/>
      <c r="P2747" s="13"/>
      <c r="Q2747" s="13"/>
      <c r="R2747" s="13"/>
      <c r="S2747" s="13"/>
      <c r="T2747" s="13"/>
      <c r="U2747" s="13"/>
      <c r="V2747" s="13"/>
    </row>
    <row r="2748" spans="1:22" ht="9.75" customHeight="1">
      <c r="A2748" s="13"/>
      <c r="B2748" s="13"/>
      <c r="C2748" s="13"/>
      <c r="D2748" s="13"/>
      <c r="E2748" s="13"/>
      <c r="F2748" s="13"/>
      <c r="G2748" s="13"/>
      <c r="H2748" s="13"/>
      <c r="I2748" s="13"/>
      <c r="J2748" s="13"/>
      <c r="K2748" s="13"/>
      <c r="L2748" s="13"/>
      <c r="M2748" s="13"/>
      <c r="N2748" s="13"/>
      <c r="O2748" s="13"/>
      <c r="P2748" s="13"/>
      <c r="Q2748" s="13"/>
      <c r="R2748" s="13"/>
      <c r="S2748" s="13"/>
      <c r="T2748" s="13"/>
      <c r="U2748" s="13"/>
      <c r="V2748" s="13"/>
    </row>
    <row r="2749" spans="1:22" ht="9.75" customHeight="1">
      <c r="A2749" s="13"/>
      <c r="B2749" s="13"/>
      <c r="C2749" s="13"/>
      <c r="D2749" s="13"/>
      <c r="E2749" s="13"/>
      <c r="F2749" s="13"/>
      <c r="G2749" s="13"/>
      <c r="H2749" s="13"/>
      <c r="I2749" s="13"/>
      <c r="J2749" s="13"/>
      <c r="K2749" s="13"/>
      <c r="L2749" s="13"/>
      <c r="M2749" s="13"/>
      <c r="N2749" s="13"/>
      <c r="O2749" s="13"/>
      <c r="P2749" s="13"/>
      <c r="Q2749" s="13"/>
      <c r="R2749" s="13"/>
      <c r="S2749" s="13"/>
      <c r="T2749" s="13"/>
      <c r="U2749" s="13"/>
      <c r="V2749" s="13"/>
    </row>
    <row r="2750" spans="1:22" ht="9.75" customHeight="1">
      <c r="A2750" s="13"/>
      <c r="B2750" s="13"/>
      <c r="C2750" s="13"/>
      <c r="D2750" s="13"/>
      <c r="E2750" s="13"/>
      <c r="F2750" s="13"/>
      <c r="G2750" s="13"/>
      <c r="H2750" s="13"/>
      <c r="I2750" s="13"/>
      <c r="J2750" s="13"/>
      <c r="K2750" s="13"/>
      <c r="L2750" s="13"/>
      <c r="M2750" s="13"/>
      <c r="N2750" s="13"/>
      <c r="O2750" s="13"/>
      <c r="P2750" s="13"/>
      <c r="Q2750" s="13"/>
      <c r="R2750" s="13"/>
      <c r="S2750" s="13"/>
      <c r="T2750" s="13"/>
      <c r="U2750" s="13"/>
      <c r="V2750" s="13"/>
    </row>
    <row r="2751" spans="1:22" ht="9.75" customHeight="1">
      <c r="A2751" s="13"/>
      <c r="B2751" s="13"/>
      <c r="C2751" s="13"/>
      <c r="D2751" s="13"/>
      <c r="E2751" s="13"/>
      <c r="F2751" s="13"/>
      <c r="G2751" s="13"/>
      <c r="H2751" s="13"/>
      <c r="I2751" s="13"/>
      <c r="J2751" s="13"/>
      <c r="K2751" s="13"/>
      <c r="L2751" s="13"/>
      <c r="M2751" s="13"/>
      <c r="N2751" s="13"/>
      <c r="O2751" s="13"/>
      <c r="P2751" s="13"/>
      <c r="Q2751" s="13"/>
      <c r="R2751" s="13"/>
      <c r="S2751" s="13"/>
      <c r="T2751" s="13"/>
      <c r="U2751" s="13"/>
      <c r="V2751" s="13"/>
    </row>
    <row r="2752" spans="1:22" ht="9.75" customHeight="1">
      <c r="A2752" s="13"/>
      <c r="B2752" s="13"/>
      <c r="C2752" s="13"/>
      <c r="D2752" s="13"/>
      <c r="E2752" s="13"/>
      <c r="F2752" s="13"/>
      <c r="G2752" s="13"/>
      <c r="H2752" s="13"/>
      <c r="I2752" s="13"/>
      <c r="J2752" s="13"/>
      <c r="K2752" s="13"/>
      <c r="L2752" s="13"/>
      <c r="M2752" s="13"/>
      <c r="N2752" s="13"/>
      <c r="O2752" s="13"/>
      <c r="P2752" s="13"/>
      <c r="Q2752" s="13"/>
      <c r="R2752" s="13"/>
      <c r="S2752" s="13"/>
      <c r="T2752" s="13"/>
      <c r="U2752" s="13"/>
      <c r="V2752" s="13"/>
    </row>
    <row r="2753" spans="1:22" ht="9.75" customHeight="1">
      <c r="A2753" s="13"/>
      <c r="B2753" s="13"/>
      <c r="C2753" s="13"/>
      <c r="D2753" s="13"/>
      <c r="E2753" s="13"/>
      <c r="F2753" s="13"/>
      <c r="G2753" s="13"/>
      <c r="H2753" s="13"/>
      <c r="I2753" s="13"/>
      <c r="J2753" s="13"/>
      <c r="K2753" s="13"/>
      <c r="L2753" s="13"/>
      <c r="M2753" s="13"/>
      <c r="N2753" s="13"/>
      <c r="O2753" s="13"/>
      <c r="P2753" s="13"/>
      <c r="Q2753" s="13"/>
      <c r="R2753" s="13"/>
      <c r="S2753" s="13"/>
      <c r="T2753" s="13"/>
      <c r="U2753" s="13"/>
      <c r="V2753" s="13"/>
    </row>
    <row r="2754" spans="1:22" ht="9.75" customHeight="1">
      <c r="A2754" s="13"/>
      <c r="B2754" s="13"/>
      <c r="C2754" s="13"/>
      <c r="D2754" s="13"/>
      <c r="E2754" s="13"/>
      <c r="F2754" s="13"/>
      <c r="G2754" s="13"/>
      <c r="H2754" s="13"/>
      <c r="I2754" s="13"/>
      <c r="J2754" s="13"/>
      <c r="K2754" s="13"/>
      <c r="L2754" s="13"/>
      <c r="M2754" s="13"/>
      <c r="N2754" s="13"/>
      <c r="O2754" s="13"/>
      <c r="P2754" s="13"/>
      <c r="Q2754" s="13"/>
      <c r="R2754" s="13"/>
      <c r="S2754" s="13"/>
      <c r="T2754" s="13"/>
      <c r="U2754" s="13"/>
      <c r="V2754" s="13"/>
    </row>
    <row r="2755" spans="1:22" ht="9.75" customHeight="1">
      <c r="A2755" s="13"/>
      <c r="B2755" s="13"/>
      <c r="C2755" s="13"/>
      <c r="D2755" s="13"/>
      <c r="E2755" s="13"/>
      <c r="F2755" s="13"/>
      <c r="G2755" s="13"/>
      <c r="H2755" s="13"/>
      <c r="I2755" s="13"/>
      <c r="J2755" s="13"/>
      <c r="K2755" s="13"/>
      <c r="L2755" s="13"/>
      <c r="M2755" s="13"/>
      <c r="N2755" s="13"/>
      <c r="O2755" s="13"/>
      <c r="P2755" s="13"/>
      <c r="Q2755" s="13"/>
      <c r="R2755" s="13"/>
      <c r="S2755" s="13"/>
      <c r="T2755" s="13"/>
      <c r="U2755" s="13"/>
      <c r="V2755" s="13"/>
    </row>
    <row r="2756" spans="1:22" ht="9.75" customHeight="1">
      <c r="A2756" s="13"/>
      <c r="B2756" s="13"/>
      <c r="C2756" s="13"/>
      <c r="D2756" s="13"/>
      <c r="E2756" s="13"/>
      <c r="F2756" s="13"/>
      <c r="G2756" s="13"/>
      <c r="H2756" s="13"/>
      <c r="I2756" s="13"/>
      <c r="J2756" s="13"/>
      <c r="K2756" s="13"/>
      <c r="L2756" s="13"/>
      <c r="M2756" s="13"/>
      <c r="N2756" s="13"/>
      <c r="O2756" s="13"/>
      <c r="P2756" s="13"/>
      <c r="Q2756" s="13"/>
      <c r="R2756" s="13"/>
      <c r="S2756" s="13"/>
      <c r="T2756" s="13"/>
      <c r="U2756" s="13"/>
      <c r="V2756" s="13"/>
    </row>
    <row r="2757" spans="1:22" ht="9.75" customHeight="1">
      <c r="A2757" s="13"/>
      <c r="B2757" s="13"/>
      <c r="C2757" s="13"/>
      <c r="D2757" s="13"/>
      <c r="E2757" s="13"/>
      <c r="F2757" s="13"/>
      <c r="G2757" s="13"/>
      <c r="H2757" s="13"/>
      <c r="I2757" s="13"/>
      <c r="J2757" s="13"/>
      <c r="K2757" s="13"/>
      <c r="L2757" s="13"/>
      <c r="M2757" s="13"/>
      <c r="N2757" s="13"/>
      <c r="O2757" s="13"/>
      <c r="P2757" s="13"/>
      <c r="Q2757" s="13"/>
      <c r="R2757" s="13"/>
      <c r="S2757" s="13"/>
      <c r="T2757" s="13"/>
      <c r="U2757" s="13"/>
      <c r="V2757" s="13"/>
    </row>
    <row r="2758" spans="1:22" ht="9.75" customHeight="1">
      <c r="A2758" s="13"/>
      <c r="B2758" s="13"/>
      <c r="C2758" s="13"/>
      <c r="D2758" s="13"/>
      <c r="E2758" s="13"/>
      <c r="F2758" s="13"/>
      <c r="G2758" s="13"/>
      <c r="H2758" s="13"/>
      <c r="I2758" s="13"/>
      <c r="J2758" s="13"/>
      <c r="K2758" s="13"/>
      <c r="L2758" s="13"/>
      <c r="M2758" s="13"/>
      <c r="N2758" s="13"/>
      <c r="O2758" s="13"/>
      <c r="P2758" s="13"/>
      <c r="Q2758" s="13"/>
      <c r="R2758" s="13"/>
      <c r="S2758" s="13"/>
      <c r="T2758" s="13"/>
      <c r="U2758" s="13"/>
      <c r="V2758" s="13"/>
    </row>
    <row r="2759" spans="1:22" ht="9.75" customHeight="1">
      <c r="A2759" s="13"/>
      <c r="B2759" s="13"/>
      <c r="C2759" s="13"/>
      <c r="D2759" s="13"/>
      <c r="E2759" s="13"/>
      <c r="F2759" s="13"/>
      <c r="G2759" s="13"/>
      <c r="H2759" s="13"/>
      <c r="I2759" s="13"/>
      <c r="J2759" s="13"/>
      <c r="K2759" s="13"/>
      <c r="L2759" s="13"/>
      <c r="M2759" s="13"/>
      <c r="N2759" s="13"/>
      <c r="O2759" s="13"/>
      <c r="P2759" s="13"/>
      <c r="Q2759" s="13"/>
      <c r="R2759" s="13"/>
      <c r="S2759" s="13"/>
      <c r="T2759" s="13"/>
      <c r="U2759" s="13"/>
      <c r="V2759" s="13"/>
    </row>
    <row r="2760" spans="1:22" ht="9.75" customHeight="1">
      <c r="A2760" s="13"/>
      <c r="B2760" s="13"/>
      <c r="C2760" s="13"/>
      <c r="D2760" s="13"/>
      <c r="E2760" s="13"/>
      <c r="F2760" s="13"/>
      <c r="G2760" s="13"/>
      <c r="H2760" s="13"/>
      <c r="I2760" s="13"/>
      <c r="J2760" s="13"/>
      <c r="K2760" s="13"/>
      <c r="L2760" s="13"/>
      <c r="M2760" s="13"/>
      <c r="N2760" s="13"/>
      <c r="O2760" s="13"/>
      <c r="P2760" s="13"/>
      <c r="Q2760" s="13"/>
      <c r="R2760" s="13"/>
      <c r="S2760" s="13"/>
      <c r="T2760" s="13"/>
      <c r="U2760" s="13"/>
      <c r="V2760" s="13"/>
    </row>
    <row r="2761" spans="1:22" ht="9.75" customHeight="1">
      <c r="A2761" s="13"/>
      <c r="B2761" s="13"/>
      <c r="C2761" s="13"/>
      <c r="D2761" s="13"/>
      <c r="E2761" s="13"/>
      <c r="F2761" s="13"/>
      <c r="G2761" s="13"/>
      <c r="H2761" s="13"/>
      <c r="I2761" s="13"/>
      <c r="J2761" s="13"/>
      <c r="K2761" s="13"/>
      <c r="L2761" s="13"/>
      <c r="M2761" s="13"/>
      <c r="N2761" s="13"/>
      <c r="O2761" s="13"/>
      <c r="P2761" s="13"/>
      <c r="Q2761" s="13"/>
      <c r="R2761" s="13"/>
      <c r="S2761" s="13"/>
      <c r="T2761" s="13"/>
      <c r="U2761" s="13"/>
      <c r="V2761" s="13"/>
    </row>
    <row r="2762" spans="1:22" ht="9.75" customHeight="1">
      <c r="A2762" s="13"/>
      <c r="B2762" s="13"/>
      <c r="C2762" s="13"/>
      <c r="D2762" s="13"/>
      <c r="E2762" s="13"/>
      <c r="F2762" s="13"/>
      <c r="G2762" s="13"/>
      <c r="H2762" s="13"/>
      <c r="I2762" s="13"/>
      <c r="J2762" s="13"/>
      <c r="K2762" s="13"/>
      <c r="L2762" s="13"/>
      <c r="M2762" s="13"/>
      <c r="N2762" s="13"/>
      <c r="O2762" s="13"/>
      <c r="P2762" s="13"/>
      <c r="Q2762" s="13"/>
      <c r="R2762" s="13"/>
      <c r="S2762" s="13"/>
      <c r="T2762" s="13"/>
      <c r="U2762" s="13"/>
      <c r="V2762" s="13"/>
    </row>
    <row r="2763" spans="1:22" ht="9.75" customHeight="1">
      <c r="A2763" s="13"/>
      <c r="B2763" s="13"/>
      <c r="C2763" s="13"/>
      <c r="D2763" s="13"/>
      <c r="E2763" s="13"/>
      <c r="F2763" s="13"/>
      <c r="G2763" s="13"/>
      <c r="H2763" s="13"/>
      <c r="I2763" s="13"/>
      <c r="J2763" s="13"/>
      <c r="K2763" s="13"/>
      <c r="L2763" s="13"/>
      <c r="M2763" s="13"/>
      <c r="N2763" s="13"/>
      <c r="O2763" s="13"/>
      <c r="P2763" s="13"/>
      <c r="Q2763" s="13"/>
      <c r="R2763" s="13"/>
      <c r="S2763" s="13"/>
      <c r="T2763" s="13"/>
      <c r="U2763" s="13"/>
      <c r="V2763" s="13"/>
    </row>
    <row r="2764" spans="1:22" ht="9.75" customHeight="1">
      <c r="A2764" s="13"/>
      <c r="B2764" s="13"/>
      <c r="C2764" s="13"/>
      <c r="D2764" s="13"/>
      <c r="E2764" s="13"/>
      <c r="F2764" s="13"/>
      <c r="G2764" s="13"/>
      <c r="H2764" s="13"/>
      <c r="I2764" s="13"/>
      <c r="J2764" s="13"/>
      <c r="K2764" s="13"/>
      <c r="L2764" s="13"/>
      <c r="M2764" s="13"/>
      <c r="N2764" s="13"/>
      <c r="O2764" s="13"/>
      <c r="P2764" s="13"/>
      <c r="Q2764" s="13"/>
      <c r="R2764" s="13"/>
      <c r="S2764" s="13"/>
      <c r="T2764" s="13"/>
      <c r="U2764" s="13"/>
      <c r="V2764" s="13"/>
    </row>
    <row r="2765" spans="1:22" ht="9.75" customHeight="1">
      <c r="A2765" s="13"/>
      <c r="B2765" s="13"/>
      <c r="C2765" s="13"/>
      <c r="D2765" s="13"/>
      <c r="E2765" s="13"/>
      <c r="F2765" s="13"/>
      <c r="G2765" s="13"/>
      <c r="H2765" s="13"/>
      <c r="I2765" s="13"/>
      <c r="J2765" s="13"/>
      <c r="K2765" s="13"/>
      <c r="L2765" s="13"/>
      <c r="M2765" s="13"/>
      <c r="N2765" s="13"/>
      <c r="O2765" s="13"/>
      <c r="P2765" s="13"/>
      <c r="Q2765" s="13"/>
      <c r="R2765" s="13"/>
      <c r="S2765" s="13"/>
      <c r="T2765" s="13"/>
      <c r="U2765" s="13"/>
      <c r="V2765" s="13"/>
    </row>
    <row r="2766" spans="1:22" ht="9.75" customHeight="1">
      <c r="A2766" s="13"/>
      <c r="B2766" s="13"/>
      <c r="C2766" s="13"/>
      <c r="D2766" s="13"/>
      <c r="E2766" s="13"/>
      <c r="F2766" s="13"/>
      <c r="G2766" s="13"/>
      <c r="H2766" s="13"/>
      <c r="I2766" s="13"/>
      <c r="J2766" s="13"/>
      <c r="K2766" s="13"/>
      <c r="L2766" s="13"/>
      <c r="M2766" s="13"/>
      <c r="N2766" s="13"/>
      <c r="O2766" s="13"/>
      <c r="P2766" s="13"/>
      <c r="Q2766" s="13"/>
      <c r="R2766" s="13"/>
      <c r="S2766" s="13"/>
      <c r="T2766" s="13"/>
      <c r="U2766" s="13"/>
      <c r="V2766" s="13"/>
    </row>
    <row r="2767" spans="1:22" ht="9.75" customHeight="1">
      <c r="A2767" s="13"/>
      <c r="B2767" s="13"/>
      <c r="C2767" s="13"/>
      <c r="D2767" s="13"/>
      <c r="E2767" s="13"/>
      <c r="F2767" s="13"/>
      <c r="G2767" s="13"/>
      <c r="H2767" s="13"/>
      <c r="I2767" s="13"/>
      <c r="J2767" s="13"/>
      <c r="K2767" s="13"/>
      <c r="L2767" s="13"/>
      <c r="M2767" s="13"/>
      <c r="N2767" s="13"/>
      <c r="O2767" s="13"/>
      <c r="P2767" s="13"/>
      <c r="Q2767" s="13"/>
      <c r="R2767" s="13"/>
      <c r="S2767" s="13"/>
      <c r="T2767" s="13"/>
      <c r="U2767" s="13"/>
      <c r="V2767" s="13"/>
    </row>
    <row r="2768" spans="1:22" ht="9.75" customHeight="1">
      <c r="A2768" s="13"/>
      <c r="B2768" s="13"/>
      <c r="C2768" s="13"/>
      <c r="D2768" s="13"/>
      <c r="E2768" s="13"/>
      <c r="F2768" s="13"/>
      <c r="G2768" s="13"/>
      <c r="H2768" s="13"/>
      <c r="I2768" s="13"/>
      <c r="J2768" s="13"/>
      <c r="K2768" s="13"/>
      <c r="L2768" s="13"/>
      <c r="M2768" s="13"/>
      <c r="N2768" s="13"/>
      <c r="O2768" s="13"/>
      <c r="P2768" s="13"/>
      <c r="Q2768" s="13"/>
      <c r="R2768" s="13"/>
      <c r="S2768" s="13"/>
      <c r="T2768" s="13"/>
      <c r="U2768" s="13"/>
      <c r="V2768" s="13"/>
    </row>
    <row r="2769" spans="1:22" ht="9.75" customHeight="1">
      <c r="A2769" s="13"/>
      <c r="B2769" s="13"/>
      <c r="C2769" s="13"/>
      <c r="D2769" s="13"/>
      <c r="E2769" s="13"/>
      <c r="F2769" s="13"/>
      <c r="G2769" s="13"/>
      <c r="H2769" s="13"/>
      <c r="I2769" s="13"/>
      <c r="J2769" s="13"/>
      <c r="K2769" s="13"/>
      <c r="L2769" s="13"/>
      <c r="M2769" s="13"/>
      <c r="N2769" s="13"/>
      <c r="O2769" s="13"/>
      <c r="P2769" s="13"/>
      <c r="Q2769" s="13"/>
      <c r="R2769" s="13"/>
      <c r="S2769" s="13"/>
      <c r="T2769" s="13"/>
      <c r="U2769" s="13"/>
      <c r="V2769" s="13"/>
    </row>
    <row r="2770" spans="1:22" ht="9.75" customHeight="1">
      <c r="A2770" s="13"/>
      <c r="B2770" s="13"/>
      <c r="C2770" s="13"/>
      <c r="D2770" s="13"/>
      <c r="E2770" s="13"/>
      <c r="F2770" s="13"/>
      <c r="G2770" s="13"/>
      <c r="H2770" s="13"/>
      <c r="I2770" s="13"/>
      <c r="J2770" s="13"/>
      <c r="K2770" s="13"/>
      <c r="L2770" s="13"/>
      <c r="M2770" s="13"/>
      <c r="N2770" s="13"/>
      <c r="O2770" s="13"/>
      <c r="P2770" s="13"/>
      <c r="Q2770" s="13"/>
      <c r="R2770" s="13"/>
      <c r="S2770" s="13"/>
      <c r="T2770" s="13"/>
      <c r="U2770" s="13"/>
      <c r="V2770" s="13"/>
    </row>
    <row r="2771" spans="1:22" ht="9.75" customHeight="1">
      <c r="A2771" s="13"/>
      <c r="B2771" s="13"/>
      <c r="C2771" s="13"/>
      <c r="D2771" s="13"/>
      <c r="E2771" s="13"/>
      <c r="F2771" s="13"/>
      <c r="G2771" s="13"/>
      <c r="H2771" s="13"/>
      <c r="I2771" s="13"/>
      <c r="J2771" s="13"/>
      <c r="K2771" s="13"/>
      <c r="L2771" s="13"/>
      <c r="M2771" s="13"/>
      <c r="N2771" s="13"/>
      <c r="O2771" s="13"/>
      <c r="P2771" s="13"/>
      <c r="Q2771" s="13"/>
      <c r="R2771" s="13"/>
      <c r="S2771" s="13"/>
      <c r="T2771" s="13"/>
      <c r="U2771" s="13"/>
      <c r="V2771" s="13"/>
    </row>
    <row r="2772" spans="1:22" ht="9.75" customHeight="1">
      <c r="A2772" s="13"/>
      <c r="B2772" s="13"/>
      <c r="C2772" s="13"/>
      <c r="D2772" s="13"/>
      <c r="E2772" s="13"/>
      <c r="F2772" s="13"/>
      <c r="G2772" s="13"/>
      <c r="H2772" s="13"/>
      <c r="I2772" s="13"/>
      <c r="J2772" s="13"/>
      <c r="K2772" s="13"/>
      <c r="L2772" s="13"/>
      <c r="M2772" s="13"/>
      <c r="N2772" s="13"/>
      <c r="O2772" s="13"/>
      <c r="P2772" s="13"/>
      <c r="Q2772" s="13"/>
      <c r="R2772" s="13"/>
      <c r="S2772" s="13"/>
      <c r="T2772" s="13"/>
      <c r="U2772" s="13"/>
      <c r="V2772" s="13"/>
    </row>
    <row r="2773" spans="1:22" ht="9.75" customHeight="1">
      <c r="A2773" s="13"/>
      <c r="B2773" s="13"/>
      <c r="C2773" s="13"/>
      <c r="D2773" s="13"/>
      <c r="E2773" s="13"/>
      <c r="F2773" s="13"/>
      <c r="G2773" s="13"/>
      <c r="H2773" s="13"/>
      <c r="I2773" s="13"/>
      <c r="J2773" s="13"/>
      <c r="K2773" s="13"/>
      <c r="L2773" s="13"/>
      <c r="M2773" s="13"/>
      <c r="N2773" s="13"/>
      <c r="O2773" s="13"/>
      <c r="P2773" s="13"/>
      <c r="Q2773" s="13"/>
      <c r="R2773" s="13"/>
      <c r="S2773" s="13"/>
      <c r="T2773" s="13"/>
      <c r="U2773" s="13"/>
      <c r="V2773" s="13"/>
    </row>
    <row r="2774" spans="1:22" ht="9.75" customHeight="1">
      <c r="A2774" s="13"/>
      <c r="B2774" s="13"/>
      <c r="C2774" s="13"/>
      <c r="D2774" s="13"/>
      <c r="E2774" s="13"/>
      <c r="F2774" s="13"/>
      <c r="G2774" s="13"/>
      <c r="H2774" s="13"/>
      <c r="I2774" s="13"/>
      <c r="J2774" s="13"/>
      <c r="K2774" s="13"/>
      <c r="L2774" s="13"/>
      <c r="M2774" s="13"/>
      <c r="N2774" s="13"/>
      <c r="O2774" s="13"/>
      <c r="P2774" s="13"/>
      <c r="Q2774" s="13"/>
      <c r="R2774" s="13"/>
      <c r="S2774" s="13"/>
      <c r="T2774" s="13"/>
      <c r="U2774" s="13"/>
      <c r="V2774" s="13"/>
    </row>
    <row r="2775" spans="1:22" ht="9.75" customHeight="1">
      <c r="A2775" s="13"/>
      <c r="B2775" s="13"/>
      <c r="C2775" s="13"/>
      <c r="D2775" s="13"/>
      <c r="E2775" s="13"/>
      <c r="F2775" s="13"/>
      <c r="G2775" s="13"/>
      <c r="H2775" s="13"/>
      <c r="I2775" s="13"/>
      <c r="J2775" s="13"/>
      <c r="K2775" s="13"/>
      <c r="L2775" s="13"/>
      <c r="M2775" s="13"/>
      <c r="N2775" s="13"/>
      <c r="O2775" s="13"/>
      <c r="P2775" s="13"/>
      <c r="Q2775" s="13"/>
      <c r="R2775" s="13"/>
      <c r="S2775" s="13"/>
      <c r="T2775" s="13"/>
      <c r="U2775" s="13"/>
      <c r="V2775" s="13"/>
    </row>
    <row r="2776" spans="1:22" ht="9.75" customHeight="1">
      <c r="A2776" s="13"/>
      <c r="B2776" s="13"/>
      <c r="C2776" s="13"/>
      <c r="D2776" s="13"/>
      <c r="E2776" s="13"/>
      <c r="F2776" s="13"/>
      <c r="G2776" s="13"/>
      <c r="H2776" s="13"/>
      <c r="I2776" s="13"/>
      <c r="J2776" s="13"/>
      <c r="K2776" s="13"/>
      <c r="L2776" s="13"/>
      <c r="M2776" s="13"/>
      <c r="N2776" s="13"/>
      <c r="O2776" s="13"/>
      <c r="P2776" s="13"/>
      <c r="Q2776" s="13"/>
      <c r="R2776" s="13"/>
      <c r="S2776" s="13"/>
      <c r="T2776" s="13"/>
      <c r="U2776" s="13"/>
      <c r="V2776" s="13"/>
    </row>
    <row r="2777" spans="1:22" ht="9.75" customHeight="1">
      <c r="A2777" s="13"/>
      <c r="B2777" s="13"/>
      <c r="C2777" s="13"/>
      <c r="D2777" s="13"/>
      <c r="E2777" s="13"/>
      <c r="F2777" s="13"/>
      <c r="G2777" s="13"/>
      <c r="H2777" s="13"/>
      <c r="I2777" s="13"/>
      <c r="J2777" s="13"/>
      <c r="K2777" s="13"/>
      <c r="L2777" s="13"/>
      <c r="M2777" s="13"/>
      <c r="N2777" s="13"/>
      <c r="O2777" s="13"/>
      <c r="P2777" s="13"/>
      <c r="Q2777" s="13"/>
      <c r="R2777" s="13"/>
      <c r="S2777" s="13"/>
      <c r="T2777" s="13"/>
      <c r="U2777" s="13"/>
      <c r="V2777" s="13"/>
    </row>
    <row r="2778" spans="1:22" ht="9.75" customHeight="1">
      <c r="A2778" s="13"/>
      <c r="B2778" s="13"/>
      <c r="C2778" s="13"/>
      <c r="D2778" s="13"/>
      <c r="E2778" s="13"/>
      <c r="F2778" s="13"/>
      <c r="G2778" s="13"/>
      <c r="H2778" s="13"/>
      <c r="I2778" s="13"/>
      <c r="J2778" s="13"/>
      <c r="K2778" s="13"/>
      <c r="L2778" s="13"/>
      <c r="M2778" s="13"/>
      <c r="N2778" s="13"/>
      <c r="O2778" s="13"/>
      <c r="P2778" s="13"/>
      <c r="Q2778" s="13"/>
      <c r="R2778" s="13"/>
      <c r="S2778" s="13"/>
      <c r="T2778" s="13"/>
      <c r="U2778" s="13"/>
      <c r="V2778" s="13"/>
    </row>
    <row r="2779" spans="1:22" ht="9.75" customHeight="1">
      <c r="A2779" s="13"/>
      <c r="B2779" s="13"/>
      <c r="C2779" s="13"/>
      <c r="D2779" s="13"/>
      <c r="E2779" s="13"/>
      <c r="F2779" s="13"/>
      <c r="G2779" s="13"/>
      <c r="H2779" s="13"/>
      <c r="I2779" s="13"/>
      <c r="J2779" s="13"/>
      <c r="K2779" s="13"/>
      <c r="L2779" s="13"/>
      <c r="M2779" s="13"/>
      <c r="N2779" s="13"/>
      <c r="O2779" s="13"/>
      <c r="P2779" s="13"/>
      <c r="Q2779" s="13"/>
      <c r="R2779" s="13"/>
      <c r="S2779" s="13"/>
      <c r="T2779" s="13"/>
      <c r="U2779" s="13"/>
      <c r="V2779" s="13"/>
    </row>
    <row r="2780" spans="1:22" ht="9.75" customHeight="1">
      <c r="A2780" s="13"/>
      <c r="B2780" s="13"/>
      <c r="C2780" s="13"/>
      <c r="D2780" s="13"/>
      <c r="E2780" s="13"/>
      <c r="F2780" s="13"/>
      <c r="G2780" s="13"/>
      <c r="H2780" s="13"/>
      <c r="I2780" s="13"/>
      <c r="J2780" s="13"/>
      <c r="K2780" s="13"/>
      <c r="L2780" s="13"/>
      <c r="M2780" s="13"/>
      <c r="N2780" s="13"/>
      <c r="O2780" s="13"/>
      <c r="P2780" s="13"/>
      <c r="Q2780" s="13"/>
      <c r="R2780" s="13"/>
      <c r="S2780" s="13"/>
      <c r="T2780" s="13"/>
      <c r="U2780" s="13"/>
      <c r="V2780" s="13"/>
    </row>
    <row r="2781" spans="1:22" ht="9.75" customHeight="1">
      <c r="A2781" s="13"/>
      <c r="B2781" s="13"/>
      <c r="C2781" s="13"/>
      <c r="D2781" s="13"/>
      <c r="E2781" s="13"/>
      <c r="F2781" s="13"/>
      <c r="G2781" s="13"/>
      <c r="H2781" s="13"/>
      <c r="I2781" s="13"/>
      <c r="J2781" s="13"/>
      <c r="K2781" s="13"/>
      <c r="L2781" s="13"/>
      <c r="M2781" s="13"/>
      <c r="N2781" s="13"/>
      <c r="O2781" s="13"/>
      <c r="P2781" s="13"/>
      <c r="Q2781" s="13"/>
      <c r="R2781" s="13"/>
      <c r="S2781" s="13"/>
      <c r="T2781" s="13"/>
      <c r="U2781" s="13"/>
      <c r="V2781" s="13"/>
    </row>
    <row r="2782" spans="1:22" ht="9.75" customHeight="1">
      <c r="A2782" s="13"/>
      <c r="B2782" s="13"/>
      <c r="C2782" s="13"/>
      <c r="D2782" s="13"/>
      <c r="E2782" s="13"/>
      <c r="F2782" s="13"/>
      <c r="G2782" s="13"/>
      <c r="H2782" s="13"/>
      <c r="I2782" s="13"/>
      <c r="J2782" s="13"/>
      <c r="K2782" s="13"/>
      <c r="L2782" s="13"/>
      <c r="M2782" s="13"/>
      <c r="N2782" s="13"/>
      <c r="O2782" s="13"/>
      <c r="P2782" s="13"/>
      <c r="Q2782" s="13"/>
      <c r="R2782" s="13"/>
      <c r="S2782" s="13"/>
      <c r="T2782" s="13"/>
      <c r="U2782" s="13"/>
      <c r="V2782" s="13"/>
    </row>
    <row r="2783" spans="1:22" ht="9.75" customHeight="1">
      <c r="A2783" s="13"/>
      <c r="B2783" s="13"/>
      <c r="C2783" s="13"/>
      <c r="D2783" s="13"/>
      <c r="E2783" s="13"/>
      <c r="F2783" s="13"/>
      <c r="G2783" s="13"/>
      <c r="H2783" s="13"/>
      <c r="I2783" s="13"/>
      <c r="J2783" s="13"/>
      <c r="K2783" s="13"/>
      <c r="L2783" s="13"/>
      <c r="M2783" s="13"/>
      <c r="N2783" s="13"/>
      <c r="O2783" s="13"/>
      <c r="P2783" s="13"/>
      <c r="Q2783" s="13"/>
      <c r="R2783" s="13"/>
      <c r="S2783" s="13"/>
      <c r="T2783" s="13"/>
      <c r="U2783" s="13"/>
      <c r="V2783" s="13"/>
    </row>
    <row r="2784" spans="1:22" ht="9.75" customHeight="1">
      <c r="A2784" s="13"/>
      <c r="B2784" s="13"/>
      <c r="C2784" s="13"/>
      <c r="D2784" s="13"/>
      <c r="E2784" s="13"/>
      <c r="F2784" s="13"/>
      <c r="G2784" s="13"/>
      <c r="H2784" s="13"/>
      <c r="I2784" s="13"/>
      <c r="J2784" s="13"/>
      <c r="K2784" s="13"/>
      <c r="L2784" s="13"/>
      <c r="M2784" s="13"/>
      <c r="N2784" s="13"/>
      <c r="O2784" s="13"/>
      <c r="P2784" s="13"/>
      <c r="Q2784" s="13"/>
      <c r="R2784" s="13"/>
      <c r="S2784" s="13"/>
      <c r="T2784" s="13"/>
      <c r="U2784" s="13"/>
      <c r="V2784" s="13"/>
    </row>
    <row r="2785" spans="1:22" ht="9.75" customHeight="1">
      <c r="A2785" s="13"/>
      <c r="B2785" s="13"/>
      <c r="C2785" s="13"/>
      <c r="D2785" s="13"/>
      <c r="E2785" s="13"/>
      <c r="F2785" s="13"/>
      <c r="G2785" s="13"/>
      <c r="H2785" s="13"/>
      <c r="I2785" s="13"/>
      <c r="J2785" s="13"/>
      <c r="K2785" s="13"/>
      <c r="L2785" s="13"/>
      <c r="M2785" s="13"/>
      <c r="N2785" s="13"/>
      <c r="O2785" s="13"/>
      <c r="P2785" s="13"/>
      <c r="Q2785" s="13"/>
      <c r="R2785" s="13"/>
      <c r="S2785" s="13"/>
      <c r="T2785" s="13"/>
      <c r="U2785" s="13"/>
      <c r="V2785" s="13"/>
    </row>
    <row r="2786" spans="1:22" ht="9.75" customHeight="1">
      <c r="A2786" s="13"/>
      <c r="B2786" s="13"/>
      <c r="C2786" s="13"/>
      <c r="D2786" s="13"/>
      <c r="E2786" s="13"/>
      <c r="F2786" s="13"/>
      <c r="G2786" s="13"/>
      <c r="H2786" s="13"/>
      <c r="I2786" s="13"/>
      <c r="J2786" s="13"/>
      <c r="K2786" s="13"/>
      <c r="L2786" s="13"/>
      <c r="M2786" s="13"/>
      <c r="N2786" s="13"/>
      <c r="O2786" s="13"/>
      <c r="P2786" s="13"/>
      <c r="Q2786" s="13"/>
      <c r="R2786" s="13"/>
      <c r="S2786" s="13"/>
      <c r="T2786" s="13"/>
      <c r="U2786" s="13"/>
      <c r="V2786" s="13"/>
    </row>
    <row r="2787" spans="1:22" ht="9.75" customHeight="1">
      <c r="A2787" s="13"/>
      <c r="B2787" s="13"/>
      <c r="C2787" s="13"/>
      <c r="D2787" s="13"/>
      <c r="E2787" s="13"/>
      <c r="F2787" s="13"/>
      <c r="G2787" s="13"/>
      <c r="H2787" s="13"/>
      <c r="I2787" s="13"/>
      <c r="J2787" s="13"/>
      <c r="K2787" s="13"/>
      <c r="L2787" s="13"/>
      <c r="M2787" s="13"/>
      <c r="N2787" s="13"/>
      <c r="O2787" s="13"/>
      <c r="P2787" s="13"/>
      <c r="Q2787" s="13"/>
      <c r="R2787" s="13"/>
      <c r="S2787" s="13"/>
      <c r="T2787" s="13"/>
      <c r="U2787" s="13"/>
      <c r="V2787" s="13"/>
    </row>
    <row r="2788" spans="1:22" ht="9.75" customHeight="1">
      <c r="A2788" s="13"/>
      <c r="B2788" s="13"/>
      <c r="C2788" s="13"/>
      <c r="D2788" s="13"/>
      <c r="E2788" s="13"/>
      <c r="F2788" s="13"/>
      <c r="G2788" s="13"/>
      <c r="H2788" s="13"/>
      <c r="I2788" s="13"/>
      <c r="J2788" s="13"/>
      <c r="K2788" s="13"/>
      <c r="L2788" s="13"/>
      <c r="M2788" s="13"/>
      <c r="N2788" s="13"/>
      <c r="O2788" s="13"/>
      <c r="P2788" s="13"/>
      <c r="Q2788" s="13"/>
      <c r="R2788" s="13"/>
      <c r="S2788" s="13"/>
      <c r="T2788" s="13"/>
      <c r="U2788" s="13"/>
      <c r="V2788" s="13"/>
    </row>
    <row r="2789" spans="1:22" ht="9.75" customHeight="1">
      <c r="A2789" s="13"/>
      <c r="B2789" s="13"/>
      <c r="C2789" s="13"/>
      <c r="D2789" s="13"/>
      <c r="E2789" s="13"/>
      <c r="F2789" s="13"/>
      <c r="G2789" s="13"/>
      <c r="H2789" s="13"/>
      <c r="I2789" s="13"/>
      <c r="J2789" s="13"/>
      <c r="K2789" s="13"/>
      <c r="L2789" s="13"/>
      <c r="M2789" s="13"/>
      <c r="N2789" s="13"/>
      <c r="O2789" s="13"/>
      <c r="P2789" s="13"/>
      <c r="Q2789" s="13"/>
      <c r="R2789" s="13"/>
      <c r="S2789" s="13"/>
      <c r="T2789" s="13"/>
      <c r="U2789" s="13"/>
      <c r="V2789" s="13"/>
    </row>
    <row r="2790" spans="1:22" ht="9.75" customHeight="1">
      <c r="A2790" s="13"/>
      <c r="B2790" s="13"/>
      <c r="C2790" s="13"/>
      <c r="D2790" s="13"/>
      <c r="E2790" s="13"/>
      <c r="F2790" s="13"/>
      <c r="G2790" s="13"/>
      <c r="H2790" s="13"/>
      <c r="I2790" s="13"/>
      <c r="J2790" s="13"/>
      <c r="K2790" s="13"/>
      <c r="L2790" s="13"/>
      <c r="M2790" s="13"/>
      <c r="N2790" s="13"/>
      <c r="O2790" s="13"/>
      <c r="P2790" s="13"/>
      <c r="Q2790" s="13"/>
      <c r="R2790" s="13"/>
      <c r="S2790" s="13"/>
      <c r="T2790" s="13"/>
      <c r="U2790" s="13"/>
      <c r="V2790" s="13"/>
    </row>
    <row r="2791" spans="1:22" ht="9.75" customHeight="1">
      <c r="A2791" s="13"/>
      <c r="B2791" s="13"/>
      <c r="C2791" s="13"/>
      <c r="D2791" s="13"/>
      <c r="E2791" s="13"/>
      <c r="F2791" s="13"/>
      <c r="G2791" s="13"/>
      <c r="H2791" s="13"/>
      <c r="I2791" s="13"/>
      <c r="J2791" s="13"/>
      <c r="K2791" s="13"/>
      <c r="L2791" s="13"/>
      <c r="M2791" s="13"/>
      <c r="N2791" s="13"/>
      <c r="O2791" s="13"/>
      <c r="P2791" s="13"/>
      <c r="Q2791" s="13"/>
      <c r="R2791" s="13"/>
      <c r="S2791" s="13"/>
      <c r="T2791" s="13"/>
      <c r="U2791" s="13"/>
      <c r="V2791" s="13"/>
    </row>
    <row r="2792" spans="1:22" ht="9.75" customHeight="1">
      <c r="A2792" s="13"/>
      <c r="B2792" s="13"/>
      <c r="C2792" s="13"/>
      <c r="D2792" s="13"/>
      <c r="E2792" s="13"/>
      <c r="F2792" s="13"/>
      <c r="G2792" s="13"/>
      <c r="H2792" s="13"/>
      <c r="I2792" s="13"/>
      <c r="J2792" s="13"/>
      <c r="K2792" s="13"/>
      <c r="L2792" s="13"/>
      <c r="M2792" s="13"/>
      <c r="N2792" s="13"/>
      <c r="O2792" s="13"/>
      <c r="P2792" s="13"/>
      <c r="Q2792" s="13"/>
      <c r="R2792" s="13"/>
      <c r="S2792" s="13"/>
      <c r="T2792" s="13"/>
      <c r="U2792" s="13"/>
      <c r="V2792" s="13"/>
    </row>
    <row r="2793" spans="1:22" ht="9.75" customHeight="1">
      <c r="A2793" s="13"/>
      <c r="B2793" s="13"/>
      <c r="C2793" s="13"/>
      <c r="D2793" s="13"/>
      <c r="E2793" s="13"/>
      <c r="F2793" s="13"/>
      <c r="G2793" s="13"/>
      <c r="H2793" s="13"/>
      <c r="I2793" s="13"/>
      <c r="J2793" s="13"/>
      <c r="K2793" s="13"/>
      <c r="L2793" s="13"/>
      <c r="M2793" s="13"/>
      <c r="N2793" s="13"/>
      <c r="O2793" s="13"/>
      <c r="P2793" s="13"/>
      <c r="Q2793" s="13"/>
      <c r="R2793" s="13"/>
      <c r="S2793" s="13"/>
      <c r="T2793" s="13"/>
      <c r="U2793" s="13"/>
      <c r="V2793" s="13"/>
    </row>
    <row r="2794" spans="1:22" ht="9.75" customHeight="1">
      <c r="A2794" s="13"/>
      <c r="B2794" s="13"/>
      <c r="C2794" s="13"/>
      <c r="D2794" s="13"/>
      <c r="E2794" s="13"/>
      <c r="F2794" s="13"/>
      <c r="G2794" s="13"/>
      <c r="H2794" s="13"/>
      <c r="I2794" s="13"/>
      <c r="J2794" s="13"/>
      <c r="K2794" s="13"/>
      <c r="L2794" s="13"/>
      <c r="M2794" s="13"/>
      <c r="N2794" s="13"/>
      <c r="O2794" s="13"/>
      <c r="P2794" s="13"/>
      <c r="Q2794" s="13"/>
      <c r="R2794" s="13"/>
      <c r="S2794" s="13"/>
      <c r="T2794" s="13"/>
      <c r="U2794" s="13"/>
      <c r="V2794" s="13"/>
    </row>
    <row r="2795" spans="1:22" ht="9.75" customHeight="1">
      <c r="A2795" s="13"/>
      <c r="B2795" s="13"/>
      <c r="C2795" s="13"/>
      <c r="D2795" s="13"/>
      <c r="E2795" s="13"/>
      <c r="F2795" s="13"/>
      <c r="G2795" s="13"/>
      <c r="H2795" s="13"/>
      <c r="I2795" s="13"/>
      <c r="J2795" s="13"/>
      <c r="K2795" s="13"/>
      <c r="L2795" s="13"/>
      <c r="M2795" s="13"/>
      <c r="N2795" s="13"/>
      <c r="O2795" s="13"/>
      <c r="P2795" s="13"/>
      <c r="Q2795" s="13"/>
      <c r="R2795" s="13"/>
      <c r="S2795" s="13"/>
      <c r="T2795" s="13"/>
      <c r="U2795" s="13"/>
      <c r="V2795" s="13"/>
    </row>
    <row r="2796" spans="1:22" ht="9.75" customHeight="1">
      <c r="A2796" s="13"/>
      <c r="B2796" s="13"/>
      <c r="C2796" s="13"/>
      <c r="D2796" s="13"/>
      <c r="E2796" s="13"/>
      <c r="F2796" s="13"/>
      <c r="G2796" s="13"/>
      <c r="H2796" s="13"/>
      <c r="I2796" s="13"/>
      <c r="J2796" s="13"/>
      <c r="K2796" s="13"/>
      <c r="L2796" s="13"/>
      <c r="M2796" s="13"/>
      <c r="N2796" s="13"/>
      <c r="O2796" s="13"/>
      <c r="P2796" s="13"/>
      <c r="Q2796" s="13"/>
      <c r="R2796" s="13"/>
      <c r="S2796" s="13"/>
      <c r="T2796" s="13"/>
      <c r="U2796" s="13"/>
      <c r="V2796" s="13"/>
    </row>
    <row r="2797" spans="1:22" ht="9.75" customHeight="1">
      <c r="A2797" s="13"/>
      <c r="B2797" s="13"/>
      <c r="C2797" s="13"/>
      <c r="D2797" s="13"/>
      <c r="E2797" s="13"/>
      <c r="F2797" s="13"/>
      <c r="G2797" s="13"/>
      <c r="H2797" s="13"/>
      <c r="I2797" s="13"/>
      <c r="J2797" s="13"/>
      <c r="K2797" s="13"/>
      <c r="L2797" s="13"/>
      <c r="M2797" s="13"/>
      <c r="N2797" s="13"/>
      <c r="O2797" s="13"/>
      <c r="P2797" s="13"/>
      <c r="Q2797" s="13"/>
      <c r="R2797" s="13"/>
      <c r="S2797" s="13"/>
      <c r="T2797" s="13"/>
      <c r="U2797" s="13"/>
      <c r="V2797" s="13"/>
    </row>
    <row r="2798" spans="1:22" ht="9.75" customHeight="1">
      <c r="A2798" s="13"/>
      <c r="B2798" s="13"/>
      <c r="C2798" s="13"/>
      <c r="D2798" s="13"/>
      <c r="E2798" s="13"/>
      <c r="F2798" s="13"/>
      <c r="G2798" s="13"/>
      <c r="H2798" s="13"/>
      <c r="I2798" s="13"/>
      <c r="J2798" s="13"/>
      <c r="K2798" s="13"/>
      <c r="L2798" s="13"/>
      <c r="M2798" s="13"/>
      <c r="N2798" s="13"/>
      <c r="O2798" s="13"/>
      <c r="P2798" s="13"/>
      <c r="Q2798" s="13"/>
      <c r="R2798" s="13"/>
      <c r="S2798" s="13"/>
      <c r="T2798" s="13"/>
      <c r="U2798" s="13"/>
      <c r="V2798" s="13"/>
    </row>
    <row r="2799" spans="1:22" ht="9.75" customHeight="1">
      <c r="A2799" s="13"/>
      <c r="B2799" s="13"/>
      <c r="C2799" s="13"/>
      <c r="D2799" s="13"/>
      <c r="E2799" s="13"/>
      <c r="F2799" s="13"/>
      <c r="G2799" s="13"/>
      <c r="H2799" s="13"/>
      <c r="I2799" s="13"/>
      <c r="J2799" s="13"/>
      <c r="K2799" s="13"/>
      <c r="L2799" s="13"/>
      <c r="M2799" s="13"/>
      <c r="N2799" s="13"/>
      <c r="O2799" s="13"/>
      <c r="P2799" s="13"/>
      <c r="Q2799" s="13"/>
      <c r="R2799" s="13"/>
      <c r="S2799" s="13"/>
      <c r="T2799" s="13"/>
      <c r="U2799" s="13"/>
      <c r="V2799" s="13"/>
    </row>
    <row r="2800" spans="1:22" ht="9.75" customHeight="1">
      <c r="A2800" s="13"/>
      <c r="B2800" s="13"/>
      <c r="C2800" s="13"/>
      <c r="D2800" s="13"/>
      <c r="E2800" s="13"/>
      <c r="F2800" s="13"/>
      <c r="G2800" s="13"/>
      <c r="H2800" s="13"/>
      <c r="I2800" s="13"/>
      <c r="J2800" s="13"/>
      <c r="K2800" s="13"/>
      <c r="L2800" s="13"/>
      <c r="M2800" s="13"/>
      <c r="N2800" s="13"/>
      <c r="O2800" s="13"/>
      <c r="P2800" s="13"/>
      <c r="Q2800" s="13"/>
      <c r="R2800" s="13"/>
      <c r="S2800" s="13"/>
      <c r="T2800" s="13"/>
      <c r="U2800" s="13"/>
      <c r="V2800" s="13"/>
    </row>
    <row r="2801" spans="1:22" ht="9.75" customHeight="1">
      <c r="A2801" s="13"/>
      <c r="B2801" s="13"/>
      <c r="C2801" s="13"/>
      <c r="D2801" s="13"/>
      <c r="E2801" s="13"/>
      <c r="F2801" s="13"/>
      <c r="G2801" s="13"/>
      <c r="H2801" s="13"/>
      <c r="I2801" s="13"/>
      <c r="J2801" s="13"/>
      <c r="K2801" s="13"/>
      <c r="L2801" s="13"/>
      <c r="M2801" s="13"/>
      <c r="N2801" s="13"/>
      <c r="O2801" s="13"/>
      <c r="P2801" s="13"/>
      <c r="Q2801" s="13"/>
      <c r="R2801" s="13"/>
      <c r="S2801" s="13"/>
      <c r="T2801" s="13"/>
      <c r="U2801" s="13"/>
      <c r="V2801" s="13"/>
    </row>
    <row r="2802" spans="1:22" ht="9.75" customHeight="1">
      <c r="A2802" s="13"/>
      <c r="B2802" s="13"/>
      <c r="C2802" s="13"/>
      <c r="D2802" s="13"/>
      <c r="E2802" s="13"/>
      <c r="F2802" s="13"/>
      <c r="G2802" s="13"/>
      <c r="H2802" s="13"/>
      <c r="I2802" s="13"/>
      <c r="J2802" s="13"/>
      <c r="K2802" s="13"/>
      <c r="L2802" s="13"/>
      <c r="M2802" s="13"/>
      <c r="N2802" s="13"/>
      <c r="O2802" s="13"/>
      <c r="P2802" s="13"/>
      <c r="Q2802" s="13"/>
      <c r="R2802" s="13"/>
      <c r="S2802" s="13"/>
      <c r="T2802" s="13"/>
      <c r="U2802" s="13"/>
      <c r="V2802" s="13"/>
    </row>
    <row r="2803" spans="1:22" ht="9.75" customHeight="1">
      <c r="A2803" s="13"/>
      <c r="B2803" s="13"/>
      <c r="C2803" s="13"/>
      <c r="D2803" s="13"/>
      <c r="E2803" s="13"/>
      <c r="F2803" s="13"/>
      <c r="G2803" s="13"/>
      <c r="H2803" s="13"/>
      <c r="I2803" s="13"/>
      <c r="J2803" s="13"/>
      <c r="K2803" s="13"/>
      <c r="L2803" s="13"/>
      <c r="M2803" s="13"/>
      <c r="N2803" s="13"/>
      <c r="O2803" s="13"/>
      <c r="P2803" s="13"/>
      <c r="Q2803" s="13"/>
      <c r="R2803" s="13"/>
      <c r="S2803" s="13"/>
      <c r="T2803" s="13"/>
      <c r="U2803" s="13"/>
      <c r="V2803" s="13"/>
    </row>
    <row r="2804" spans="1:22" ht="9.75" customHeight="1">
      <c r="A2804" s="13"/>
      <c r="B2804" s="13"/>
      <c r="C2804" s="13"/>
      <c r="D2804" s="13"/>
      <c r="E2804" s="13"/>
      <c r="F2804" s="13"/>
      <c r="G2804" s="13"/>
      <c r="H2804" s="13"/>
      <c r="I2804" s="13"/>
      <c r="J2804" s="13"/>
      <c r="K2804" s="13"/>
      <c r="L2804" s="13"/>
      <c r="M2804" s="13"/>
      <c r="N2804" s="13"/>
      <c r="O2804" s="13"/>
      <c r="P2804" s="13"/>
      <c r="Q2804" s="13"/>
      <c r="R2804" s="13"/>
      <c r="S2804" s="13"/>
      <c r="T2804" s="13"/>
      <c r="U2804" s="13"/>
      <c r="V2804" s="13"/>
    </row>
    <row r="2805" spans="1:22" ht="9.75" customHeight="1">
      <c r="A2805" s="13"/>
      <c r="B2805" s="13"/>
      <c r="C2805" s="13"/>
      <c r="D2805" s="13"/>
      <c r="E2805" s="13"/>
      <c r="F2805" s="13"/>
      <c r="G2805" s="13"/>
      <c r="H2805" s="13"/>
      <c r="I2805" s="13"/>
      <c r="J2805" s="13"/>
      <c r="K2805" s="13"/>
      <c r="L2805" s="13"/>
      <c r="M2805" s="13"/>
      <c r="N2805" s="13"/>
      <c r="O2805" s="13"/>
      <c r="P2805" s="13"/>
      <c r="Q2805" s="13"/>
      <c r="R2805" s="13"/>
      <c r="S2805" s="13"/>
      <c r="T2805" s="13"/>
      <c r="U2805" s="13"/>
      <c r="V2805" s="13"/>
    </row>
    <row r="2806" spans="1:22" ht="9.75" customHeight="1">
      <c r="A2806" s="13"/>
      <c r="B2806" s="13"/>
      <c r="C2806" s="13"/>
      <c r="D2806" s="13"/>
      <c r="E2806" s="13"/>
      <c r="F2806" s="13"/>
      <c r="G2806" s="13"/>
      <c r="H2806" s="13"/>
      <c r="I2806" s="13"/>
      <c r="J2806" s="13"/>
      <c r="K2806" s="13"/>
      <c r="L2806" s="13"/>
      <c r="M2806" s="13"/>
      <c r="N2806" s="13"/>
      <c r="O2806" s="13"/>
      <c r="P2806" s="13"/>
      <c r="Q2806" s="13"/>
      <c r="R2806" s="13"/>
      <c r="S2806" s="13"/>
      <c r="T2806" s="13"/>
      <c r="U2806" s="13"/>
      <c r="V2806" s="13"/>
    </row>
    <row r="2807" spans="1:22" ht="9.75" customHeight="1">
      <c r="A2807" s="13"/>
      <c r="B2807" s="13"/>
      <c r="C2807" s="13"/>
      <c r="D2807" s="13"/>
      <c r="E2807" s="13"/>
      <c r="F2807" s="13"/>
      <c r="G2807" s="13"/>
      <c r="H2807" s="13"/>
      <c r="I2807" s="13"/>
      <c r="J2807" s="13"/>
      <c r="K2807" s="13"/>
      <c r="L2807" s="13"/>
      <c r="M2807" s="13"/>
      <c r="N2807" s="13"/>
      <c r="O2807" s="13"/>
      <c r="P2807" s="13"/>
      <c r="Q2807" s="13"/>
      <c r="R2807" s="13"/>
      <c r="S2807" s="13"/>
      <c r="T2807" s="13"/>
      <c r="U2807" s="13"/>
      <c r="V2807" s="13"/>
    </row>
    <row r="2808" spans="1:22" ht="9.75" customHeight="1">
      <c r="A2808" s="13"/>
      <c r="B2808" s="13"/>
      <c r="C2808" s="13"/>
      <c r="D2808" s="13"/>
      <c r="E2808" s="13"/>
      <c r="F2808" s="13"/>
      <c r="G2808" s="13"/>
      <c r="H2808" s="13"/>
      <c r="I2808" s="13"/>
      <c r="J2808" s="13"/>
      <c r="K2808" s="13"/>
      <c r="L2808" s="13"/>
      <c r="M2808" s="13"/>
      <c r="N2808" s="13"/>
      <c r="O2808" s="13"/>
      <c r="P2808" s="13"/>
      <c r="Q2808" s="13"/>
      <c r="R2808" s="13"/>
      <c r="S2808" s="13"/>
      <c r="T2808" s="13"/>
      <c r="U2808" s="13"/>
      <c r="V2808" s="13"/>
    </row>
    <row r="2809" spans="1:22" ht="9.75" customHeight="1">
      <c r="A2809" s="13"/>
      <c r="B2809" s="13"/>
      <c r="C2809" s="13"/>
      <c r="D2809" s="13"/>
      <c r="E2809" s="13"/>
      <c r="F2809" s="13"/>
      <c r="G2809" s="13"/>
      <c r="H2809" s="13"/>
      <c r="I2809" s="13"/>
      <c r="J2809" s="13"/>
      <c r="K2809" s="13"/>
      <c r="L2809" s="13"/>
      <c r="M2809" s="13"/>
      <c r="N2809" s="13"/>
      <c r="O2809" s="13"/>
      <c r="P2809" s="13"/>
      <c r="Q2809" s="13"/>
      <c r="R2809" s="13"/>
      <c r="S2809" s="13"/>
      <c r="T2809" s="13"/>
      <c r="U2809" s="13"/>
      <c r="V2809" s="13"/>
    </row>
    <row r="2810" spans="1:22" ht="9.75" customHeight="1">
      <c r="A2810" s="13"/>
      <c r="B2810" s="13"/>
      <c r="C2810" s="13"/>
      <c r="D2810" s="13"/>
      <c r="E2810" s="13"/>
      <c r="F2810" s="13"/>
      <c r="G2810" s="13"/>
      <c r="H2810" s="13"/>
      <c r="I2810" s="13"/>
      <c r="J2810" s="13"/>
      <c r="K2810" s="13"/>
      <c r="L2810" s="13"/>
      <c r="M2810" s="13"/>
      <c r="N2810" s="13"/>
      <c r="O2810" s="13"/>
      <c r="P2810" s="13"/>
      <c r="Q2810" s="13"/>
      <c r="R2810" s="13"/>
      <c r="S2810" s="13"/>
      <c r="T2810" s="13"/>
      <c r="U2810" s="13"/>
      <c r="V2810" s="13"/>
    </row>
    <row r="2811" spans="1:22" ht="9.75" customHeight="1">
      <c r="A2811" s="13"/>
      <c r="B2811" s="13"/>
      <c r="C2811" s="13"/>
      <c r="D2811" s="13"/>
      <c r="E2811" s="13"/>
      <c r="F2811" s="13"/>
      <c r="G2811" s="13"/>
      <c r="H2811" s="13"/>
      <c r="I2811" s="13"/>
      <c r="J2811" s="13"/>
      <c r="K2811" s="13"/>
      <c r="L2811" s="13"/>
      <c r="M2811" s="13"/>
      <c r="N2811" s="13"/>
      <c r="O2811" s="13"/>
      <c r="P2811" s="13"/>
      <c r="Q2811" s="13"/>
      <c r="R2811" s="13"/>
      <c r="S2811" s="13"/>
      <c r="T2811" s="13"/>
      <c r="U2811" s="13"/>
      <c r="V2811" s="13"/>
    </row>
    <row r="2812" spans="1:22" ht="9.75" customHeight="1">
      <c r="A2812" s="13"/>
      <c r="B2812" s="13"/>
      <c r="C2812" s="13"/>
      <c r="D2812" s="13"/>
      <c r="E2812" s="13"/>
      <c r="F2812" s="13"/>
      <c r="G2812" s="13"/>
      <c r="H2812" s="13"/>
      <c r="I2812" s="13"/>
      <c r="J2812" s="13"/>
      <c r="K2812" s="13"/>
      <c r="L2812" s="13"/>
      <c r="M2812" s="13"/>
      <c r="N2812" s="13"/>
      <c r="O2812" s="13"/>
      <c r="P2812" s="13"/>
      <c r="Q2812" s="13"/>
      <c r="R2812" s="13"/>
      <c r="S2812" s="13"/>
      <c r="T2812" s="13"/>
      <c r="U2812" s="13"/>
      <c r="V2812" s="13"/>
    </row>
    <row r="2813" spans="1:22" ht="9.75" customHeight="1">
      <c r="A2813" s="13"/>
      <c r="B2813" s="13"/>
      <c r="C2813" s="13"/>
      <c r="D2813" s="13"/>
      <c r="E2813" s="13"/>
      <c r="F2813" s="13"/>
      <c r="G2813" s="13"/>
      <c r="H2813" s="13"/>
      <c r="I2813" s="13"/>
      <c r="J2813" s="13"/>
      <c r="K2813" s="13"/>
      <c r="L2813" s="13"/>
      <c r="M2813" s="13"/>
      <c r="N2813" s="13"/>
      <c r="O2813" s="13"/>
      <c r="P2813" s="13"/>
      <c r="Q2813" s="13"/>
      <c r="R2813" s="13"/>
      <c r="S2813" s="13"/>
      <c r="T2813" s="13"/>
      <c r="U2813" s="13"/>
      <c r="V2813" s="13"/>
    </row>
    <row r="2814" spans="1:22" ht="9.75" customHeight="1">
      <c r="A2814" s="13"/>
      <c r="B2814" s="13"/>
      <c r="C2814" s="13"/>
      <c r="D2814" s="13"/>
      <c r="E2814" s="13"/>
      <c r="F2814" s="13"/>
      <c r="G2814" s="13"/>
      <c r="H2814" s="13"/>
      <c r="I2814" s="13"/>
      <c r="J2814" s="13"/>
      <c r="K2814" s="13"/>
      <c r="L2814" s="13"/>
      <c r="M2814" s="13"/>
      <c r="N2814" s="13"/>
      <c r="O2814" s="13"/>
      <c r="P2814" s="13"/>
      <c r="Q2814" s="13"/>
      <c r="R2814" s="13"/>
      <c r="S2814" s="13"/>
      <c r="T2814" s="13"/>
      <c r="U2814" s="13"/>
      <c r="V2814" s="13"/>
    </row>
    <row r="2815" spans="1:22" ht="9.75" customHeight="1">
      <c r="A2815" s="13"/>
      <c r="B2815" s="13"/>
      <c r="C2815" s="13"/>
      <c r="D2815" s="13"/>
      <c r="E2815" s="13"/>
      <c r="F2815" s="13"/>
      <c r="G2815" s="13"/>
      <c r="H2815" s="13"/>
      <c r="I2815" s="13"/>
      <c r="J2815" s="13"/>
      <c r="K2815" s="13"/>
      <c r="L2815" s="13"/>
      <c r="M2815" s="13"/>
      <c r="N2815" s="13"/>
      <c r="O2815" s="13"/>
      <c r="P2815" s="13"/>
      <c r="Q2815" s="13"/>
      <c r="R2815" s="13"/>
      <c r="S2815" s="13"/>
      <c r="T2815" s="13"/>
      <c r="U2815" s="13"/>
      <c r="V2815" s="13"/>
    </row>
    <row r="2816" spans="1:22" ht="9.75" customHeight="1">
      <c r="A2816" s="13"/>
      <c r="B2816" s="13"/>
      <c r="C2816" s="13"/>
      <c r="D2816" s="13"/>
      <c r="E2816" s="13"/>
      <c r="F2816" s="13"/>
      <c r="G2816" s="13"/>
      <c r="H2816" s="13"/>
      <c r="I2816" s="13"/>
      <c r="J2816" s="13"/>
      <c r="K2816" s="13"/>
      <c r="L2816" s="13"/>
      <c r="M2816" s="13"/>
      <c r="N2816" s="13"/>
      <c r="O2816" s="13"/>
      <c r="P2816" s="13"/>
      <c r="Q2816" s="13"/>
      <c r="R2816" s="13"/>
      <c r="S2816" s="13"/>
      <c r="T2816" s="13"/>
      <c r="U2816" s="13"/>
      <c r="V2816" s="13"/>
    </row>
    <row r="2817" spans="1:22" ht="9.75" customHeight="1">
      <c r="A2817" s="13"/>
      <c r="B2817" s="13"/>
      <c r="C2817" s="13"/>
      <c r="D2817" s="13"/>
      <c r="E2817" s="13"/>
      <c r="F2817" s="13"/>
      <c r="G2817" s="13"/>
      <c r="H2817" s="13"/>
      <c r="I2817" s="13"/>
      <c r="J2817" s="13"/>
      <c r="K2817" s="13"/>
      <c r="L2817" s="13"/>
      <c r="M2817" s="13"/>
      <c r="N2817" s="13"/>
      <c r="O2817" s="13"/>
      <c r="P2817" s="13"/>
      <c r="Q2817" s="13"/>
      <c r="R2817" s="13"/>
      <c r="S2817" s="13"/>
      <c r="T2817" s="13"/>
      <c r="U2817" s="13"/>
      <c r="V2817" s="13"/>
    </row>
    <row r="2818" spans="1:22" ht="9.75" customHeight="1">
      <c r="A2818" s="13"/>
      <c r="B2818" s="13"/>
      <c r="C2818" s="13"/>
      <c r="D2818" s="13"/>
      <c r="E2818" s="13"/>
      <c r="F2818" s="13"/>
      <c r="G2818" s="13"/>
      <c r="H2818" s="13"/>
      <c r="I2818" s="13"/>
      <c r="J2818" s="13"/>
      <c r="K2818" s="13"/>
      <c r="L2818" s="13"/>
      <c r="M2818" s="13"/>
      <c r="N2818" s="13"/>
      <c r="O2818" s="13"/>
      <c r="P2818" s="13"/>
      <c r="Q2818" s="13"/>
      <c r="R2818" s="13"/>
      <c r="S2818" s="13"/>
      <c r="T2818" s="13"/>
      <c r="U2818" s="13"/>
      <c r="V2818" s="13"/>
    </row>
    <row r="2819" spans="1:22" ht="9.75" customHeight="1">
      <c r="A2819" s="13"/>
      <c r="B2819" s="13"/>
      <c r="C2819" s="13"/>
      <c r="D2819" s="13"/>
      <c r="E2819" s="13"/>
      <c r="F2819" s="13"/>
      <c r="G2819" s="13"/>
      <c r="H2819" s="13"/>
      <c r="I2819" s="13"/>
      <c r="J2819" s="13"/>
      <c r="K2819" s="13"/>
      <c r="L2819" s="13"/>
      <c r="M2819" s="13"/>
      <c r="N2819" s="13"/>
      <c r="O2819" s="13"/>
      <c r="P2819" s="13"/>
      <c r="Q2819" s="13"/>
      <c r="R2819" s="13"/>
      <c r="S2819" s="13"/>
      <c r="T2819" s="13"/>
      <c r="U2819" s="13"/>
      <c r="V2819" s="13"/>
    </row>
    <row r="2820" spans="1:22" ht="9.75" customHeight="1">
      <c r="A2820" s="13"/>
      <c r="B2820" s="13"/>
      <c r="C2820" s="13"/>
      <c r="D2820" s="13"/>
      <c r="E2820" s="13"/>
      <c r="F2820" s="13"/>
      <c r="G2820" s="13"/>
      <c r="H2820" s="13"/>
      <c r="I2820" s="13"/>
      <c r="J2820" s="13"/>
      <c r="K2820" s="13"/>
      <c r="L2820" s="13"/>
      <c r="M2820" s="13"/>
      <c r="N2820" s="13"/>
      <c r="O2820" s="13"/>
      <c r="P2820" s="13"/>
      <c r="Q2820" s="13"/>
      <c r="R2820" s="13"/>
      <c r="S2820" s="13"/>
      <c r="T2820" s="13"/>
      <c r="U2820" s="13"/>
      <c r="V2820" s="13"/>
    </row>
    <row r="2821" spans="1:22" ht="9.75" customHeight="1">
      <c r="A2821" s="13"/>
      <c r="B2821" s="13"/>
      <c r="C2821" s="13"/>
      <c r="D2821" s="13"/>
      <c r="E2821" s="13"/>
      <c r="F2821" s="13"/>
      <c r="G2821" s="13"/>
      <c r="H2821" s="13"/>
      <c r="I2821" s="13"/>
      <c r="J2821" s="13"/>
      <c r="K2821" s="13"/>
      <c r="L2821" s="13"/>
      <c r="M2821" s="13"/>
      <c r="N2821" s="13"/>
      <c r="O2821" s="13"/>
      <c r="P2821" s="13"/>
      <c r="Q2821" s="13"/>
      <c r="R2821" s="13"/>
      <c r="S2821" s="13"/>
      <c r="T2821" s="13"/>
      <c r="U2821" s="13"/>
      <c r="V2821" s="13"/>
    </row>
    <row r="2822" spans="1:22" ht="9.75" customHeight="1">
      <c r="A2822" s="13"/>
      <c r="B2822" s="13"/>
      <c r="C2822" s="13"/>
      <c r="D2822" s="13"/>
      <c r="E2822" s="13"/>
      <c r="F2822" s="13"/>
      <c r="G2822" s="13"/>
      <c r="H2822" s="13"/>
      <c r="I2822" s="13"/>
      <c r="J2822" s="13"/>
      <c r="K2822" s="13"/>
      <c r="L2822" s="13"/>
      <c r="M2822" s="13"/>
      <c r="N2822" s="13"/>
      <c r="O2822" s="13"/>
      <c r="P2822" s="13"/>
      <c r="Q2822" s="13"/>
      <c r="R2822" s="13"/>
      <c r="S2822" s="13"/>
      <c r="T2822" s="13"/>
      <c r="U2822" s="13"/>
      <c r="V2822" s="13"/>
    </row>
    <row r="2823" spans="1:22" ht="9.75" customHeight="1">
      <c r="A2823" s="13"/>
      <c r="B2823" s="13"/>
      <c r="C2823" s="13"/>
      <c r="D2823" s="13"/>
      <c r="E2823" s="13"/>
      <c r="F2823" s="13"/>
      <c r="G2823" s="13"/>
      <c r="H2823" s="13"/>
      <c r="I2823" s="13"/>
      <c r="J2823" s="13"/>
      <c r="K2823" s="13"/>
      <c r="L2823" s="13"/>
      <c r="M2823" s="13"/>
      <c r="N2823" s="13"/>
      <c r="O2823" s="13"/>
      <c r="P2823" s="13"/>
      <c r="Q2823" s="13"/>
      <c r="R2823" s="13"/>
      <c r="S2823" s="13"/>
      <c r="T2823" s="13"/>
      <c r="U2823" s="13"/>
      <c r="V2823" s="13"/>
    </row>
    <row r="2824" spans="1:22" ht="9.75" customHeight="1">
      <c r="A2824" s="13"/>
      <c r="B2824" s="13"/>
      <c r="C2824" s="13"/>
      <c r="D2824" s="13"/>
      <c r="E2824" s="13"/>
      <c r="F2824" s="13"/>
      <c r="G2824" s="13"/>
      <c r="H2824" s="13"/>
      <c r="I2824" s="13"/>
      <c r="J2824" s="13"/>
      <c r="K2824" s="13"/>
      <c r="L2824" s="13"/>
      <c r="M2824" s="13"/>
      <c r="N2824" s="13"/>
      <c r="O2824" s="13"/>
      <c r="P2824" s="13"/>
      <c r="Q2824" s="13"/>
      <c r="R2824" s="13"/>
      <c r="S2824" s="13"/>
      <c r="T2824" s="13"/>
      <c r="U2824" s="13"/>
      <c r="V2824" s="13"/>
    </row>
    <row r="2825" spans="1:22" ht="9.75" customHeight="1">
      <c r="A2825" s="13"/>
      <c r="B2825" s="13"/>
      <c r="C2825" s="13"/>
      <c r="D2825" s="13"/>
      <c r="E2825" s="13"/>
      <c r="F2825" s="13"/>
      <c r="G2825" s="13"/>
      <c r="H2825" s="13"/>
      <c r="I2825" s="13"/>
      <c r="J2825" s="13"/>
      <c r="K2825" s="13"/>
      <c r="L2825" s="13"/>
      <c r="M2825" s="13"/>
      <c r="N2825" s="13"/>
      <c r="O2825" s="13"/>
      <c r="P2825" s="13"/>
      <c r="Q2825" s="13"/>
      <c r="R2825" s="13"/>
      <c r="S2825" s="13"/>
      <c r="T2825" s="13"/>
      <c r="U2825" s="13"/>
      <c r="V2825" s="13"/>
    </row>
    <row r="2826" spans="1:22" ht="9.75" customHeight="1">
      <c r="A2826" s="13"/>
      <c r="B2826" s="13"/>
      <c r="C2826" s="13"/>
      <c r="D2826" s="13"/>
      <c r="E2826" s="13"/>
      <c r="F2826" s="13"/>
      <c r="G2826" s="13"/>
      <c r="H2826" s="13"/>
      <c r="I2826" s="13"/>
      <c r="J2826" s="13"/>
      <c r="K2826" s="13"/>
      <c r="L2826" s="13"/>
      <c r="M2826" s="13"/>
      <c r="N2826" s="13"/>
      <c r="O2826" s="13"/>
      <c r="P2826" s="13"/>
      <c r="Q2826" s="13"/>
      <c r="R2826" s="13"/>
      <c r="S2826" s="13"/>
      <c r="T2826" s="13"/>
      <c r="U2826" s="13"/>
      <c r="V2826" s="13"/>
    </row>
    <row r="2827" spans="1:22" ht="9.75" customHeight="1">
      <c r="A2827" s="13"/>
      <c r="B2827" s="13"/>
      <c r="C2827" s="13"/>
      <c r="D2827" s="13"/>
      <c r="E2827" s="13"/>
      <c r="F2827" s="13"/>
      <c r="G2827" s="13"/>
      <c r="H2827" s="13"/>
      <c r="I2827" s="13"/>
      <c r="J2827" s="13"/>
      <c r="K2827" s="13"/>
      <c r="L2827" s="13"/>
      <c r="M2827" s="13"/>
      <c r="N2827" s="13"/>
      <c r="O2827" s="13"/>
      <c r="P2827" s="13"/>
      <c r="Q2827" s="13"/>
      <c r="R2827" s="13"/>
      <c r="S2827" s="13"/>
      <c r="T2827" s="13"/>
      <c r="U2827" s="13"/>
      <c r="V2827" s="13"/>
    </row>
    <row r="2828" spans="1:22" ht="9.75" customHeight="1">
      <c r="A2828" s="13"/>
      <c r="B2828" s="13"/>
      <c r="C2828" s="13"/>
      <c r="D2828" s="13"/>
      <c r="E2828" s="13"/>
      <c r="F2828" s="13"/>
      <c r="G2828" s="13"/>
      <c r="H2828" s="13"/>
      <c r="I2828" s="13"/>
      <c r="J2828" s="13"/>
      <c r="K2828" s="13"/>
      <c r="L2828" s="13"/>
      <c r="M2828" s="13"/>
      <c r="N2828" s="13"/>
      <c r="O2828" s="13"/>
      <c r="P2828" s="13"/>
      <c r="Q2828" s="13"/>
      <c r="R2828" s="13"/>
      <c r="S2828" s="13"/>
      <c r="T2828" s="13"/>
      <c r="U2828" s="13"/>
      <c r="V2828" s="13"/>
    </row>
    <row r="2829" spans="1:22" ht="9.75" customHeight="1">
      <c r="A2829" s="13"/>
      <c r="B2829" s="13"/>
      <c r="C2829" s="13"/>
      <c r="D2829" s="13"/>
      <c r="E2829" s="13"/>
      <c r="F2829" s="13"/>
      <c r="G2829" s="13"/>
      <c r="H2829" s="13"/>
      <c r="I2829" s="13"/>
      <c r="J2829" s="13"/>
      <c r="K2829" s="13"/>
      <c r="L2829" s="13"/>
      <c r="M2829" s="13"/>
      <c r="N2829" s="13"/>
      <c r="O2829" s="13"/>
      <c r="P2829" s="13"/>
      <c r="Q2829" s="13"/>
      <c r="R2829" s="13"/>
      <c r="S2829" s="13"/>
      <c r="T2829" s="13"/>
      <c r="U2829" s="13"/>
      <c r="V2829" s="13"/>
    </row>
    <row r="2830" spans="1:22" ht="9.75" customHeight="1">
      <c r="A2830" s="13"/>
      <c r="B2830" s="13"/>
      <c r="C2830" s="13"/>
      <c r="D2830" s="13"/>
      <c r="E2830" s="13"/>
      <c r="F2830" s="13"/>
      <c r="G2830" s="13"/>
      <c r="H2830" s="13"/>
      <c r="I2830" s="13"/>
      <c r="J2830" s="13"/>
      <c r="K2830" s="13"/>
      <c r="L2830" s="13"/>
      <c r="M2830" s="13"/>
      <c r="N2830" s="13"/>
      <c r="O2830" s="13"/>
      <c r="P2830" s="13"/>
      <c r="Q2830" s="13"/>
      <c r="R2830" s="13"/>
      <c r="S2830" s="13"/>
      <c r="T2830" s="13"/>
      <c r="U2830" s="13"/>
      <c r="V2830" s="13"/>
    </row>
    <row r="2831" spans="1:22" ht="9.75" customHeight="1">
      <c r="A2831" s="13"/>
      <c r="B2831" s="13"/>
      <c r="C2831" s="13"/>
      <c r="D2831" s="13"/>
      <c r="E2831" s="13"/>
      <c r="F2831" s="13"/>
      <c r="G2831" s="13"/>
      <c r="H2831" s="13"/>
      <c r="I2831" s="13"/>
      <c r="J2831" s="13"/>
      <c r="K2831" s="13"/>
      <c r="L2831" s="13"/>
      <c r="M2831" s="13"/>
      <c r="N2831" s="13"/>
      <c r="O2831" s="13"/>
      <c r="P2831" s="13"/>
      <c r="Q2831" s="13"/>
      <c r="R2831" s="13"/>
      <c r="S2831" s="13"/>
      <c r="T2831" s="13"/>
      <c r="U2831" s="13"/>
      <c r="V2831" s="13"/>
    </row>
    <row r="2832" spans="1:22" ht="9.75" customHeight="1">
      <c r="A2832" s="13"/>
      <c r="B2832" s="13"/>
      <c r="C2832" s="13"/>
      <c r="D2832" s="13"/>
      <c r="E2832" s="13"/>
      <c r="F2832" s="13"/>
      <c r="G2832" s="13"/>
      <c r="H2832" s="13"/>
      <c r="I2832" s="13"/>
      <c r="J2832" s="13"/>
      <c r="K2832" s="13"/>
      <c r="L2832" s="13"/>
      <c r="M2832" s="13"/>
      <c r="N2832" s="13"/>
      <c r="O2832" s="13"/>
      <c r="P2832" s="13"/>
      <c r="Q2832" s="13"/>
      <c r="R2832" s="13"/>
      <c r="S2832" s="13"/>
      <c r="T2832" s="13"/>
      <c r="U2832" s="13"/>
      <c r="V2832" s="13"/>
    </row>
    <row r="2833" spans="1:22" ht="9.75" customHeight="1">
      <c r="A2833" s="13"/>
      <c r="B2833" s="13"/>
      <c r="C2833" s="13"/>
      <c r="D2833" s="13"/>
      <c r="E2833" s="13"/>
      <c r="F2833" s="13"/>
      <c r="G2833" s="13"/>
      <c r="H2833" s="13"/>
      <c r="I2833" s="13"/>
      <c r="J2833" s="13"/>
      <c r="K2833" s="13"/>
      <c r="L2833" s="13"/>
      <c r="M2833" s="13"/>
      <c r="N2833" s="13"/>
      <c r="O2833" s="13"/>
      <c r="P2833" s="13"/>
      <c r="Q2833" s="13"/>
      <c r="R2833" s="13"/>
      <c r="S2833" s="13"/>
      <c r="T2833" s="13"/>
      <c r="U2833" s="13"/>
      <c r="V2833" s="13"/>
    </row>
    <row r="2834" spans="1:22" ht="9.75" customHeight="1">
      <c r="A2834" s="13"/>
      <c r="B2834" s="13"/>
      <c r="C2834" s="13"/>
      <c r="D2834" s="13"/>
      <c r="E2834" s="13"/>
      <c r="F2834" s="13"/>
      <c r="G2834" s="13"/>
      <c r="H2834" s="13"/>
      <c r="I2834" s="13"/>
      <c r="J2834" s="13"/>
      <c r="K2834" s="13"/>
      <c r="L2834" s="13"/>
      <c r="M2834" s="13"/>
      <c r="N2834" s="13"/>
      <c r="O2834" s="13"/>
      <c r="P2834" s="13"/>
      <c r="Q2834" s="13"/>
      <c r="R2834" s="13"/>
      <c r="S2834" s="13"/>
      <c r="T2834" s="13"/>
      <c r="U2834" s="13"/>
      <c r="V2834" s="13"/>
    </row>
    <row r="2835" spans="1:22" ht="9.75" customHeight="1">
      <c r="A2835" s="13"/>
      <c r="B2835" s="13"/>
      <c r="C2835" s="13"/>
      <c r="D2835" s="13"/>
      <c r="E2835" s="13"/>
      <c r="F2835" s="13"/>
      <c r="G2835" s="13"/>
      <c r="H2835" s="13"/>
      <c r="I2835" s="13"/>
      <c r="J2835" s="13"/>
      <c r="K2835" s="13"/>
      <c r="L2835" s="13"/>
      <c r="M2835" s="13"/>
      <c r="N2835" s="13"/>
      <c r="O2835" s="13"/>
      <c r="P2835" s="13"/>
      <c r="Q2835" s="13"/>
      <c r="R2835" s="13"/>
      <c r="S2835" s="13"/>
      <c r="T2835" s="13"/>
      <c r="U2835" s="13"/>
      <c r="V2835" s="13"/>
    </row>
    <row r="2836" spans="1:22" ht="9.75" customHeight="1">
      <c r="A2836" s="13"/>
      <c r="B2836" s="13"/>
      <c r="C2836" s="13"/>
      <c r="D2836" s="13"/>
      <c r="E2836" s="13"/>
      <c r="F2836" s="13"/>
      <c r="G2836" s="13"/>
      <c r="H2836" s="13"/>
      <c r="I2836" s="13"/>
      <c r="J2836" s="13"/>
      <c r="K2836" s="13"/>
      <c r="L2836" s="13"/>
      <c r="M2836" s="13"/>
      <c r="N2836" s="13"/>
      <c r="O2836" s="13"/>
      <c r="P2836" s="13"/>
      <c r="Q2836" s="13"/>
      <c r="R2836" s="13"/>
      <c r="S2836" s="13"/>
      <c r="T2836" s="13"/>
      <c r="U2836" s="13"/>
      <c r="V2836" s="13"/>
    </row>
    <row r="2837" spans="1:22" ht="9.75" customHeight="1">
      <c r="A2837" s="13"/>
      <c r="B2837" s="13"/>
      <c r="C2837" s="13"/>
      <c r="D2837" s="13"/>
      <c r="E2837" s="13"/>
      <c r="F2837" s="13"/>
      <c r="G2837" s="13"/>
      <c r="H2837" s="13"/>
      <c r="I2837" s="13"/>
      <c r="J2837" s="13"/>
      <c r="K2837" s="13"/>
      <c r="L2837" s="13"/>
      <c r="M2837" s="13"/>
      <c r="N2837" s="13"/>
      <c r="O2837" s="13"/>
      <c r="P2837" s="13"/>
      <c r="Q2837" s="13"/>
      <c r="R2837" s="13"/>
      <c r="S2837" s="13"/>
      <c r="T2837" s="13"/>
      <c r="U2837" s="13"/>
      <c r="V2837" s="13"/>
    </row>
    <row r="2838" spans="1:22" ht="9.75" customHeight="1">
      <c r="A2838" s="13"/>
      <c r="B2838" s="13"/>
      <c r="C2838" s="13"/>
      <c r="D2838" s="13"/>
      <c r="E2838" s="13"/>
      <c r="F2838" s="13"/>
      <c r="G2838" s="13"/>
      <c r="H2838" s="13"/>
      <c r="I2838" s="13"/>
      <c r="J2838" s="13"/>
      <c r="K2838" s="13"/>
      <c r="L2838" s="13"/>
      <c r="M2838" s="13"/>
      <c r="N2838" s="13"/>
      <c r="O2838" s="13"/>
      <c r="P2838" s="13"/>
      <c r="Q2838" s="13"/>
      <c r="R2838" s="13"/>
      <c r="S2838" s="13"/>
      <c r="T2838" s="13"/>
      <c r="U2838" s="13"/>
      <c r="V2838" s="13"/>
    </row>
    <row r="2839" spans="1:22" ht="9.75" customHeight="1">
      <c r="A2839" s="13"/>
      <c r="B2839" s="13"/>
      <c r="C2839" s="13"/>
      <c r="D2839" s="13"/>
      <c r="E2839" s="13"/>
      <c r="F2839" s="13"/>
      <c r="G2839" s="13"/>
      <c r="H2839" s="13"/>
      <c r="I2839" s="13"/>
      <c r="J2839" s="13"/>
      <c r="K2839" s="13"/>
      <c r="L2839" s="13"/>
      <c r="M2839" s="13"/>
      <c r="N2839" s="13"/>
      <c r="O2839" s="13"/>
      <c r="P2839" s="13"/>
      <c r="Q2839" s="13"/>
      <c r="R2839" s="13"/>
      <c r="S2839" s="13"/>
      <c r="T2839" s="13"/>
      <c r="U2839" s="13"/>
      <c r="V2839" s="13"/>
    </row>
    <row r="2840" spans="1:22" ht="9.75" customHeight="1">
      <c r="A2840" s="13"/>
      <c r="B2840" s="13"/>
      <c r="C2840" s="13"/>
      <c r="D2840" s="13"/>
      <c r="E2840" s="13"/>
      <c r="F2840" s="13"/>
      <c r="G2840" s="13"/>
      <c r="H2840" s="13"/>
      <c r="I2840" s="13"/>
      <c r="J2840" s="13"/>
      <c r="K2840" s="13"/>
      <c r="L2840" s="13"/>
      <c r="M2840" s="13"/>
      <c r="N2840" s="13"/>
      <c r="O2840" s="13"/>
      <c r="P2840" s="13"/>
      <c r="Q2840" s="13"/>
      <c r="R2840" s="13"/>
      <c r="S2840" s="13"/>
      <c r="T2840" s="13"/>
      <c r="U2840" s="13"/>
      <c r="V2840" s="13"/>
    </row>
    <row r="2841" spans="1:22" ht="9.75" customHeight="1">
      <c r="A2841" s="13"/>
      <c r="B2841" s="13"/>
      <c r="C2841" s="13"/>
      <c r="D2841" s="13"/>
      <c r="E2841" s="13"/>
      <c r="F2841" s="13"/>
      <c r="G2841" s="13"/>
      <c r="H2841" s="13"/>
      <c r="I2841" s="13"/>
      <c r="J2841" s="13"/>
      <c r="K2841" s="13"/>
      <c r="L2841" s="13"/>
      <c r="M2841" s="13"/>
      <c r="N2841" s="13"/>
      <c r="O2841" s="13"/>
      <c r="P2841" s="13"/>
      <c r="Q2841" s="13"/>
      <c r="R2841" s="13"/>
      <c r="S2841" s="13"/>
      <c r="T2841" s="13"/>
      <c r="U2841" s="13"/>
      <c r="V2841" s="13"/>
    </row>
    <row r="2842" spans="1:22" ht="9.75" customHeight="1">
      <c r="A2842" s="13"/>
      <c r="B2842" s="13"/>
      <c r="C2842" s="13"/>
      <c r="D2842" s="13"/>
      <c r="E2842" s="13"/>
      <c r="F2842" s="13"/>
      <c r="G2842" s="13"/>
      <c r="H2842" s="13"/>
      <c r="I2842" s="13"/>
      <c r="J2842" s="13"/>
      <c r="K2842" s="13"/>
      <c r="L2842" s="13"/>
      <c r="M2842" s="13"/>
      <c r="N2842" s="13"/>
      <c r="O2842" s="13"/>
      <c r="P2842" s="13"/>
      <c r="Q2842" s="13"/>
      <c r="R2842" s="13"/>
      <c r="S2842" s="13"/>
      <c r="T2842" s="13"/>
      <c r="U2842" s="13"/>
      <c r="V2842" s="13"/>
    </row>
    <row r="2843" spans="1:22" ht="9.75" customHeight="1">
      <c r="A2843" s="13"/>
      <c r="B2843" s="13"/>
      <c r="C2843" s="13"/>
      <c r="D2843" s="13"/>
      <c r="E2843" s="13"/>
      <c r="F2843" s="13"/>
      <c r="G2843" s="13"/>
      <c r="H2843" s="13"/>
      <c r="I2843" s="13"/>
      <c r="J2843" s="13"/>
      <c r="K2843" s="13"/>
      <c r="L2843" s="13"/>
      <c r="M2843" s="13"/>
      <c r="N2843" s="13"/>
      <c r="O2843" s="13"/>
      <c r="P2843" s="13"/>
      <c r="Q2843" s="13"/>
      <c r="R2843" s="13"/>
      <c r="S2843" s="13"/>
      <c r="T2843" s="13"/>
      <c r="U2843" s="13"/>
      <c r="V2843" s="13"/>
    </row>
    <row r="2844" spans="1:22" ht="9.75" customHeight="1">
      <c r="A2844" s="13"/>
      <c r="B2844" s="13"/>
      <c r="C2844" s="13"/>
      <c r="D2844" s="13"/>
      <c r="E2844" s="13"/>
      <c r="F2844" s="13"/>
      <c r="G2844" s="13"/>
      <c r="H2844" s="13"/>
      <c r="I2844" s="13"/>
      <c r="J2844" s="13"/>
      <c r="K2844" s="13"/>
      <c r="L2844" s="13"/>
      <c r="M2844" s="13"/>
      <c r="N2844" s="13"/>
      <c r="O2844" s="13"/>
      <c r="P2844" s="13"/>
      <c r="Q2844" s="13"/>
      <c r="R2844" s="13"/>
      <c r="S2844" s="13"/>
      <c r="T2844" s="13"/>
      <c r="U2844" s="13"/>
      <c r="V2844" s="13"/>
    </row>
    <row r="2845" spans="1:22" ht="9.75" customHeight="1">
      <c r="A2845" s="13"/>
      <c r="B2845" s="13"/>
      <c r="C2845" s="13"/>
      <c r="D2845" s="13"/>
      <c r="E2845" s="13"/>
      <c r="F2845" s="13"/>
      <c r="G2845" s="13"/>
      <c r="H2845" s="13"/>
      <c r="I2845" s="13"/>
      <c r="J2845" s="13"/>
      <c r="K2845" s="13"/>
      <c r="L2845" s="13"/>
      <c r="M2845" s="13"/>
      <c r="N2845" s="13"/>
      <c r="O2845" s="13"/>
      <c r="P2845" s="13"/>
      <c r="Q2845" s="13"/>
      <c r="R2845" s="13"/>
      <c r="S2845" s="13"/>
      <c r="T2845" s="13"/>
      <c r="U2845" s="13"/>
      <c r="V2845" s="13"/>
    </row>
    <row r="2846" spans="1:22" ht="9.75" customHeight="1">
      <c r="A2846" s="13"/>
      <c r="B2846" s="13"/>
      <c r="C2846" s="13"/>
      <c r="D2846" s="13"/>
      <c r="E2846" s="13"/>
      <c r="F2846" s="13"/>
      <c r="G2846" s="13"/>
      <c r="H2846" s="13"/>
      <c r="I2846" s="13"/>
      <c r="J2846" s="13"/>
      <c r="K2846" s="13"/>
      <c r="L2846" s="13"/>
      <c r="M2846" s="13"/>
      <c r="N2846" s="13"/>
      <c r="O2846" s="13"/>
      <c r="P2846" s="13"/>
      <c r="Q2846" s="13"/>
      <c r="R2846" s="13"/>
      <c r="S2846" s="13"/>
      <c r="T2846" s="13"/>
      <c r="U2846" s="13"/>
      <c r="V2846" s="13"/>
    </row>
    <row r="2847" spans="1:22" ht="9.75" customHeight="1">
      <c r="A2847" s="13"/>
      <c r="B2847" s="13"/>
      <c r="C2847" s="13"/>
      <c r="D2847" s="13"/>
      <c r="E2847" s="13"/>
      <c r="F2847" s="13"/>
      <c r="G2847" s="13"/>
      <c r="H2847" s="13"/>
      <c r="I2847" s="13"/>
      <c r="J2847" s="13"/>
      <c r="K2847" s="13"/>
      <c r="L2847" s="13"/>
      <c r="M2847" s="13"/>
      <c r="N2847" s="13"/>
      <c r="O2847" s="13"/>
      <c r="P2847" s="13"/>
      <c r="Q2847" s="13"/>
      <c r="R2847" s="13"/>
      <c r="S2847" s="13"/>
      <c r="T2847" s="13"/>
      <c r="U2847" s="13"/>
      <c r="V2847" s="13"/>
    </row>
    <row r="2848" spans="1:22" ht="9.75" customHeight="1">
      <c r="A2848" s="13"/>
      <c r="B2848" s="13"/>
      <c r="C2848" s="13"/>
      <c r="D2848" s="13"/>
      <c r="E2848" s="13"/>
      <c r="F2848" s="13"/>
      <c r="G2848" s="13"/>
      <c r="H2848" s="13"/>
      <c r="I2848" s="13"/>
      <c r="J2848" s="13"/>
      <c r="K2848" s="13"/>
      <c r="L2848" s="13"/>
      <c r="M2848" s="13"/>
      <c r="N2848" s="13"/>
      <c r="O2848" s="13"/>
      <c r="P2848" s="13"/>
      <c r="Q2848" s="13"/>
      <c r="R2848" s="13"/>
      <c r="S2848" s="13"/>
      <c r="T2848" s="13"/>
      <c r="U2848" s="13"/>
      <c r="V2848" s="13"/>
    </row>
    <row r="2849" spans="1:22" ht="9.75" customHeight="1">
      <c r="A2849" s="13"/>
      <c r="B2849" s="13"/>
      <c r="C2849" s="13"/>
      <c r="D2849" s="13"/>
      <c r="E2849" s="13"/>
      <c r="F2849" s="13"/>
      <c r="G2849" s="13"/>
      <c r="H2849" s="13"/>
      <c r="I2849" s="13"/>
      <c r="J2849" s="13"/>
      <c r="K2849" s="13"/>
      <c r="L2849" s="13"/>
      <c r="M2849" s="13"/>
      <c r="N2849" s="13"/>
      <c r="O2849" s="13"/>
      <c r="P2849" s="13"/>
      <c r="Q2849" s="13"/>
      <c r="R2849" s="13"/>
      <c r="S2849" s="13"/>
      <c r="T2849" s="13"/>
      <c r="U2849" s="13"/>
      <c r="V2849" s="13"/>
    </row>
    <row r="2850" spans="1:22" ht="9.75" customHeight="1">
      <c r="A2850" s="13"/>
      <c r="B2850" s="13"/>
      <c r="C2850" s="13"/>
      <c r="D2850" s="13"/>
      <c r="E2850" s="13"/>
      <c r="F2850" s="13"/>
      <c r="G2850" s="13"/>
      <c r="H2850" s="13"/>
      <c r="I2850" s="13"/>
      <c r="J2850" s="13"/>
      <c r="K2850" s="13"/>
      <c r="L2850" s="13"/>
      <c r="M2850" s="13"/>
      <c r="N2850" s="13"/>
      <c r="O2850" s="13"/>
      <c r="P2850" s="13"/>
      <c r="Q2850" s="13"/>
      <c r="R2850" s="13"/>
      <c r="S2850" s="13"/>
      <c r="T2850" s="13"/>
      <c r="U2850" s="13"/>
      <c r="V2850" s="13"/>
    </row>
    <row r="2851" spans="1:22" ht="9.75" customHeight="1">
      <c r="A2851" s="13"/>
      <c r="B2851" s="13"/>
      <c r="C2851" s="13"/>
      <c r="D2851" s="13"/>
      <c r="E2851" s="13"/>
      <c r="F2851" s="13"/>
      <c r="G2851" s="13"/>
      <c r="H2851" s="13"/>
      <c r="I2851" s="13"/>
      <c r="J2851" s="13"/>
      <c r="K2851" s="13"/>
      <c r="L2851" s="13"/>
      <c r="M2851" s="13"/>
      <c r="N2851" s="13"/>
      <c r="O2851" s="13"/>
      <c r="P2851" s="13"/>
      <c r="Q2851" s="13"/>
      <c r="R2851" s="13"/>
      <c r="S2851" s="13"/>
      <c r="T2851" s="13"/>
      <c r="U2851" s="13"/>
      <c r="V2851" s="13"/>
    </row>
    <row r="2852" spans="1:22" ht="9.75" customHeight="1">
      <c r="A2852" s="13"/>
      <c r="B2852" s="13"/>
      <c r="C2852" s="13"/>
      <c r="D2852" s="13"/>
      <c r="E2852" s="13"/>
      <c r="F2852" s="13"/>
      <c r="G2852" s="13"/>
      <c r="H2852" s="13"/>
      <c r="I2852" s="13"/>
      <c r="J2852" s="13"/>
      <c r="K2852" s="13"/>
      <c r="L2852" s="13"/>
      <c r="M2852" s="13"/>
      <c r="N2852" s="13"/>
      <c r="O2852" s="13"/>
      <c r="P2852" s="13"/>
      <c r="Q2852" s="13"/>
      <c r="R2852" s="13"/>
      <c r="S2852" s="13"/>
      <c r="T2852" s="13"/>
      <c r="U2852" s="13"/>
      <c r="V2852" s="13"/>
    </row>
    <row r="2853" spans="1:22" ht="9.75" customHeight="1">
      <c r="A2853" s="13"/>
      <c r="B2853" s="13"/>
      <c r="C2853" s="13"/>
      <c r="D2853" s="13"/>
      <c r="E2853" s="13"/>
      <c r="F2853" s="13"/>
      <c r="G2853" s="13"/>
      <c r="H2853" s="13"/>
      <c r="I2853" s="13"/>
      <c r="J2853" s="13"/>
      <c r="K2853" s="13"/>
      <c r="L2853" s="13"/>
      <c r="M2853" s="13"/>
      <c r="N2853" s="13"/>
      <c r="O2853" s="13"/>
      <c r="P2853" s="13"/>
      <c r="Q2853" s="13"/>
      <c r="R2853" s="13"/>
      <c r="S2853" s="13"/>
      <c r="T2853" s="13"/>
      <c r="U2853" s="13"/>
      <c r="V2853" s="13"/>
    </row>
    <row r="2854" spans="1:22" ht="9.75" customHeight="1">
      <c r="A2854" s="13"/>
      <c r="B2854" s="13"/>
      <c r="C2854" s="13"/>
      <c r="D2854" s="13"/>
      <c r="E2854" s="13"/>
      <c r="F2854" s="13"/>
      <c r="G2854" s="13"/>
      <c r="H2854" s="13"/>
      <c r="I2854" s="13"/>
      <c r="J2854" s="13"/>
      <c r="K2854" s="13"/>
      <c r="L2854" s="13"/>
      <c r="M2854" s="13"/>
      <c r="N2854" s="13"/>
      <c r="O2854" s="13"/>
      <c r="P2854" s="13"/>
      <c r="Q2854" s="13"/>
      <c r="R2854" s="13"/>
      <c r="S2854" s="13"/>
      <c r="T2854" s="13"/>
      <c r="U2854" s="13"/>
      <c r="V2854" s="13"/>
    </row>
    <row r="2855" spans="1:22" ht="9.75" customHeight="1">
      <c r="A2855" s="13"/>
      <c r="B2855" s="13"/>
      <c r="C2855" s="13"/>
      <c r="D2855" s="13"/>
      <c r="E2855" s="13"/>
      <c r="F2855" s="13"/>
      <c r="G2855" s="13"/>
      <c r="H2855" s="13"/>
      <c r="I2855" s="13"/>
      <c r="J2855" s="13"/>
      <c r="K2855" s="13"/>
      <c r="L2855" s="13"/>
      <c r="M2855" s="13"/>
      <c r="N2855" s="13"/>
      <c r="O2855" s="13"/>
      <c r="P2855" s="13"/>
      <c r="Q2855" s="13"/>
      <c r="R2855" s="13"/>
      <c r="S2855" s="13"/>
      <c r="T2855" s="13"/>
      <c r="U2855" s="13"/>
      <c r="V2855" s="13"/>
    </row>
    <row r="2856" spans="1:22" ht="9.75" customHeight="1">
      <c r="A2856" s="13"/>
      <c r="B2856" s="13"/>
      <c r="C2856" s="13"/>
      <c r="D2856" s="13"/>
      <c r="E2856" s="13"/>
      <c r="F2856" s="13"/>
      <c r="G2856" s="13"/>
      <c r="H2856" s="13"/>
      <c r="I2856" s="13"/>
      <c r="J2856" s="13"/>
      <c r="K2856" s="13"/>
      <c r="L2856" s="13"/>
      <c r="M2856" s="13"/>
      <c r="N2856" s="13"/>
      <c r="O2856" s="13"/>
      <c r="P2856" s="13"/>
      <c r="Q2856" s="13"/>
      <c r="R2856" s="13"/>
      <c r="S2856" s="13"/>
      <c r="T2856" s="13"/>
      <c r="U2856" s="13"/>
      <c r="V2856" s="13"/>
    </row>
    <row r="2857" spans="1:22" ht="9.75" customHeight="1">
      <c r="A2857" s="13"/>
      <c r="B2857" s="13"/>
      <c r="C2857" s="13"/>
      <c r="D2857" s="13"/>
      <c r="E2857" s="13"/>
      <c r="F2857" s="13"/>
      <c r="G2857" s="13"/>
      <c r="H2857" s="13"/>
      <c r="I2857" s="13"/>
      <c r="J2857" s="13"/>
      <c r="K2857" s="13"/>
      <c r="L2857" s="13"/>
      <c r="M2857" s="13"/>
      <c r="N2857" s="13"/>
      <c r="O2857" s="13"/>
      <c r="P2857" s="13"/>
      <c r="Q2857" s="13"/>
      <c r="R2857" s="13"/>
      <c r="S2857" s="13"/>
      <c r="T2857" s="13"/>
      <c r="U2857" s="13"/>
      <c r="V2857" s="13"/>
    </row>
    <row r="2858" spans="1:22" ht="9.75" customHeight="1">
      <c r="A2858" s="13"/>
      <c r="B2858" s="13"/>
      <c r="C2858" s="13"/>
      <c r="D2858" s="13"/>
      <c r="E2858" s="13"/>
      <c r="F2858" s="13"/>
      <c r="G2858" s="13"/>
      <c r="H2858" s="13"/>
      <c r="I2858" s="13"/>
      <c r="J2858" s="13"/>
      <c r="K2858" s="13"/>
      <c r="L2858" s="13"/>
      <c r="M2858" s="13"/>
      <c r="N2858" s="13"/>
      <c r="O2858" s="13"/>
      <c r="P2858" s="13"/>
      <c r="Q2858" s="13"/>
      <c r="R2858" s="13"/>
      <c r="S2858" s="13"/>
      <c r="T2858" s="13"/>
      <c r="U2858" s="13"/>
      <c r="V2858" s="13"/>
    </row>
    <row r="2859" spans="1:22" ht="9.75" customHeight="1">
      <c r="A2859" s="13"/>
      <c r="B2859" s="13"/>
      <c r="C2859" s="13"/>
      <c r="D2859" s="13"/>
      <c r="E2859" s="13"/>
      <c r="F2859" s="13"/>
      <c r="G2859" s="13"/>
      <c r="H2859" s="13"/>
      <c r="I2859" s="13"/>
      <c r="J2859" s="13"/>
      <c r="K2859" s="13"/>
      <c r="L2859" s="13"/>
      <c r="M2859" s="13"/>
      <c r="N2859" s="13"/>
      <c r="O2859" s="13"/>
      <c r="P2859" s="13"/>
      <c r="Q2859" s="13"/>
      <c r="R2859" s="13"/>
      <c r="S2859" s="13"/>
      <c r="T2859" s="13"/>
      <c r="U2859" s="13"/>
      <c r="V2859" s="13"/>
    </row>
    <row r="2860" spans="1:22" ht="9.75" customHeight="1">
      <c r="A2860" s="13"/>
      <c r="B2860" s="13"/>
      <c r="C2860" s="13"/>
      <c r="D2860" s="13"/>
      <c r="E2860" s="13"/>
      <c r="F2860" s="13"/>
      <c r="G2860" s="13"/>
      <c r="H2860" s="13"/>
      <c r="I2860" s="13"/>
      <c r="J2860" s="13"/>
      <c r="K2860" s="13"/>
      <c r="L2860" s="13"/>
      <c r="M2860" s="13"/>
      <c r="N2860" s="13"/>
      <c r="O2860" s="13"/>
      <c r="P2860" s="13"/>
      <c r="Q2860" s="13"/>
      <c r="R2860" s="13"/>
      <c r="S2860" s="13"/>
      <c r="T2860" s="13"/>
      <c r="U2860" s="13"/>
      <c r="V2860" s="13"/>
    </row>
    <row r="2861" spans="1:22" ht="9.75" customHeight="1">
      <c r="A2861" s="13"/>
      <c r="B2861" s="13"/>
      <c r="C2861" s="13"/>
      <c r="D2861" s="13"/>
      <c r="E2861" s="13"/>
      <c r="F2861" s="13"/>
      <c r="G2861" s="13"/>
      <c r="H2861" s="13"/>
      <c r="I2861" s="13"/>
      <c r="J2861" s="13"/>
      <c r="K2861" s="13"/>
      <c r="L2861" s="13"/>
      <c r="M2861" s="13"/>
      <c r="N2861" s="13"/>
      <c r="O2861" s="13"/>
      <c r="P2861" s="13"/>
      <c r="Q2861" s="13"/>
      <c r="R2861" s="13"/>
      <c r="S2861" s="13"/>
      <c r="T2861" s="13"/>
      <c r="U2861" s="13"/>
      <c r="V2861" s="13"/>
    </row>
    <row r="2862" spans="1:22" ht="9.75" customHeight="1">
      <c r="A2862" s="13"/>
      <c r="B2862" s="13"/>
      <c r="C2862" s="13"/>
      <c r="D2862" s="13"/>
      <c r="E2862" s="13"/>
      <c r="F2862" s="13"/>
      <c r="G2862" s="13"/>
      <c r="H2862" s="13"/>
      <c r="I2862" s="13"/>
      <c r="J2862" s="13"/>
      <c r="K2862" s="13"/>
      <c r="L2862" s="13"/>
      <c r="M2862" s="13"/>
      <c r="N2862" s="13"/>
      <c r="O2862" s="13"/>
      <c r="P2862" s="13"/>
      <c r="Q2862" s="13"/>
      <c r="R2862" s="13"/>
      <c r="S2862" s="13"/>
      <c r="T2862" s="13"/>
      <c r="U2862" s="13"/>
      <c r="V2862" s="13"/>
    </row>
    <row r="2863" spans="1:22" ht="9.75" customHeight="1">
      <c r="A2863" s="13"/>
      <c r="B2863" s="13"/>
      <c r="C2863" s="13"/>
      <c r="D2863" s="13"/>
      <c r="E2863" s="13"/>
      <c r="F2863" s="13"/>
      <c r="G2863" s="13"/>
      <c r="H2863" s="13"/>
      <c r="I2863" s="13"/>
      <c r="J2863" s="13"/>
      <c r="K2863" s="13"/>
      <c r="L2863" s="13"/>
      <c r="M2863" s="13"/>
      <c r="N2863" s="13"/>
      <c r="O2863" s="13"/>
      <c r="P2863" s="13"/>
      <c r="Q2863" s="13"/>
      <c r="R2863" s="13"/>
      <c r="S2863" s="13"/>
      <c r="T2863" s="13"/>
      <c r="U2863" s="13"/>
      <c r="V2863" s="13"/>
    </row>
    <row r="2864" spans="1:22" ht="9.75" customHeight="1">
      <c r="A2864" s="13"/>
      <c r="B2864" s="13"/>
      <c r="C2864" s="13"/>
      <c r="D2864" s="13"/>
      <c r="E2864" s="13"/>
      <c r="F2864" s="13"/>
      <c r="G2864" s="13"/>
      <c r="H2864" s="13"/>
      <c r="I2864" s="13"/>
      <c r="J2864" s="13"/>
      <c r="K2864" s="13"/>
      <c r="L2864" s="13"/>
      <c r="M2864" s="13"/>
      <c r="N2864" s="13"/>
      <c r="O2864" s="13"/>
      <c r="P2864" s="13"/>
      <c r="Q2864" s="13"/>
      <c r="R2864" s="13"/>
      <c r="S2864" s="13"/>
      <c r="T2864" s="13"/>
      <c r="U2864" s="13"/>
      <c r="V2864" s="13"/>
    </row>
    <row r="2865" spans="1:22" ht="9.75" customHeight="1">
      <c r="A2865" s="13"/>
      <c r="B2865" s="13"/>
      <c r="C2865" s="13"/>
      <c r="D2865" s="13"/>
      <c r="E2865" s="13"/>
      <c r="F2865" s="13"/>
      <c r="G2865" s="13"/>
      <c r="H2865" s="13"/>
      <c r="I2865" s="13"/>
      <c r="J2865" s="13"/>
      <c r="K2865" s="13"/>
      <c r="L2865" s="13"/>
      <c r="M2865" s="13"/>
      <c r="N2865" s="13"/>
      <c r="O2865" s="13"/>
      <c r="P2865" s="13"/>
      <c r="Q2865" s="13"/>
      <c r="R2865" s="13"/>
      <c r="S2865" s="13"/>
      <c r="T2865" s="13"/>
      <c r="U2865" s="13"/>
      <c r="V2865" s="13"/>
    </row>
    <row r="2866" spans="1:22" ht="9.75" customHeight="1">
      <c r="A2866" s="13"/>
      <c r="B2866" s="13"/>
      <c r="C2866" s="13"/>
      <c r="D2866" s="13"/>
      <c r="E2866" s="13"/>
      <c r="F2866" s="13"/>
      <c r="G2866" s="13"/>
      <c r="H2866" s="13"/>
      <c r="I2866" s="13"/>
      <c r="J2866" s="13"/>
      <c r="K2866" s="13"/>
      <c r="L2866" s="13"/>
      <c r="M2866" s="13"/>
      <c r="N2866" s="13"/>
      <c r="O2866" s="13"/>
      <c r="P2866" s="13"/>
      <c r="Q2866" s="13"/>
      <c r="R2866" s="13"/>
      <c r="S2866" s="13"/>
      <c r="T2866" s="13"/>
      <c r="U2866" s="13"/>
      <c r="V2866" s="13"/>
    </row>
    <row r="2867" spans="1:22" ht="9.75" customHeight="1">
      <c r="A2867" s="13"/>
      <c r="B2867" s="13"/>
      <c r="C2867" s="13"/>
      <c r="D2867" s="13"/>
      <c r="E2867" s="13"/>
      <c r="F2867" s="13"/>
      <c r="G2867" s="13"/>
      <c r="H2867" s="13"/>
      <c r="I2867" s="13"/>
      <c r="J2867" s="13"/>
      <c r="K2867" s="13"/>
      <c r="L2867" s="13"/>
      <c r="M2867" s="13"/>
      <c r="N2867" s="13"/>
      <c r="O2867" s="13"/>
      <c r="P2867" s="13"/>
      <c r="Q2867" s="13"/>
      <c r="R2867" s="13"/>
      <c r="S2867" s="13"/>
      <c r="T2867" s="13"/>
      <c r="U2867" s="13"/>
      <c r="V2867" s="13"/>
    </row>
    <row r="2868" spans="1:22" ht="9.75" customHeight="1">
      <c r="A2868" s="13"/>
      <c r="B2868" s="13"/>
      <c r="C2868" s="13"/>
      <c r="D2868" s="13"/>
      <c r="E2868" s="13"/>
      <c r="F2868" s="13"/>
      <c r="G2868" s="13"/>
      <c r="H2868" s="13"/>
      <c r="I2868" s="13"/>
      <c r="J2868" s="13"/>
      <c r="K2868" s="13"/>
      <c r="L2868" s="13"/>
      <c r="M2868" s="13"/>
      <c r="N2868" s="13"/>
      <c r="O2868" s="13"/>
      <c r="P2868" s="13"/>
      <c r="Q2868" s="13"/>
      <c r="R2868" s="13"/>
      <c r="S2868" s="13"/>
      <c r="T2868" s="13"/>
      <c r="U2868" s="13"/>
      <c r="V2868" s="13"/>
    </row>
    <row r="2869" spans="1:22" ht="9.75" customHeight="1">
      <c r="A2869" s="13"/>
      <c r="B2869" s="13"/>
      <c r="C2869" s="13"/>
      <c r="D2869" s="13"/>
      <c r="E2869" s="13"/>
      <c r="F2869" s="13"/>
      <c r="G2869" s="13"/>
      <c r="H2869" s="13"/>
      <c r="I2869" s="13"/>
      <c r="J2869" s="13"/>
      <c r="K2869" s="13"/>
      <c r="L2869" s="13"/>
      <c r="M2869" s="13"/>
      <c r="N2869" s="13"/>
      <c r="O2869" s="13"/>
      <c r="P2869" s="13"/>
      <c r="Q2869" s="13"/>
      <c r="R2869" s="13"/>
      <c r="S2869" s="13"/>
      <c r="T2869" s="13"/>
      <c r="U2869" s="13"/>
      <c r="V2869" s="13"/>
    </row>
    <row r="2870" spans="1:22" ht="9.75" customHeight="1">
      <c r="A2870" s="13"/>
      <c r="B2870" s="13"/>
      <c r="C2870" s="13"/>
      <c r="D2870" s="13"/>
      <c r="E2870" s="13"/>
      <c r="F2870" s="13"/>
      <c r="G2870" s="13"/>
      <c r="H2870" s="13"/>
      <c r="I2870" s="13"/>
      <c r="J2870" s="13"/>
      <c r="K2870" s="13"/>
      <c r="L2870" s="13"/>
      <c r="M2870" s="13"/>
      <c r="N2870" s="13"/>
      <c r="O2870" s="13"/>
      <c r="P2870" s="13"/>
      <c r="Q2870" s="13"/>
      <c r="R2870" s="13"/>
      <c r="S2870" s="13"/>
      <c r="T2870" s="13"/>
      <c r="U2870" s="13"/>
      <c r="V2870" s="13"/>
    </row>
    <row r="2871" spans="1:22" ht="9.75" customHeight="1">
      <c r="A2871" s="13"/>
      <c r="B2871" s="13"/>
      <c r="C2871" s="13"/>
      <c r="D2871" s="13"/>
      <c r="E2871" s="13"/>
      <c r="F2871" s="13"/>
      <c r="G2871" s="13"/>
      <c r="H2871" s="13"/>
      <c r="I2871" s="13"/>
      <c r="J2871" s="13"/>
      <c r="K2871" s="13"/>
      <c r="L2871" s="13"/>
      <c r="M2871" s="13"/>
      <c r="N2871" s="13"/>
      <c r="O2871" s="13"/>
      <c r="P2871" s="13"/>
      <c r="Q2871" s="13"/>
      <c r="R2871" s="13"/>
      <c r="S2871" s="13"/>
      <c r="T2871" s="13"/>
      <c r="U2871" s="13"/>
      <c r="V2871" s="13"/>
    </row>
    <row r="2872" spans="1:22" ht="9.75" customHeight="1">
      <c r="A2872" s="13"/>
      <c r="B2872" s="13"/>
      <c r="C2872" s="13"/>
      <c r="D2872" s="13"/>
      <c r="E2872" s="13"/>
      <c r="F2872" s="13"/>
      <c r="G2872" s="13"/>
      <c r="H2872" s="13"/>
      <c r="I2872" s="13"/>
      <c r="J2872" s="13"/>
      <c r="K2872" s="13"/>
      <c r="L2872" s="13"/>
      <c r="M2872" s="13"/>
      <c r="N2872" s="13"/>
      <c r="O2872" s="13"/>
      <c r="P2872" s="13"/>
      <c r="Q2872" s="13"/>
      <c r="R2872" s="13"/>
      <c r="S2872" s="13"/>
      <c r="T2872" s="13"/>
      <c r="U2872" s="13"/>
      <c r="V2872" s="13"/>
    </row>
    <row r="2873" spans="1:22" ht="9.75" customHeight="1">
      <c r="A2873" s="13"/>
      <c r="B2873" s="13"/>
      <c r="C2873" s="13"/>
      <c r="D2873" s="13"/>
      <c r="E2873" s="13"/>
      <c r="F2873" s="13"/>
      <c r="G2873" s="13"/>
      <c r="H2873" s="13"/>
      <c r="I2873" s="13"/>
      <c r="J2873" s="13"/>
      <c r="K2873" s="13"/>
      <c r="L2873" s="13"/>
      <c r="M2873" s="13"/>
      <c r="N2873" s="13"/>
      <c r="O2873" s="13"/>
      <c r="P2873" s="13"/>
      <c r="Q2873" s="13"/>
      <c r="R2873" s="13"/>
      <c r="S2873" s="13"/>
      <c r="T2873" s="13"/>
      <c r="U2873" s="13"/>
      <c r="V2873" s="13"/>
    </row>
    <row r="2874" spans="1:22" ht="9.75" customHeight="1">
      <c r="A2874" s="13"/>
      <c r="B2874" s="13"/>
      <c r="C2874" s="13"/>
      <c r="D2874" s="13"/>
      <c r="E2874" s="13"/>
      <c r="F2874" s="13"/>
      <c r="G2874" s="13"/>
      <c r="H2874" s="13"/>
      <c r="I2874" s="13"/>
      <c r="J2874" s="13"/>
      <c r="K2874" s="13"/>
      <c r="L2874" s="13"/>
      <c r="M2874" s="13"/>
      <c r="N2874" s="13"/>
      <c r="O2874" s="13"/>
      <c r="P2874" s="13"/>
      <c r="Q2874" s="13"/>
      <c r="R2874" s="13"/>
      <c r="S2874" s="13"/>
      <c r="T2874" s="13"/>
      <c r="U2874" s="13"/>
      <c r="V2874" s="13"/>
    </row>
    <row r="2875" spans="1:22" ht="9.75" customHeight="1">
      <c r="A2875" s="13"/>
      <c r="B2875" s="13"/>
      <c r="C2875" s="13"/>
      <c r="D2875" s="13"/>
      <c r="E2875" s="13"/>
      <c r="F2875" s="13"/>
      <c r="G2875" s="13"/>
      <c r="H2875" s="13"/>
      <c r="I2875" s="13"/>
      <c r="J2875" s="13"/>
      <c r="K2875" s="13"/>
      <c r="L2875" s="13"/>
      <c r="M2875" s="13"/>
      <c r="N2875" s="13"/>
      <c r="O2875" s="13"/>
      <c r="P2875" s="13"/>
      <c r="Q2875" s="13"/>
      <c r="R2875" s="13"/>
      <c r="S2875" s="13"/>
      <c r="T2875" s="13"/>
      <c r="U2875" s="13"/>
      <c r="V2875" s="13"/>
    </row>
    <row r="2876" spans="1:22" ht="9.75" customHeight="1">
      <c r="A2876" s="13"/>
      <c r="B2876" s="13"/>
      <c r="C2876" s="13"/>
      <c r="D2876" s="13"/>
      <c r="E2876" s="13"/>
      <c r="F2876" s="13"/>
      <c r="G2876" s="13"/>
      <c r="H2876" s="13"/>
      <c r="I2876" s="13"/>
      <c r="J2876" s="13"/>
      <c r="K2876" s="13"/>
      <c r="L2876" s="13"/>
      <c r="M2876" s="13"/>
      <c r="N2876" s="13"/>
      <c r="O2876" s="13"/>
      <c r="P2876" s="13"/>
      <c r="Q2876" s="13"/>
      <c r="R2876" s="13"/>
      <c r="S2876" s="13"/>
      <c r="T2876" s="13"/>
      <c r="U2876" s="13"/>
      <c r="V2876" s="13"/>
    </row>
    <row r="2877" spans="1:22" ht="9.75" customHeight="1">
      <c r="A2877" s="13"/>
      <c r="B2877" s="13"/>
      <c r="C2877" s="13"/>
      <c r="D2877" s="13"/>
      <c r="E2877" s="13"/>
      <c r="F2877" s="13"/>
      <c r="G2877" s="13"/>
      <c r="H2877" s="13"/>
      <c r="I2877" s="13"/>
      <c r="J2877" s="13"/>
      <c r="K2877" s="13"/>
      <c r="L2877" s="13"/>
      <c r="M2877" s="13"/>
      <c r="N2877" s="13"/>
      <c r="O2877" s="13"/>
      <c r="P2877" s="13"/>
      <c r="Q2877" s="13"/>
      <c r="R2877" s="13"/>
      <c r="S2877" s="13"/>
      <c r="T2877" s="13"/>
      <c r="U2877" s="13"/>
      <c r="V2877" s="13"/>
    </row>
    <row r="2878" spans="1:22" ht="9.75" customHeight="1">
      <c r="A2878" s="13"/>
      <c r="B2878" s="13"/>
      <c r="C2878" s="13"/>
      <c r="D2878" s="13"/>
      <c r="E2878" s="13"/>
      <c r="F2878" s="13"/>
      <c r="G2878" s="13"/>
      <c r="H2878" s="13"/>
      <c r="I2878" s="13"/>
      <c r="J2878" s="13"/>
      <c r="K2878" s="13"/>
      <c r="L2878" s="13"/>
      <c r="M2878" s="13"/>
      <c r="N2878" s="13"/>
      <c r="O2878" s="13"/>
      <c r="P2878" s="13"/>
      <c r="Q2878" s="13"/>
      <c r="R2878" s="13"/>
      <c r="S2878" s="13"/>
      <c r="T2878" s="13"/>
      <c r="U2878" s="13"/>
      <c r="V2878" s="13"/>
    </row>
    <row r="2879" spans="1:22" ht="9.75" customHeight="1">
      <c r="A2879" s="13"/>
      <c r="B2879" s="13"/>
      <c r="C2879" s="13"/>
      <c r="D2879" s="13"/>
      <c r="E2879" s="13"/>
      <c r="F2879" s="13"/>
      <c r="G2879" s="13"/>
      <c r="H2879" s="13"/>
      <c r="I2879" s="13"/>
      <c r="J2879" s="13"/>
      <c r="K2879" s="13"/>
      <c r="L2879" s="13"/>
      <c r="M2879" s="13"/>
      <c r="N2879" s="13"/>
      <c r="O2879" s="13"/>
      <c r="P2879" s="13"/>
      <c r="Q2879" s="13"/>
      <c r="R2879" s="13"/>
      <c r="S2879" s="13"/>
      <c r="T2879" s="13"/>
      <c r="U2879" s="13"/>
      <c r="V2879" s="13"/>
    </row>
    <row r="2880" spans="1:22" ht="9.75" customHeight="1">
      <c r="A2880" s="13"/>
      <c r="B2880" s="13"/>
      <c r="C2880" s="13"/>
      <c r="D2880" s="13"/>
      <c r="E2880" s="13"/>
      <c r="F2880" s="13"/>
      <c r="G2880" s="13"/>
      <c r="H2880" s="13"/>
      <c r="I2880" s="13"/>
      <c r="J2880" s="13"/>
      <c r="K2880" s="13"/>
      <c r="L2880" s="13"/>
      <c r="M2880" s="13"/>
      <c r="N2880" s="13"/>
      <c r="O2880" s="13"/>
      <c r="P2880" s="13"/>
      <c r="Q2880" s="13"/>
      <c r="R2880" s="13"/>
      <c r="S2880" s="13"/>
      <c r="T2880" s="13"/>
      <c r="U2880" s="13"/>
      <c r="V2880" s="13"/>
    </row>
    <row r="2881" spans="1:22" ht="9.75" customHeight="1">
      <c r="A2881" s="13"/>
      <c r="B2881" s="13"/>
      <c r="C2881" s="13"/>
      <c r="D2881" s="13"/>
      <c r="E2881" s="13"/>
      <c r="F2881" s="13"/>
      <c r="G2881" s="13"/>
      <c r="H2881" s="13"/>
      <c r="I2881" s="13"/>
      <c r="J2881" s="13"/>
      <c r="K2881" s="13"/>
      <c r="L2881" s="13"/>
      <c r="M2881" s="13"/>
      <c r="N2881" s="13"/>
      <c r="O2881" s="13"/>
      <c r="P2881" s="13"/>
      <c r="Q2881" s="13"/>
      <c r="R2881" s="13"/>
      <c r="S2881" s="13"/>
      <c r="T2881" s="13"/>
      <c r="U2881" s="13"/>
      <c r="V2881" s="13"/>
    </row>
    <row r="2882" spans="1:22" ht="9.75" customHeight="1">
      <c r="A2882" s="13"/>
      <c r="B2882" s="13"/>
      <c r="C2882" s="13"/>
      <c r="D2882" s="13"/>
      <c r="E2882" s="13"/>
      <c r="F2882" s="13"/>
      <c r="G2882" s="13"/>
      <c r="H2882" s="13"/>
      <c r="I2882" s="13"/>
      <c r="J2882" s="13"/>
      <c r="K2882" s="13"/>
      <c r="L2882" s="13"/>
      <c r="M2882" s="13"/>
      <c r="N2882" s="13"/>
      <c r="O2882" s="13"/>
      <c r="P2882" s="13"/>
      <c r="Q2882" s="13"/>
      <c r="R2882" s="13"/>
      <c r="S2882" s="13"/>
      <c r="T2882" s="13"/>
      <c r="U2882" s="13"/>
      <c r="V2882" s="13"/>
    </row>
    <row r="2883" spans="1:22" ht="9.75" customHeight="1">
      <c r="A2883" s="13"/>
      <c r="B2883" s="13"/>
      <c r="C2883" s="13"/>
      <c r="D2883" s="13"/>
      <c r="E2883" s="13"/>
      <c r="F2883" s="13"/>
      <c r="G2883" s="13"/>
      <c r="H2883" s="13"/>
      <c r="I2883" s="13"/>
      <c r="J2883" s="13"/>
      <c r="K2883" s="13"/>
      <c r="L2883" s="13"/>
      <c r="M2883" s="13"/>
      <c r="N2883" s="13"/>
      <c r="O2883" s="13"/>
      <c r="P2883" s="13"/>
      <c r="Q2883" s="13"/>
      <c r="R2883" s="13"/>
      <c r="S2883" s="13"/>
      <c r="T2883" s="13"/>
      <c r="U2883" s="13"/>
      <c r="V2883" s="13"/>
    </row>
    <row r="2884" spans="1:22" ht="9.75" customHeight="1">
      <c r="A2884" s="13"/>
      <c r="B2884" s="13"/>
      <c r="C2884" s="13"/>
      <c r="D2884" s="13"/>
      <c r="E2884" s="13"/>
      <c r="F2884" s="13"/>
      <c r="G2884" s="13"/>
      <c r="H2884" s="13"/>
      <c r="I2884" s="13"/>
      <c r="J2884" s="13"/>
      <c r="K2884" s="13"/>
      <c r="L2884" s="13"/>
      <c r="M2884" s="13"/>
      <c r="N2884" s="13"/>
      <c r="O2884" s="13"/>
      <c r="P2884" s="13"/>
      <c r="Q2884" s="13"/>
      <c r="R2884" s="13"/>
      <c r="S2884" s="13"/>
      <c r="T2884" s="13"/>
      <c r="U2884" s="13"/>
      <c r="V2884" s="13"/>
    </row>
    <row r="2885" spans="1:22" ht="9.75" customHeight="1">
      <c r="A2885" s="13"/>
      <c r="B2885" s="13"/>
      <c r="C2885" s="13"/>
      <c r="D2885" s="13"/>
      <c r="E2885" s="13"/>
      <c r="F2885" s="13"/>
      <c r="G2885" s="13"/>
      <c r="H2885" s="13"/>
      <c r="I2885" s="13"/>
      <c r="J2885" s="13"/>
      <c r="K2885" s="13"/>
      <c r="L2885" s="13"/>
      <c r="M2885" s="13"/>
      <c r="N2885" s="13"/>
      <c r="O2885" s="13"/>
      <c r="P2885" s="13"/>
      <c r="Q2885" s="13"/>
      <c r="R2885" s="13"/>
      <c r="S2885" s="13"/>
      <c r="T2885" s="13"/>
      <c r="U2885" s="13"/>
      <c r="V2885" s="13"/>
    </row>
    <row r="2886" spans="1:22" ht="9.75" customHeight="1">
      <c r="A2886" s="13"/>
      <c r="B2886" s="13"/>
      <c r="C2886" s="13"/>
      <c r="D2886" s="13"/>
      <c r="E2886" s="13"/>
      <c r="F2886" s="13"/>
      <c r="G2886" s="13"/>
      <c r="H2886" s="13"/>
      <c r="I2886" s="13"/>
      <c r="J2886" s="13"/>
      <c r="K2886" s="13"/>
      <c r="L2886" s="13"/>
      <c r="M2886" s="13"/>
      <c r="N2886" s="13"/>
      <c r="O2886" s="13"/>
      <c r="P2886" s="13"/>
      <c r="Q2886" s="13"/>
      <c r="R2886" s="13"/>
      <c r="S2886" s="13"/>
      <c r="T2886" s="13"/>
      <c r="U2886" s="13"/>
      <c r="V2886" s="13"/>
    </row>
    <row r="2887" spans="1:22" ht="9.75" customHeight="1">
      <c r="A2887" s="13"/>
      <c r="B2887" s="13"/>
      <c r="C2887" s="13"/>
      <c r="D2887" s="13"/>
      <c r="E2887" s="13"/>
      <c r="F2887" s="13"/>
      <c r="G2887" s="13"/>
      <c r="H2887" s="13"/>
      <c r="I2887" s="13"/>
      <c r="J2887" s="13"/>
      <c r="K2887" s="13"/>
      <c r="L2887" s="13"/>
      <c r="M2887" s="13"/>
      <c r="N2887" s="13"/>
      <c r="O2887" s="13"/>
      <c r="P2887" s="13"/>
      <c r="Q2887" s="13"/>
      <c r="R2887" s="13"/>
      <c r="S2887" s="13"/>
      <c r="T2887" s="13"/>
      <c r="U2887" s="13"/>
      <c r="V2887" s="13"/>
    </row>
    <row r="2888" spans="1:22" ht="9.75" customHeight="1">
      <c r="A2888" s="13"/>
      <c r="B2888" s="13"/>
      <c r="C2888" s="13"/>
      <c r="D2888" s="13"/>
      <c r="E2888" s="13"/>
      <c r="F2888" s="13"/>
      <c r="G2888" s="13"/>
      <c r="H2888" s="13"/>
      <c r="I2888" s="13"/>
      <c r="J2888" s="13"/>
      <c r="K2888" s="13"/>
      <c r="L2888" s="13"/>
      <c r="M2888" s="13"/>
      <c r="N2888" s="13"/>
      <c r="O2888" s="13"/>
      <c r="P2888" s="13"/>
      <c r="Q2888" s="13"/>
      <c r="R2888" s="13"/>
      <c r="S2888" s="13"/>
      <c r="T2888" s="13"/>
      <c r="U2888" s="13"/>
      <c r="V2888" s="13"/>
    </row>
    <row r="2889" spans="1:22" ht="9.75" customHeight="1">
      <c r="A2889" s="13"/>
      <c r="B2889" s="13"/>
      <c r="C2889" s="13"/>
      <c r="D2889" s="13"/>
      <c r="E2889" s="13"/>
      <c r="F2889" s="13"/>
      <c r="G2889" s="13"/>
      <c r="H2889" s="13"/>
      <c r="I2889" s="13"/>
      <c r="J2889" s="13"/>
      <c r="K2889" s="13"/>
      <c r="L2889" s="13"/>
      <c r="M2889" s="13"/>
      <c r="N2889" s="13"/>
      <c r="O2889" s="13"/>
      <c r="P2889" s="13"/>
      <c r="Q2889" s="13"/>
      <c r="R2889" s="13"/>
      <c r="S2889" s="13"/>
      <c r="T2889" s="13"/>
      <c r="U2889" s="13"/>
      <c r="V2889" s="13"/>
    </row>
    <row r="2890" spans="1:22" ht="9.75" customHeight="1">
      <c r="A2890" s="13"/>
      <c r="B2890" s="13"/>
      <c r="C2890" s="13"/>
      <c r="D2890" s="13"/>
      <c r="E2890" s="13"/>
      <c r="F2890" s="13"/>
      <c r="G2890" s="13"/>
      <c r="H2890" s="13"/>
      <c r="I2890" s="13"/>
      <c r="J2890" s="13"/>
      <c r="K2890" s="13"/>
      <c r="L2890" s="13"/>
      <c r="M2890" s="13"/>
      <c r="N2890" s="13"/>
      <c r="O2890" s="13"/>
      <c r="P2890" s="13"/>
      <c r="Q2890" s="13"/>
      <c r="R2890" s="13"/>
      <c r="S2890" s="13"/>
      <c r="T2890" s="13"/>
      <c r="U2890" s="13"/>
      <c r="V2890" s="13"/>
    </row>
    <row r="2891" spans="1:22" ht="9.75" customHeight="1">
      <c r="A2891" s="13"/>
      <c r="B2891" s="13"/>
      <c r="C2891" s="13"/>
      <c r="D2891" s="13"/>
      <c r="E2891" s="13"/>
      <c r="F2891" s="13"/>
      <c r="G2891" s="13"/>
      <c r="H2891" s="13"/>
      <c r="I2891" s="13"/>
      <c r="J2891" s="13"/>
      <c r="K2891" s="13"/>
      <c r="L2891" s="13"/>
      <c r="M2891" s="13"/>
      <c r="N2891" s="13"/>
      <c r="O2891" s="13"/>
      <c r="P2891" s="13"/>
      <c r="Q2891" s="13"/>
      <c r="R2891" s="13"/>
      <c r="S2891" s="13"/>
      <c r="T2891" s="13"/>
      <c r="U2891" s="13"/>
      <c r="V2891" s="13"/>
    </row>
    <row r="2892" spans="1:22" ht="9.75" customHeight="1">
      <c r="A2892" s="13"/>
      <c r="B2892" s="13"/>
      <c r="C2892" s="13"/>
      <c r="D2892" s="13"/>
      <c r="E2892" s="13"/>
      <c r="F2892" s="13"/>
      <c r="G2892" s="13"/>
      <c r="H2892" s="13"/>
      <c r="I2892" s="13"/>
      <c r="J2892" s="13"/>
      <c r="K2892" s="13"/>
      <c r="L2892" s="13"/>
      <c r="M2892" s="13"/>
      <c r="N2892" s="13"/>
      <c r="O2892" s="13"/>
      <c r="P2892" s="13"/>
      <c r="Q2892" s="13"/>
      <c r="R2892" s="13"/>
      <c r="S2892" s="13"/>
      <c r="T2892" s="13"/>
      <c r="U2892" s="13"/>
      <c r="V2892" s="13"/>
    </row>
    <row r="2893" spans="1:22" ht="9.75" customHeight="1">
      <c r="A2893" s="13"/>
      <c r="B2893" s="13"/>
      <c r="C2893" s="13"/>
      <c r="D2893" s="13"/>
      <c r="E2893" s="13"/>
      <c r="F2893" s="13"/>
      <c r="G2893" s="13"/>
      <c r="H2893" s="13"/>
      <c r="I2893" s="13"/>
      <c r="J2893" s="13"/>
      <c r="K2893" s="13"/>
      <c r="L2893" s="13"/>
      <c r="M2893" s="13"/>
      <c r="N2893" s="13"/>
      <c r="O2893" s="13"/>
      <c r="P2893" s="13"/>
      <c r="Q2893" s="13"/>
      <c r="R2893" s="13"/>
      <c r="S2893" s="13"/>
      <c r="T2893" s="13"/>
      <c r="U2893" s="13"/>
      <c r="V2893" s="13"/>
    </row>
    <row r="2894" spans="1:22" ht="9.75" customHeight="1">
      <c r="A2894" s="13"/>
      <c r="B2894" s="13"/>
      <c r="C2894" s="13"/>
      <c r="D2894" s="13"/>
      <c r="E2894" s="13"/>
      <c r="F2894" s="13"/>
      <c r="G2894" s="13"/>
      <c r="H2894" s="13"/>
      <c r="I2894" s="13"/>
      <c r="J2894" s="13"/>
      <c r="K2894" s="13"/>
      <c r="L2894" s="13"/>
      <c r="M2894" s="13"/>
      <c r="N2894" s="13"/>
      <c r="O2894" s="13"/>
      <c r="P2894" s="13"/>
      <c r="Q2894" s="13"/>
      <c r="R2894" s="13"/>
      <c r="S2894" s="13"/>
      <c r="T2894" s="13"/>
      <c r="U2894" s="13"/>
      <c r="V2894" s="13"/>
    </row>
    <row r="2895" spans="1:22" ht="9.75" customHeight="1">
      <c r="A2895" s="13"/>
      <c r="B2895" s="13"/>
      <c r="C2895" s="13"/>
      <c r="D2895" s="13"/>
      <c r="E2895" s="13"/>
      <c r="F2895" s="13"/>
      <c r="G2895" s="13"/>
      <c r="H2895" s="13"/>
      <c r="I2895" s="13"/>
      <c r="J2895" s="13"/>
      <c r="K2895" s="13"/>
      <c r="L2895" s="13"/>
      <c r="M2895" s="13"/>
      <c r="N2895" s="13"/>
      <c r="O2895" s="13"/>
      <c r="P2895" s="13"/>
      <c r="Q2895" s="13"/>
      <c r="R2895" s="13"/>
      <c r="S2895" s="13"/>
      <c r="T2895" s="13"/>
      <c r="U2895" s="13"/>
      <c r="V2895" s="13"/>
    </row>
    <row r="2896" spans="1:22" ht="9.75" customHeight="1">
      <c r="A2896" s="13"/>
      <c r="B2896" s="13"/>
      <c r="C2896" s="13"/>
      <c r="D2896" s="13"/>
      <c r="E2896" s="13"/>
      <c r="F2896" s="13"/>
      <c r="G2896" s="13"/>
      <c r="H2896" s="13"/>
      <c r="I2896" s="13"/>
      <c r="J2896" s="13"/>
      <c r="K2896" s="13"/>
      <c r="L2896" s="13"/>
      <c r="M2896" s="13"/>
      <c r="N2896" s="13"/>
      <c r="O2896" s="13"/>
      <c r="P2896" s="13"/>
      <c r="Q2896" s="13"/>
      <c r="R2896" s="13"/>
      <c r="S2896" s="13"/>
      <c r="T2896" s="13"/>
      <c r="U2896" s="13"/>
      <c r="V2896" s="13"/>
    </row>
    <row r="2897" spans="1:22" ht="9.75" customHeight="1">
      <c r="A2897" s="13"/>
      <c r="B2897" s="13"/>
      <c r="C2897" s="13"/>
      <c r="D2897" s="13"/>
      <c r="E2897" s="13"/>
      <c r="F2897" s="13"/>
      <c r="G2897" s="13"/>
      <c r="H2897" s="13"/>
      <c r="I2897" s="13"/>
      <c r="J2897" s="13"/>
      <c r="K2897" s="13"/>
      <c r="L2897" s="13"/>
      <c r="M2897" s="13"/>
      <c r="N2897" s="13"/>
      <c r="O2897" s="13"/>
      <c r="P2897" s="13"/>
      <c r="Q2897" s="13"/>
      <c r="R2897" s="13"/>
      <c r="S2897" s="13"/>
      <c r="T2897" s="13"/>
      <c r="U2897" s="13"/>
      <c r="V2897" s="13"/>
    </row>
    <row r="2898" spans="1:22" ht="9.75" customHeight="1">
      <c r="A2898" s="13"/>
      <c r="B2898" s="13"/>
      <c r="C2898" s="13"/>
      <c r="D2898" s="13"/>
      <c r="E2898" s="13"/>
      <c r="F2898" s="13"/>
      <c r="G2898" s="13"/>
      <c r="H2898" s="13"/>
      <c r="I2898" s="13"/>
      <c r="J2898" s="13"/>
      <c r="K2898" s="13"/>
      <c r="L2898" s="13"/>
      <c r="M2898" s="13"/>
      <c r="N2898" s="13"/>
      <c r="O2898" s="13"/>
      <c r="P2898" s="13"/>
      <c r="Q2898" s="13"/>
      <c r="R2898" s="13"/>
      <c r="S2898" s="13"/>
      <c r="T2898" s="13"/>
      <c r="U2898" s="13"/>
      <c r="V2898" s="13"/>
    </row>
    <row r="2899" spans="1:22" ht="9.75" customHeight="1">
      <c r="A2899" s="13"/>
      <c r="B2899" s="13"/>
      <c r="C2899" s="13"/>
      <c r="D2899" s="13"/>
      <c r="E2899" s="13"/>
      <c r="F2899" s="13"/>
      <c r="G2899" s="13"/>
      <c r="H2899" s="13"/>
      <c r="I2899" s="13"/>
      <c r="J2899" s="13"/>
      <c r="K2899" s="13"/>
      <c r="L2899" s="13"/>
      <c r="M2899" s="13"/>
      <c r="N2899" s="13"/>
      <c r="O2899" s="13"/>
      <c r="P2899" s="13"/>
      <c r="Q2899" s="13"/>
      <c r="R2899" s="13"/>
      <c r="S2899" s="13"/>
      <c r="T2899" s="13"/>
      <c r="U2899" s="13"/>
      <c r="V2899" s="13"/>
    </row>
    <row r="2900" spans="1:22" ht="9.75" customHeight="1">
      <c r="A2900" s="13"/>
      <c r="B2900" s="13"/>
      <c r="C2900" s="13"/>
      <c r="D2900" s="13"/>
      <c r="E2900" s="13"/>
      <c r="F2900" s="13"/>
      <c r="G2900" s="13"/>
      <c r="H2900" s="13"/>
      <c r="I2900" s="13"/>
      <c r="J2900" s="13"/>
      <c r="K2900" s="13"/>
      <c r="L2900" s="13"/>
      <c r="M2900" s="13"/>
      <c r="N2900" s="13"/>
      <c r="O2900" s="13"/>
      <c r="P2900" s="13"/>
      <c r="Q2900" s="13"/>
      <c r="R2900" s="13"/>
      <c r="S2900" s="13"/>
      <c r="T2900" s="13"/>
      <c r="U2900" s="13"/>
      <c r="V2900" s="13"/>
    </row>
    <row r="2901" spans="1:22" ht="9.75" customHeight="1">
      <c r="A2901" s="13"/>
      <c r="B2901" s="13"/>
      <c r="C2901" s="13"/>
      <c r="D2901" s="13"/>
      <c r="E2901" s="13"/>
      <c r="F2901" s="13"/>
      <c r="G2901" s="13"/>
      <c r="H2901" s="13"/>
      <c r="I2901" s="13"/>
      <c r="J2901" s="13"/>
      <c r="K2901" s="13"/>
      <c r="L2901" s="13"/>
      <c r="M2901" s="13"/>
      <c r="N2901" s="13"/>
      <c r="O2901" s="13"/>
      <c r="P2901" s="13"/>
      <c r="Q2901" s="13"/>
      <c r="R2901" s="13"/>
      <c r="S2901" s="13"/>
      <c r="T2901" s="13"/>
      <c r="U2901" s="13"/>
      <c r="V2901" s="13"/>
    </row>
    <row r="2902" spans="1:22" ht="9.75" customHeight="1">
      <c r="A2902" s="13"/>
      <c r="B2902" s="13"/>
      <c r="C2902" s="13"/>
      <c r="D2902" s="13"/>
      <c r="E2902" s="13"/>
      <c r="F2902" s="13"/>
      <c r="G2902" s="13"/>
      <c r="H2902" s="13"/>
      <c r="I2902" s="13"/>
      <c r="J2902" s="13"/>
      <c r="K2902" s="13"/>
      <c r="L2902" s="13"/>
      <c r="M2902" s="13"/>
      <c r="N2902" s="13"/>
      <c r="O2902" s="13"/>
      <c r="P2902" s="13"/>
      <c r="Q2902" s="13"/>
      <c r="R2902" s="13"/>
      <c r="S2902" s="13"/>
      <c r="T2902" s="13"/>
      <c r="U2902" s="13"/>
      <c r="V2902" s="13"/>
    </row>
    <row r="2903" spans="1:22" ht="9.75" customHeight="1">
      <c r="A2903" s="13"/>
      <c r="B2903" s="13"/>
      <c r="C2903" s="13"/>
      <c r="D2903" s="13"/>
      <c r="E2903" s="13"/>
      <c r="F2903" s="13"/>
      <c r="G2903" s="13"/>
      <c r="H2903" s="13"/>
      <c r="I2903" s="13"/>
      <c r="J2903" s="13"/>
      <c r="K2903" s="13"/>
      <c r="L2903" s="13"/>
      <c r="M2903" s="13"/>
      <c r="N2903" s="13"/>
      <c r="O2903" s="13"/>
      <c r="P2903" s="13"/>
      <c r="Q2903" s="13"/>
      <c r="R2903" s="13"/>
      <c r="S2903" s="13"/>
      <c r="T2903" s="13"/>
      <c r="U2903" s="13"/>
      <c r="V2903" s="13"/>
    </row>
    <row r="2904" spans="1:22" ht="9.75" customHeight="1">
      <c r="A2904" s="13"/>
      <c r="B2904" s="13"/>
      <c r="C2904" s="13"/>
      <c r="D2904" s="13"/>
      <c r="E2904" s="13"/>
      <c r="F2904" s="13"/>
      <c r="G2904" s="13"/>
      <c r="H2904" s="13"/>
      <c r="I2904" s="13"/>
      <c r="J2904" s="13"/>
      <c r="K2904" s="13"/>
      <c r="L2904" s="13"/>
      <c r="M2904" s="13"/>
      <c r="N2904" s="13"/>
      <c r="O2904" s="13"/>
      <c r="P2904" s="13"/>
      <c r="Q2904" s="13"/>
      <c r="R2904" s="13"/>
      <c r="S2904" s="13"/>
      <c r="T2904" s="13"/>
      <c r="U2904" s="13"/>
      <c r="V2904" s="13"/>
    </row>
    <row r="2905" spans="1:22" ht="9.75" customHeight="1">
      <c r="A2905" s="13"/>
      <c r="B2905" s="13"/>
      <c r="C2905" s="13"/>
      <c r="D2905" s="13"/>
      <c r="E2905" s="13"/>
      <c r="F2905" s="13"/>
      <c r="G2905" s="13"/>
      <c r="H2905" s="13"/>
      <c r="I2905" s="13"/>
      <c r="J2905" s="13"/>
      <c r="K2905" s="13"/>
      <c r="L2905" s="13"/>
      <c r="M2905" s="13"/>
      <c r="N2905" s="13"/>
      <c r="O2905" s="13"/>
      <c r="P2905" s="13"/>
      <c r="Q2905" s="13"/>
      <c r="R2905" s="13"/>
      <c r="S2905" s="13"/>
      <c r="T2905" s="13"/>
      <c r="U2905" s="13"/>
      <c r="V2905" s="13"/>
    </row>
    <row r="2906" spans="1:22" ht="9.75" customHeight="1">
      <c r="A2906" s="13"/>
      <c r="B2906" s="13"/>
      <c r="C2906" s="13"/>
      <c r="D2906" s="13"/>
      <c r="E2906" s="13"/>
      <c r="F2906" s="13"/>
      <c r="G2906" s="13"/>
      <c r="H2906" s="13"/>
      <c r="I2906" s="13"/>
      <c r="J2906" s="13"/>
      <c r="K2906" s="13"/>
      <c r="L2906" s="13"/>
      <c r="M2906" s="13"/>
      <c r="N2906" s="13"/>
      <c r="O2906" s="13"/>
      <c r="P2906" s="13"/>
      <c r="Q2906" s="13"/>
      <c r="R2906" s="13"/>
      <c r="S2906" s="13"/>
      <c r="T2906" s="13"/>
      <c r="U2906" s="13"/>
      <c r="V2906" s="13"/>
    </row>
    <row r="2907" spans="1:22" ht="9.75" customHeight="1">
      <c r="A2907" s="13"/>
      <c r="B2907" s="13"/>
      <c r="C2907" s="13"/>
      <c r="D2907" s="13"/>
      <c r="E2907" s="13"/>
      <c r="F2907" s="13"/>
      <c r="G2907" s="13"/>
      <c r="H2907" s="13"/>
      <c r="I2907" s="13"/>
      <c r="J2907" s="13"/>
      <c r="K2907" s="13"/>
      <c r="L2907" s="13"/>
      <c r="M2907" s="13"/>
      <c r="N2907" s="13"/>
      <c r="O2907" s="13"/>
      <c r="P2907" s="13"/>
      <c r="Q2907" s="13"/>
      <c r="R2907" s="13"/>
      <c r="S2907" s="13"/>
      <c r="T2907" s="13"/>
      <c r="U2907" s="13"/>
      <c r="V2907" s="13"/>
    </row>
    <row r="2908" spans="1:22" ht="9.75" customHeight="1">
      <c r="A2908" s="13"/>
      <c r="B2908" s="13"/>
      <c r="C2908" s="13"/>
      <c r="D2908" s="13"/>
      <c r="E2908" s="13"/>
      <c r="F2908" s="13"/>
      <c r="G2908" s="13"/>
      <c r="H2908" s="13"/>
      <c r="I2908" s="13"/>
      <c r="J2908" s="13"/>
      <c r="K2908" s="13"/>
      <c r="L2908" s="13"/>
      <c r="M2908" s="13"/>
      <c r="N2908" s="13"/>
      <c r="O2908" s="13"/>
      <c r="P2908" s="13"/>
      <c r="Q2908" s="13"/>
      <c r="R2908" s="13"/>
      <c r="S2908" s="13"/>
      <c r="T2908" s="13"/>
      <c r="U2908" s="13"/>
      <c r="V2908" s="13"/>
    </row>
    <row r="2909" spans="1:22" ht="9.75" customHeight="1">
      <c r="A2909" s="13"/>
      <c r="B2909" s="13"/>
      <c r="C2909" s="13"/>
      <c r="D2909" s="13"/>
      <c r="E2909" s="13"/>
      <c r="F2909" s="13"/>
      <c r="G2909" s="13"/>
      <c r="H2909" s="13"/>
      <c r="I2909" s="13"/>
      <c r="J2909" s="13"/>
      <c r="K2909" s="13"/>
      <c r="L2909" s="13"/>
      <c r="M2909" s="13"/>
      <c r="N2909" s="13"/>
      <c r="O2909" s="13"/>
      <c r="P2909" s="13"/>
      <c r="Q2909" s="13"/>
      <c r="R2909" s="13"/>
      <c r="S2909" s="13"/>
      <c r="T2909" s="13"/>
      <c r="U2909" s="13"/>
      <c r="V2909" s="13"/>
    </row>
    <row r="2910" spans="1:22" ht="9.75" customHeight="1">
      <c r="A2910" s="13"/>
      <c r="B2910" s="13"/>
      <c r="C2910" s="13"/>
      <c r="D2910" s="13"/>
      <c r="E2910" s="13"/>
      <c r="F2910" s="13"/>
      <c r="G2910" s="13"/>
      <c r="H2910" s="13"/>
      <c r="I2910" s="13"/>
      <c r="J2910" s="13"/>
      <c r="K2910" s="13"/>
      <c r="L2910" s="13"/>
      <c r="M2910" s="13"/>
      <c r="N2910" s="13"/>
      <c r="O2910" s="13"/>
      <c r="P2910" s="13"/>
      <c r="Q2910" s="13"/>
      <c r="R2910" s="13"/>
      <c r="S2910" s="13"/>
      <c r="T2910" s="13"/>
      <c r="U2910" s="13"/>
      <c r="V2910" s="13"/>
    </row>
    <row r="2911" spans="1:22" ht="9.75" customHeight="1">
      <c r="A2911" s="13"/>
      <c r="B2911" s="13"/>
      <c r="C2911" s="13"/>
      <c r="D2911" s="13"/>
      <c r="E2911" s="13"/>
      <c r="F2911" s="13"/>
      <c r="G2911" s="13"/>
      <c r="H2911" s="13"/>
      <c r="I2911" s="13"/>
      <c r="J2911" s="13"/>
      <c r="K2911" s="13"/>
      <c r="L2911" s="13"/>
      <c r="M2911" s="13"/>
      <c r="N2911" s="13"/>
      <c r="O2911" s="13"/>
      <c r="P2911" s="13"/>
      <c r="Q2911" s="13"/>
      <c r="R2911" s="13"/>
      <c r="S2911" s="13"/>
      <c r="T2911" s="13"/>
      <c r="U2911" s="13"/>
      <c r="V2911" s="13"/>
    </row>
    <row r="2912" spans="1:22" ht="9.75" customHeight="1">
      <c r="A2912" s="13"/>
      <c r="B2912" s="13"/>
      <c r="C2912" s="13"/>
      <c r="D2912" s="13"/>
      <c r="E2912" s="13"/>
      <c r="F2912" s="13"/>
      <c r="G2912" s="13"/>
      <c r="H2912" s="13"/>
      <c r="I2912" s="13"/>
      <c r="J2912" s="13"/>
      <c r="K2912" s="13"/>
      <c r="L2912" s="13"/>
      <c r="M2912" s="13"/>
      <c r="N2912" s="13"/>
      <c r="O2912" s="13"/>
      <c r="P2912" s="13"/>
      <c r="Q2912" s="13"/>
      <c r="R2912" s="13"/>
      <c r="S2912" s="13"/>
      <c r="T2912" s="13"/>
      <c r="U2912" s="13"/>
      <c r="V2912" s="13"/>
    </row>
    <row r="2913" spans="1:22" ht="9.75" customHeight="1">
      <c r="A2913" s="13"/>
      <c r="B2913" s="13"/>
      <c r="C2913" s="13"/>
      <c r="D2913" s="13"/>
      <c r="E2913" s="13"/>
      <c r="F2913" s="13"/>
      <c r="G2913" s="13"/>
      <c r="H2913" s="13"/>
      <c r="I2913" s="13"/>
      <c r="J2913" s="13"/>
      <c r="K2913" s="13"/>
      <c r="L2913" s="13"/>
      <c r="M2913" s="13"/>
      <c r="N2913" s="13"/>
      <c r="O2913" s="13"/>
      <c r="P2913" s="13"/>
      <c r="Q2913" s="13"/>
      <c r="R2913" s="13"/>
      <c r="S2913" s="13"/>
      <c r="T2913" s="13"/>
      <c r="U2913" s="13"/>
      <c r="V2913" s="13"/>
    </row>
    <row r="2914" spans="1:22" ht="9.75" customHeight="1">
      <c r="A2914" s="13"/>
      <c r="B2914" s="13"/>
      <c r="C2914" s="13"/>
      <c r="D2914" s="13"/>
      <c r="E2914" s="13"/>
      <c r="F2914" s="13"/>
      <c r="G2914" s="13"/>
      <c r="H2914" s="13"/>
      <c r="I2914" s="13"/>
      <c r="J2914" s="13"/>
      <c r="K2914" s="13"/>
      <c r="L2914" s="13"/>
      <c r="M2914" s="13"/>
      <c r="N2914" s="13"/>
      <c r="O2914" s="13"/>
      <c r="P2914" s="13"/>
      <c r="Q2914" s="13"/>
      <c r="R2914" s="13"/>
      <c r="S2914" s="13"/>
      <c r="T2914" s="13"/>
      <c r="U2914" s="13"/>
      <c r="V2914" s="13"/>
    </row>
    <row r="2915" spans="1:22" ht="9.75" customHeight="1">
      <c r="A2915" s="13"/>
      <c r="B2915" s="13"/>
      <c r="C2915" s="13"/>
      <c r="D2915" s="13"/>
      <c r="E2915" s="13"/>
      <c r="F2915" s="13"/>
      <c r="G2915" s="13"/>
      <c r="H2915" s="13"/>
      <c r="I2915" s="13"/>
      <c r="J2915" s="13"/>
      <c r="K2915" s="13"/>
      <c r="L2915" s="13"/>
      <c r="M2915" s="13"/>
      <c r="N2915" s="13"/>
      <c r="O2915" s="13"/>
      <c r="P2915" s="13"/>
      <c r="Q2915" s="13"/>
      <c r="R2915" s="13"/>
      <c r="S2915" s="13"/>
      <c r="T2915" s="13"/>
      <c r="U2915" s="13"/>
      <c r="V2915" s="13"/>
    </row>
    <row r="2916" spans="1:22" ht="9.75" customHeight="1">
      <c r="A2916" s="13"/>
      <c r="B2916" s="13"/>
      <c r="C2916" s="13"/>
      <c r="D2916" s="13"/>
      <c r="E2916" s="13"/>
      <c r="F2916" s="13"/>
      <c r="G2916" s="13"/>
      <c r="H2916" s="13"/>
      <c r="I2916" s="13"/>
      <c r="J2916" s="13"/>
      <c r="K2916" s="13"/>
      <c r="L2916" s="13"/>
      <c r="M2916" s="13"/>
      <c r="N2916" s="13"/>
      <c r="O2916" s="13"/>
      <c r="P2916" s="13"/>
      <c r="Q2916" s="13"/>
      <c r="R2916" s="13"/>
      <c r="S2916" s="13"/>
      <c r="T2916" s="13"/>
      <c r="U2916" s="13"/>
      <c r="V2916" s="13"/>
    </row>
    <row r="2917" spans="1:22" ht="9.75" customHeight="1">
      <c r="A2917" s="13"/>
      <c r="B2917" s="13"/>
      <c r="C2917" s="13"/>
      <c r="D2917" s="13"/>
      <c r="E2917" s="13"/>
      <c r="F2917" s="13"/>
      <c r="G2917" s="13"/>
      <c r="H2917" s="13"/>
      <c r="I2917" s="13"/>
      <c r="J2917" s="13"/>
      <c r="K2917" s="13"/>
      <c r="L2917" s="13"/>
      <c r="M2917" s="13"/>
      <c r="N2917" s="13"/>
      <c r="O2917" s="13"/>
      <c r="P2917" s="13"/>
      <c r="Q2917" s="13"/>
      <c r="R2917" s="13"/>
      <c r="S2917" s="13"/>
      <c r="T2917" s="13"/>
      <c r="U2917" s="13"/>
      <c r="V2917" s="13"/>
    </row>
    <row r="2918" spans="1:22" ht="9.75" customHeight="1">
      <c r="A2918" s="13"/>
      <c r="B2918" s="13"/>
      <c r="C2918" s="13"/>
      <c r="D2918" s="13"/>
      <c r="E2918" s="13"/>
      <c r="F2918" s="13"/>
      <c r="G2918" s="13"/>
      <c r="H2918" s="13"/>
      <c r="I2918" s="13"/>
      <c r="J2918" s="13"/>
      <c r="K2918" s="13"/>
      <c r="L2918" s="13"/>
      <c r="M2918" s="13"/>
      <c r="N2918" s="13"/>
      <c r="O2918" s="13"/>
      <c r="P2918" s="13"/>
      <c r="Q2918" s="13"/>
      <c r="R2918" s="13"/>
      <c r="S2918" s="13"/>
      <c r="T2918" s="13"/>
      <c r="U2918" s="13"/>
      <c r="V2918" s="13"/>
    </row>
    <row r="2919" spans="1:22" ht="9.75" customHeight="1">
      <c r="A2919" s="13"/>
      <c r="B2919" s="13"/>
      <c r="C2919" s="13"/>
      <c r="D2919" s="13"/>
      <c r="E2919" s="13"/>
      <c r="F2919" s="13"/>
      <c r="G2919" s="13"/>
      <c r="H2919" s="13"/>
      <c r="I2919" s="13"/>
      <c r="J2919" s="13"/>
      <c r="K2919" s="13"/>
      <c r="L2919" s="13"/>
      <c r="M2919" s="13"/>
      <c r="N2919" s="13"/>
      <c r="O2919" s="13"/>
      <c r="P2919" s="13"/>
      <c r="Q2919" s="13"/>
      <c r="R2919" s="13"/>
      <c r="S2919" s="13"/>
      <c r="T2919" s="13"/>
      <c r="U2919" s="13"/>
      <c r="V2919" s="13"/>
    </row>
    <row r="2920" spans="1:22" ht="9.75" customHeight="1">
      <c r="A2920" s="13"/>
      <c r="B2920" s="13"/>
      <c r="C2920" s="13"/>
      <c r="D2920" s="13"/>
      <c r="E2920" s="13"/>
      <c r="F2920" s="13"/>
      <c r="G2920" s="13"/>
      <c r="H2920" s="13"/>
      <c r="I2920" s="13"/>
      <c r="J2920" s="13"/>
      <c r="K2920" s="13"/>
      <c r="L2920" s="13"/>
      <c r="M2920" s="13"/>
      <c r="N2920" s="13"/>
      <c r="O2920" s="13"/>
      <c r="P2920" s="13"/>
      <c r="Q2920" s="13"/>
      <c r="R2920" s="13"/>
      <c r="S2920" s="13"/>
      <c r="T2920" s="13"/>
      <c r="U2920" s="13"/>
      <c r="V2920" s="13"/>
    </row>
    <row r="2921" spans="1:22" ht="9.75" customHeight="1">
      <c r="A2921" s="13"/>
      <c r="B2921" s="13"/>
      <c r="C2921" s="13"/>
      <c r="D2921" s="13"/>
      <c r="E2921" s="13"/>
      <c r="F2921" s="13"/>
      <c r="G2921" s="13"/>
      <c r="H2921" s="13"/>
      <c r="I2921" s="13"/>
      <c r="J2921" s="13"/>
      <c r="K2921" s="13"/>
      <c r="L2921" s="13"/>
      <c r="M2921" s="13"/>
      <c r="N2921" s="13"/>
      <c r="O2921" s="13"/>
      <c r="P2921" s="13"/>
      <c r="Q2921" s="13"/>
      <c r="R2921" s="13"/>
      <c r="S2921" s="13"/>
      <c r="T2921" s="13"/>
      <c r="U2921" s="13"/>
      <c r="V2921" s="13"/>
    </row>
    <row r="2922" spans="1:22" ht="9.75" customHeight="1">
      <c r="A2922" s="13"/>
      <c r="B2922" s="13"/>
      <c r="C2922" s="13"/>
      <c r="D2922" s="13"/>
      <c r="E2922" s="13"/>
      <c r="F2922" s="13"/>
      <c r="G2922" s="13"/>
      <c r="H2922" s="13"/>
      <c r="I2922" s="13"/>
      <c r="J2922" s="13"/>
      <c r="K2922" s="13"/>
      <c r="L2922" s="13"/>
      <c r="M2922" s="13"/>
      <c r="N2922" s="13"/>
      <c r="O2922" s="13"/>
      <c r="P2922" s="13"/>
      <c r="Q2922" s="13"/>
      <c r="R2922" s="13"/>
      <c r="S2922" s="13"/>
      <c r="T2922" s="13"/>
      <c r="U2922" s="13"/>
      <c r="V2922" s="13"/>
    </row>
    <row r="2923" spans="1:22" ht="9.75" customHeight="1">
      <c r="A2923" s="13"/>
      <c r="B2923" s="13"/>
      <c r="C2923" s="13"/>
      <c r="D2923" s="13"/>
      <c r="E2923" s="13"/>
      <c r="F2923" s="13"/>
      <c r="G2923" s="13"/>
      <c r="H2923" s="13"/>
      <c r="I2923" s="13"/>
      <c r="J2923" s="13"/>
      <c r="K2923" s="13"/>
      <c r="L2923" s="13"/>
      <c r="M2923" s="13"/>
      <c r="N2923" s="13"/>
      <c r="O2923" s="13"/>
      <c r="P2923" s="13"/>
      <c r="Q2923" s="13"/>
      <c r="R2923" s="13"/>
      <c r="S2923" s="13"/>
      <c r="T2923" s="13"/>
      <c r="U2923" s="13"/>
      <c r="V2923" s="13"/>
    </row>
  </sheetData>
  <mergeCells count="5">
    <mergeCell ref="A1:I3"/>
    <mergeCell ref="A4:I4"/>
    <mergeCell ref="A5:B6"/>
    <mergeCell ref="D5:I5"/>
    <mergeCell ref="D6:I6"/>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ED26-673E-4E61-BDBA-9F34AC137C82}">
  <sheetPr codeName="Sheet9"/>
  <dimension ref="A1:CY62"/>
  <sheetViews>
    <sheetView zoomScale="70" zoomScaleNormal="70" workbookViewId="0">
      <selection activeCell="AY46" sqref="AY46"/>
    </sheetView>
  </sheetViews>
  <sheetFormatPr defaultRowHeight="15"/>
  <cols>
    <col min="1" max="1" width="26" customWidth="1"/>
    <col min="2" max="2" width="21.5703125" customWidth="1"/>
    <col min="7" max="7" width="9.5703125" bestFit="1" customWidth="1"/>
    <col min="8" max="8" width="14.85546875" bestFit="1" customWidth="1"/>
    <col min="9" max="10" width="9.28515625" customWidth="1"/>
    <col min="11" max="11" width="13.28515625" customWidth="1"/>
    <col min="12" max="12" width="13.5703125" customWidth="1"/>
    <col min="13" max="14" width="11.7109375" customWidth="1"/>
    <col min="15" max="15" width="13.140625" customWidth="1"/>
    <col min="16" max="16" width="12.42578125" customWidth="1"/>
    <col min="17" max="17" width="11.85546875" customWidth="1"/>
    <col min="18" max="18" width="14.7109375" customWidth="1"/>
    <col min="19" max="19" width="13.5703125" customWidth="1"/>
    <col min="20" max="20" width="12.7109375" customWidth="1"/>
    <col min="21" max="21" width="11.28515625" customWidth="1"/>
    <col min="22" max="22" width="12.5703125" customWidth="1"/>
    <col min="23" max="34" width="9.28515625" customWidth="1"/>
    <col min="35" max="36" width="9.28515625" bestFit="1" customWidth="1"/>
    <col min="37" max="48" width="9.28515625" customWidth="1"/>
    <col min="49" max="49" width="9.28515625" bestFit="1" customWidth="1"/>
    <col min="50" max="50" width="14.85546875" bestFit="1" customWidth="1"/>
    <col min="51" max="56" width="9.28515625" customWidth="1"/>
  </cols>
  <sheetData>
    <row r="1" spans="1:103">
      <c r="A1" s="28" t="s">
        <v>29592</v>
      </c>
      <c r="B1" s="28" t="s">
        <v>29593</v>
      </c>
      <c r="C1" s="4"/>
    </row>
    <row r="2" spans="1:103" ht="15.75" thickBot="1">
      <c r="A2" s="4" t="s">
        <v>29594</v>
      </c>
      <c r="B2" s="15" t="s">
        <v>29595</v>
      </c>
      <c r="C2" s="4"/>
      <c r="G2" s="103" t="str">
        <f>$B$2</f>
        <v>HindiIII</v>
      </c>
      <c r="H2" s="103"/>
      <c r="I2" s="15">
        <v>14</v>
      </c>
      <c r="J2" s="15">
        <f>SQRT(I2)</f>
        <v>3.7416573867739413</v>
      </c>
      <c r="K2" s="15"/>
      <c r="L2" s="15"/>
      <c r="M2" s="15"/>
      <c r="N2" s="15"/>
      <c r="O2" s="15"/>
      <c r="P2" s="15"/>
      <c r="Q2" s="15"/>
      <c r="R2" s="15"/>
      <c r="S2" s="15"/>
      <c r="T2" s="15"/>
      <c r="U2" s="103" t="str">
        <f>$B$3</f>
        <v>UvrABC</v>
      </c>
      <c r="V2" s="103"/>
      <c r="W2" s="15">
        <v>14</v>
      </c>
      <c r="X2" s="15">
        <f>SQRT(W2)</f>
        <v>3.7416573867739413</v>
      </c>
      <c r="Y2" s="15"/>
      <c r="Z2" s="15"/>
      <c r="AA2" s="15"/>
      <c r="AB2" s="15"/>
      <c r="AC2" s="15"/>
      <c r="AD2" s="15"/>
      <c r="AE2" s="15"/>
      <c r="AF2" s="15"/>
      <c r="AG2" s="15"/>
      <c r="AH2" s="15"/>
      <c r="AI2" s="103" t="str">
        <f>$B$4</f>
        <v>DNA</v>
      </c>
      <c r="AJ2" s="103"/>
      <c r="AK2" s="15">
        <v>14</v>
      </c>
      <c r="AL2" s="15">
        <f>SQRT(AK2)</f>
        <v>3.7416573867739413</v>
      </c>
      <c r="AM2" s="15"/>
      <c r="AN2" s="15"/>
      <c r="AO2" s="15"/>
      <c r="AP2" s="15"/>
      <c r="AQ2" s="15"/>
      <c r="AR2" s="15"/>
      <c r="AS2" s="15"/>
      <c r="AT2" s="15"/>
      <c r="AU2" s="15"/>
      <c r="AV2" s="15"/>
      <c r="AW2" s="103" t="str">
        <f>$B$5</f>
        <v>Pirarubicin</v>
      </c>
      <c r="AX2" s="103"/>
      <c r="AY2" s="15">
        <v>8</v>
      </c>
      <c r="AZ2" s="15">
        <f>SQRT(AY2)</f>
        <v>2.8284271247461903</v>
      </c>
      <c r="BA2" s="15"/>
      <c r="BB2" s="15"/>
      <c r="BC2" s="15"/>
      <c r="BD2" s="15"/>
      <c r="BE2" s="103" t="str">
        <f>$B$6</f>
        <v>Dienestrol</v>
      </c>
      <c r="BF2" s="103"/>
      <c r="BG2" s="15">
        <v>4</v>
      </c>
      <c r="BH2" s="15">
        <f>SQRT(BG2)</f>
        <v>2</v>
      </c>
      <c r="BI2" s="103" t="str">
        <f>$B$7</f>
        <v>Mitoxantrone</v>
      </c>
      <c r="BJ2" s="103"/>
      <c r="BK2" s="15">
        <v>8</v>
      </c>
      <c r="BL2" s="15">
        <f>SQRT(BK2)</f>
        <v>2.8284271247461903</v>
      </c>
      <c r="BM2" s="15"/>
      <c r="BN2" s="15"/>
      <c r="BO2" s="15"/>
      <c r="BP2" s="15"/>
      <c r="BQ2" s="103" t="str">
        <f>$B$8</f>
        <v>L-thyroxine</v>
      </c>
      <c r="BR2" s="103"/>
      <c r="BS2" s="15">
        <v>4</v>
      </c>
      <c r="BT2" s="15">
        <f>SQRT(BS2)</f>
        <v>2</v>
      </c>
      <c r="BU2" s="102" t="str">
        <f>$B$9</f>
        <v>9-aminoacridine</v>
      </c>
      <c r="BV2" s="102"/>
      <c r="BW2">
        <v>6</v>
      </c>
      <c r="BX2" s="15">
        <f>SQRT(BW2)</f>
        <v>2.4494897427831779</v>
      </c>
      <c r="CA2" s="102" t="str">
        <f>$B$10</f>
        <v>Pixantrone</v>
      </c>
      <c r="CB2" s="102"/>
      <c r="CC2">
        <v>4</v>
      </c>
      <c r="CD2" s="15">
        <f>SQRT(CC2)</f>
        <v>2</v>
      </c>
      <c r="CE2" s="102" t="str">
        <f>$B$11</f>
        <v>Irinotecan</v>
      </c>
      <c r="CF2" s="102"/>
      <c r="CG2">
        <v>4</v>
      </c>
      <c r="CH2" s="15">
        <f>SQRT(CG2)</f>
        <v>2</v>
      </c>
      <c r="CI2" s="102" t="str">
        <f>$B$12</f>
        <v>Camptothecin</v>
      </c>
      <c r="CJ2" s="102"/>
      <c r="CK2">
        <v>4</v>
      </c>
      <c r="CL2" s="15">
        <f>SQRT(CK2)</f>
        <v>2</v>
      </c>
      <c r="CM2" s="102" t="str">
        <f>$B$13</f>
        <v>Topotecan</v>
      </c>
      <c r="CN2" s="102"/>
      <c r="CO2">
        <v>4</v>
      </c>
      <c r="CP2" s="15">
        <f>SQRT(CO2)</f>
        <v>2</v>
      </c>
      <c r="CQ2" s="102" t="str">
        <f>$B$14</f>
        <v>Belotecan</v>
      </c>
      <c r="CR2" s="102"/>
      <c r="CS2">
        <v>2</v>
      </c>
      <c r="CT2" s="15">
        <f>SQRT(CS2)</f>
        <v>1.4142135623730951</v>
      </c>
      <c r="CU2" s="102" t="str">
        <f>$B$15</f>
        <v>Cy5</v>
      </c>
      <c r="CV2" s="102"/>
      <c r="CW2">
        <v>5</v>
      </c>
      <c r="CX2" s="15">
        <f>SQRT(CW2)</f>
        <v>2.2360679774997898</v>
      </c>
    </row>
    <row r="3" spans="1:103">
      <c r="A3" s="4" t="s">
        <v>29596</v>
      </c>
      <c r="B3" s="15" t="s">
        <v>29597</v>
      </c>
      <c r="C3" s="4"/>
      <c r="F3" s="18" t="s">
        <v>29598</v>
      </c>
      <c r="G3">
        <v>574015</v>
      </c>
      <c r="H3">
        <v>540897</v>
      </c>
      <c r="I3">
        <v>441665</v>
      </c>
      <c r="J3">
        <v>468235</v>
      </c>
      <c r="K3">
        <v>440991</v>
      </c>
      <c r="L3">
        <v>421591</v>
      </c>
      <c r="M3">
        <v>322401</v>
      </c>
      <c r="N3">
        <v>338626</v>
      </c>
      <c r="O3">
        <v>460345</v>
      </c>
      <c r="P3">
        <v>490527</v>
      </c>
      <c r="Q3">
        <v>377768</v>
      </c>
      <c r="R3">
        <v>361932</v>
      </c>
      <c r="S3">
        <v>346980</v>
      </c>
      <c r="T3">
        <v>305250</v>
      </c>
      <c r="U3">
        <v>42276</v>
      </c>
      <c r="V3">
        <v>37397</v>
      </c>
      <c r="W3">
        <v>47653</v>
      </c>
      <c r="X3">
        <v>40113</v>
      </c>
      <c r="Y3">
        <v>43277</v>
      </c>
      <c r="Z3">
        <v>42654</v>
      </c>
      <c r="AA3">
        <v>33796</v>
      </c>
      <c r="AB3">
        <v>38313</v>
      </c>
      <c r="AC3">
        <v>43762</v>
      </c>
      <c r="AD3">
        <v>52971</v>
      </c>
      <c r="AE3">
        <v>31219</v>
      </c>
      <c r="AF3">
        <v>32094</v>
      </c>
      <c r="AG3">
        <v>32462</v>
      </c>
      <c r="AH3">
        <v>35071</v>
      </c>
      <c r="AI3">
        <v>18966</v>
      </c>
      <c r="AJ3">
        <v>20265</v>
      </c>
      <c r="AK3">
        <v>16792</v>
      </c>
      <c r="AL3">
        <v>16460</v>
      </c>
      <c r="AM3">
        <v>16909</v>
      </c>
      <c r="AN3">
        <v>23192</v>
      </c>
      <c r="AO3">
        <v>15886</v>
      </c>
      <c r="AP3">
        <v>17315</v>
      </c>
      <c r="AQ3">
        <v>16749</v>
      </c>
      <c r="AR3">
        <v>17895</v>
      </c>
      <c r="AS3">
        <v>13594</v>
      </c>
      <c r="AT3">
        <v>17635</v>
      </c>
      <c r="AU3">
        <v>20039</v>
      </c>
      <c r="AV3">
        <v>18152</v>
      </c>
      <c r="AW3">
        <v>19710</v>
      </c>
      <c r="AX3">
        <v>20021</v>
      </c>
      <c r="AY3">
        <v>17889</v>
      </c>
      <c r="AZ3">
        <v>16535</v>
      </c>
      <c r="BA3">
        <v>16619</v>
      </c>
      <c r="BB3">
        <v>15461</v>
      </c>
      <c r="BC3">
        <v>22184</v>
      </c>
      <c r="BD3">
        <v>20161</v>
      </c>
      <c r="BE3">
        <v>38666</v>
      </c>
      <c r="BF3">
        <v>39217</v>
      </c>
      <c r="BG3">
        <v>36122</v>
      </c>
      <c r="BH3">
        <v>39693</v>
      </c>
      <c r="BI3">
        <v>59856</v>
      </c>
      <c r="BJ3">
        <v>54126</v>
      </c>
      <c r="BK3">
        <v>42817</v>
      </c>
      <c r="BL3">
        <v>52658</v>
      </c>
      <c r="BM3">
        <v>52515</v>
      </c>
      <c r="BN3">
        <v>57399</v>
      </c>
      <c r="BO3">
        <v>59705</v>
      </c>
      <c r="BP3">
        <v>63627</v>
      </c>
      <c r="BQ3">
        <v>40509</v>
      </c>
      <c r="BR3">
        <v>34610</v>
      </c>
      <c r="BS3">
        <v>41851</v>
      </c>
      <c r="BT3">
        <v>49240</v>
      </c>
      <c r="BU3">
        <v>36062</v>
      </c>
      <c r="BV3">
        <v>34446</v>
      </c>
      <c r="BW3">
        <v>29938</v>
      </c>
      <c r="BX3">
        <v>25718</v>
      </c>
      <c r="BY3">
        <v>28751</v>
      </c>
      <c r="BZ3">
        <v>31537</v>
      </c>
      <c r="CA3">
        <v>29135</v>
      </c>
      <c r="CB3">
        <v>25751</v>
      </c>
      <c r="CC3">
        <v>30510</v>
      </c>
      <c r="CD3">
        <v>28547</v>
      </c>
      <c r="CE3">
        <v>35781</v>
      </c>
      <c r="CF3">
        <v>27339</v>
      </c>
      <c r="CG3">
        <v>33126</v>
      </c>
      <c r="CH3">
        <v>40216</v>
      </c>
      <c r="CI3">
        <v>33410</v>
      </c>
      <c r="CJ3">
        <v>37704</v>
      </c>
      <c r="CK3">
        <v>31263</v>
      </c>
      <c r="CL3">
        <v>34820</v>
      </c>
      <c r="CM3">
        <v>40838</v>
      </c>
      <c r="CN3">
        <v>34780</v>
      </c>
      <c r="CO3">
        <v>34334</v>
      </c>
      <c r="CP3">
        <v>35558</v>
      </c>
      <c r="CQ3">
        <v>33475</v>
      </c>
      <c r="CR3">
        <v>33821</v>
      </c>
      <c r="CU3" s="29">
        <v>941703</v>
      </c>
      <c r="CV3" s="30">
        <v>724787</v>
      </c>
      <c r="CW3" s="31">
        <v>482494</v>
      </c>
      <c r="CX3" s="31">
        <v>482002</v>
      </c>
      <c r="CY3" s="32">
        <v>623903</v>
      </c>
    </row>
    <row r="4" spans="1:103">
      <c r="A4" s="4" t="s">
        <v>29599</v>
      </c>
      <c r="B4" s="15" t="s">
        <v>29578</v>
      </c>
      <c r="C4" s="4"/>
      <c r="F4" s="18" t="s">
        <v>29600</v>
      </c>
      <c r="G4">
        <v>709298</v>
      </c>
      <c r="H4">
        <v>702890</v>
      </c>
      <c r="I4">
        <v>562463</v>
      </c>
      <c r="J4">
        <v>645779</v>
      </c>
      <c r="K4">
        <v>559626</v>
      </c>
      <c r="L4">
        <v>561351</v>
      </c>
      <c r="M4">
        <v>466002</v>
      </c>
      <c r="N4">
        <v>507047</v>
      </c>
      <c r="O4">
        <v>471616</v>
      </c>
      <c r="P4">
        <v>515340</v>
      </c>
      <c r="Q4">
        <v>526675</v>
      </c>
      <c r="R4">
        <v>547991</v>
      </c>
      <c r="S4">
        <v>498995</v>
      </c>
      <c r="T4">
        <v>468864</v>
      </c>
      <c r="U4">
        <v>51695</v>
      </c>
      <c r="V4">
        <v>52808</v>
      </c>
      <c r="W4">
        <v>54796</v>
      </c>
      <c r="X4">
        <v>52203</v>
      </c>
      <c r="Y4">
        <v>54093</v>
      </c>
      <c r="Z4">
        <v>57947</v>
      </c>
      <c r="AA4">
        <v>45337</v>
      </c>
      <c r="AB4">
        <v>53279</v>
      </c>
      <c r="AC4">
        <v>47725</v>
      </c>
      <c r="AD4">
        <v>65753</v>
      </c>
      <c r="AE4">
        <v>59677</v>
      </c>
      <c r="AF4">
        <v>57964</v>
      </c>
      <c r="AG4">
        <v>64971</v>
      </c>
      <c r="AH4">
        <v>68926</v>
      </c>
      <c r="AI4">
        <v>27828</v>
      </c>
      <c r="AJ4">
        <v>25618</v>
      </c>
      <c r="AK4">
        <v>22110</v>
      </c>
      <c r="AL4">
        <v>17354</v>
      </c>
      <c r="AM4">
        <v>21813</v>
      </c>
      <c r="AN4">
        <v>26599</v>
      </c>
      <c r="AO4">
        <v>15787</v>
      </c>
      <c r="AP4">
        <v>15418</v>
      </c>
      <c r="AQ4">
        <v>16474</v>
      </c>
      <c r="AR4">
        <v>19873</v>
      </c>
      <c r="AS4">
        <v>15873</v>
      </c>
      <c r="AT4">
        <v>18460</v>
      </c>
      <c r="AU4">
        <v>21952</v>
      </c>
      <c r="AV4">
        <v>17595</v>
      </c>
      <c r="AW4">
        <v>23654</v>
      </c>
      <c r="AX4">
        <v>23326</v>
      </c>
      <c r="AY4">
        <v>22875</v>
      </c>
      <c r="AZ4">
        <v>23580</v>
      </c>
      <c r="BA4">
        <v>24026</v>
      </c>
      <c r="BB4">
        <v>19920</v>
      </c>
      <c r="BC4">
        <v>28651</v>
      </c>
      <c r="BD4">
        <v>25809</v>
      </c>
      <c r="BE4">
        <v>54499</v>
      </c>
      <c r="BF4">
        <v>50345</v>
      </c>
      <c r="BG4">
        <v>45113</v>
      </c>
      <c r="BH4">
        <v>47040</v>
      </c>
      <c r="BI4">
        <v>59989</v>
      </c>
      <c r="BJ4">
        <v>55462</v>
      </c>
      <c r="BK4">
        <v>47308</v>
      </c>
      <c r="BL4">
        <v>50717</v>
      </c>
      <c r="BM4">
        <v>51339</v>
      </c>
      <c r="BN4">
        <v>61348</v>
      </c>
      <c r="BO4">
        <v>59920</v>
      </c>
      <c r="BP4">
        <v>60010</v>
      </c>
      <c r="BQ4">
        <v>58814</v>
      </c>
      <c r="BR4">
        <v>50849</v>
      </c>
      <c r="BS4">
        <v>49888</v>
      </c>
      <c r="BT4">
        <v>58984</v>
      </c>
      <c r="BU4">
        <v>47674</v>
      </c>
      <c r="BV4">
        <v>44393</v>
      </c>
      <c r="BW4">
        <v>38398</v>
      </c>
      <c r="BX4">
        <v>31162</v>
      </c>
      <c r="BY4">
        <v>37367</v>
      </c>
      <c r="BZ4">
        <v>37957</v>
      </c>
      <c r="CA4">
        <v>51593</v>
      </c>
      <c r="CB4">
        <v>41595</v>
      </c>
      <c r="CC4">
        <v>51338</v>
      </c>
      <c r="CD4">
        <v>48881</v>
      </c>
      <c r="CE4">
        <v>54478</v>
      </c>
      <c r="CF4">
        <v>44873</v>
      </c>
      <c r="CG4">
        <v>60146</v>
      </c>
      <c r="CH4">
        <v>72522</v>
      </c>
      <c r="CI4">
        <v>50910</v>
      </c>
      <c r="CJ4">
        <v>59174</v>
      </c>
      <c r="CK4">
        <v>59843</v>
      </c>
      <c r="CL4">
        <v>70124</v>
      </c>
      <c r="CM4">
        <v>71061</v>
      </c>
      <c r="CN4">
        <v>57020</v>
      </c>
      <c r="CO4">
        <v>58892</v>
      </c>
      <c r="CP4">
        <v>64620</v>
      </c>
      <c r="CQ4">
        <v>52091</v>
      </c>
      <c r="CR4">
        <v>56345</v>
      </c>
      <c r="CU4" s="33">
        <v>585312</v>
      </c>
      <c r="CV4" s="34">
        <v>612472</v>
      </c>
      <c r="CW4">
        <v>382582</v>
      </c>
      <c r="CX4">
        <v>396940</v>
      </c>
      <c r="CY4" s="35">
        <v>406554.5</v>
      </c>
    </row>
    <row r="5" spans="1:103">
      <c r="A5" s="4" t="s">
        <v>29601</v>
      </c>
      <c r="B5" s="15" t="s">
        <v>29568</v>
      </c>
      <c r="C5" s="4"/>
      <c r="F5" s="18" t="s">
        <v>29602</v>
      </c>
      <c r="G5">
        <v>720676</v>
      </c>
      <c r="H5">
        <v>713123</v>
      </c>
      <c r="I5">
        <v>550525</v>
      </c>
      <c r="J5">
        <v>641850</v>
      </c>
      <c r="K5">
        <v>568325</v>
      </c>
      <c r="L5">
        <v>564088</v>
      </c>
      <c r="M5">
        <v>460724</v>
      </c>
      <c r="N5">
        <v>536852</v>
      </c>
      <c r="O5">
        <v>451225</v>
      </c>
      <c r="P5">
        <v>521010</v>
      </c>
      <c r="Q5">
        <v>528066</v>
      </c>
      <c r="R5">
        <v>568561</v>
      </c>
      <c r="S5">
        <v>518695</v>
      </c>
      <c r="T5">
        <v>497820</v>
      </c>
      <c r="U5">
        <v>57275</v>
      </c>
      <c r="V5">
        <v>62662</v>
      </c>
      <c r="W5">
        <v>64743</v>
      </c>
      <c r="X5">
        <v>58073</v>
      </c>
      <c r="Y5">
        <v>64083</v>
      </c>
      <c r="Z5">
        <v>62225</v>
      </c>
      <c r="AA5">
        <v>48066</v>
      </c>
      <c r="AB5">
        <v>58175</v>
      </c>
      <c r="AC5">
        <v>57664</v>
      </c>
      <c r="AD5">
        <v>72364</v>
      </c>
      <c r="AE5">
        <v>65348</v>
      </c>
      <c r="AF5">
        <v>66107</v>
      </c>
      <c r="AG5">
        <v>74283</v>
      </c>
      <c r="AH5">
        <v>78478</v>
      </c>
      <c r="AI5">
        <v>24634</v>
      </c>
      <c r="AJ5">
        <v>28638</v>
      </c>
      <c r="AK5">
        <v>26004</v>
      </c>
      <c r="AL5">
        <v>18334</v>
      </c>
      <c r="AM5">
        <v>22925</v>
      </c>
      <c r="AN5">
        <v>23257</v>
      </c>
      <c r="AO5">
        <v>17562</v>
      </c>
      <c r="AP5">
        <v>19135</v>
      </c>
      <c r="AQ5">
        <v>17930</v>
      </c>
      <c r="AR5">
        <v>19352</v>
      </c>
      <c r="AS5">
        <v>19104</v>
      </c>
      <c r="AT5">
        <v>18966</v>
      </c>
      <c r="AU5">
        <v>22263</v>
      </c>
      <c r="AV5">
        <v>21537</v>
      </c>
      <c r="AW5">
        <v>25461</v>
      </c>
      <c r="AX5">
        <v>22660</v>
      </c>
      <c r="AY5">
        <v>25374</v>
      </c>
      <c r="AZ5">
        <v>25668</v>
      </c>
      <c r="BA5">
        <v>26181</v>
      </c>
      <c r="BB5">
        <v>22354</v>
      </c>
      <c r="BC5">
        <v>33666</v>
      </c>
      <c r="BD5">
        <v>28038</v>
      </c>
      <c r="BE5">
        <v>63097</v>
      </c>
      <c r="BF5">
        <v>52386</v>
      </c>
      <c r="BG5">
        <v>48355</v>
      </c>
      <c r="BH5">
        <v>54161</v>
      </c>
      <c r="BI5">
        <v>56911</v>
      </c>
      <c r="BJ5">
        <v>51935</v>
      </c>
      <c r="BK5">
        <v>48095</v>
      </c>
      <c r="BL5">
        <v>51993</v>
      </c>
      <c r="BM5">
        <v>51974</v>
      </c>
      <c r="BN5">
        <v>56628</v>
      </c>
      <c r="BO5">
        <v>50590</v>
      </c>
      <c r="BP5">
        <v>56114</v>
      </c>
      <c r="BQ5">
        <v>65189</v>
      </c>
      <c r="BR5">
        <v>55099</v>
      </c>
      <c r="BS5">
        <v>55615</v>
      </c>
      <c r="BT5">
        <v>68025</v>
      </c>
      <c r="BU5">
        <v>50675</v>
      </c>
      <c r="BV5">
        <v>50783</v>
      </c>
      <c r="BW5">
        <v>39810</v>
      </c>
      <c r="BX5">
        <v>35475</v>
      </c>
      <c r="BY5">
        <v>35427</v>
      </c>
      <c r="BZ5">
        <v>45588</v>
      </c>
      <c r="CA5">
        <v>54241</v>
      </c>
      <c r="CB5">
        <v>47855</v>
      </c>
      <c r="CC5">
        <v>60393</v>
      </c>
      <c r="CD5">
        <v>56348</v>
      </c>
      <c r="CE5">
        <v>61293</v>
      </c>
      <c r="CF5">
        <v>50297</v>
      </c>
      <c r="CG5">
        <v>66668</v>
      </c>
      <c r="CH5">
        <v>82345</v>
      </c>
      <c r="CI5">
        <v>60972</v>
      </c>
      <c r="CJ5">
        <v>62306</v>
      </c>
      <c r="CK5">
        <v>64213</v>
      </c>
      <c r="CL5">
        <v>73169</v>
      </c>
      <c r="CM5">
        <v>76587</v>
      </c>
      <c r="CN5">
        <v>63069</v>
      </c>
      <c r="CO5">
        <v>69760</v>
      </c>
      <c r="CP5">
        <v>68231</v>
      </c>
      <c r="CQ5">
        <v>56658</v>
      </c>
      <c r="CR5">
        <v>56479</v>
      </c>
      <c r="CU5" s="33">
        <v>575042</v>
      </c>
      <c r="CV5" s="34">
        <v>602420</v>
      </c>
      <c r="CW5">
        <v>367787</v>
      </c>
      <c r="CX5">
        <v>376060</v>
      </c>
      <c r="CY5" s="35">
        <v>399011.5</v>
      </c>
    </row>
    <row r="6" spans="1:103" ht="15.75" thickBot="1">
      <c r="A6" s="4" t="s">
        <v>29603</v>
      </c>
      <c r="B6" s="15" t="s">
        <v>25341</v>
      </c>
      <c r="C6" s="4"/>
      <c r="F6" s="18" t="s">
        <v>29604</v>
      </c>
      <c r="G6">
        <v>619186</v>
      </c>
      <c r="H6">
        <v>626974</v>
      </c>
      <c r="I6">
        <v>249033</v>
      </c>
      <c r="J6">
        <v>534648</v>
      </c>
      <c r="K6">
        <v>309116</v>
      </c>
      <c r="L6">
        <v>503126</v>
      </c>
      <c r="M6">
        <v>237172</v>
      </c>
      <c r="N6">
        <v>466290</v>
      </c>
      <c r="O6">
        <v>143963</v>
      </c>
      <c r="P6">
        <v>361609</v>
      </c>
      <c r="Q6">
        <v>246225</v>
      </c>
      <c r="R6">
        <v>464697</v>
      </c>
      <c r="S6">
        <v>405379</v>
      </c>
      <c r="T6">
        <v>482069</v>
      </c>
      <c r="U6">
        <v>98984</v>
      </c>
      <c r="V6">
        <v>118516</v>
      </c>
      <c r="W6">
        <v>101969</v>
      </c>
      <c r="X6">
        <v>99287</v>
      </c>
      <c r="Y6">
        <v>111886</v>
      </c>
      <c r="Z6">
        <v>120730</v>
      </c>
      <c r="AA6">
        <v>73789</v>
      </c>
      <c r="AB6">
        <v>96301</v>
      </c>
      <c r="AC6">
        <v>76541</v>
      </c>
      <c r="AD6">
        <v>111580</v>
      </c>
      <c r="AE6">
        <v>104436</v>
      </c>
      <c r="AF6">
        <v>117581</v>
      </c>
      <c r="AG6">
        <v>119451</v>
      </c>
      <c r="AH6">
        <v>139667</v>
      </c>
      <c r="AI6">
        <v>25297</v>
      </c>
      <c r="AJ6">
        <v>27279</v>
      </c>
      <c r="AK6">
        <v>22603</v>
      </c>
      <c r="AL6">
        <v>21813</v>
      </c>
      <c r="AM6">
        <v>28402</v>
      </c>
      <c r="AN6">
        <v>22520</v>
      </c>
      <c r="AO6">
        <v>19597</v>
      </c>
      <c r="AP6">
        <v>21655</v>
      </c>
      <c r="AQ6">
        <v>18779</v>
      </c>
      <c r="AR6">
        <v>20160</v>
      </c>
      <c r="AS6">
        <v>17950</v>
      </c>
      <c r="AT6">
        <v>21558</v>
      </c>
      <c r="AU6">
        <v>22731</v>
      </c>
      <c r="AV6">
        <v>27457</v>
      </c>
      <c r="AW6">
        <v>28982</v>
      </c>
      <c r="AX6">
        <v>33017</v>
      </c>
      <c r="AY6">
        <v>44362</v>
      </c>
      <c r="AZ6">
        <v>53425</v>
      </c>
      <c r="BA6">
        <v>47327</v>
      </c>
      <c r="BB6">
        <v>40495</v>
      </c>
      <c r="BC6">
        <v>55420</v>
      </c>
      <c r="BD6">
        <v>48957</v>
      </c>
      <c r="BE6">
        <v>100006</v>
      </c>
      <c r="BF6">
        <v>78928</v>
      </c>
      <c r="BG6">
        <v>85168</v>
      </c>
      <c r="BH6">
        <v>79135</v>
      </c>
      <c r="BI6">
        <v>41754</v>
      </c>
      <c r="BJ6">
        <v>42915</v>
      </c>
      <c r="BK6">
        <v>39222</v>
      </c>
      <c r="BL6">
        <v>42269</v>
      </c>
      <c r="BM6">
        <v>36819</v>
      </c>
      <c r="BN6">
        <v>43336</v>
      </c>
      <c r="BO6">
        <v>23432</v>
      </c>
      <c r="BP6">
        <v>32580</v>
      </c>
      <c r="BQ6">
        <v>112595</v>
      </c>
      <c r="BR6">
        <v>88757</v>
      </c>
      <c r="BS6">
        <v>87021</v>
      </c>
      <c r="BT6">
        <v>117618</v>
      </c>
      <c r="BU6">
        <v>88109</v>
      </c>
      <c r="BV6">
        <v>88479</v>
      </c>
      <c r="BW6">
        <v>72062</v>
      </c>
      <c r="BX6">
        <v>58574</v>
      </c>
      <c r="BY6">
        <v>65552</v>
      </c>
      <c r="BZ6">
        <v>85278</v>
      </c>
      <c r="CA6">
        <v>113213</v>
      </c>
      <c r="CB6">
        <v>100624</v>
      </c>
      <c r="CC6">
        <v>95555</v>
      </c>
      <c r="CD6">
        <v>107527</v>
      </c>
      <c r="CE6">
        <v>39270</v>
      </c>
      <c r="CF6">
        <v>57457</v>
      </c>
      <c r="CG6">
        <v>111839</v>
      </c>
      <c r="CH6">
        <v>143529</v>
      </c>
      <c r="CI6">
        <v>81444</v>
      </c>
      <c r="CJ6">
        <v>98693</v>
      </c>
      <c r="CK6">
        <v>111474</v>
      </c>
      <c r="CL6">
        <v>131692</v>
      </c>
      <c r="CM6">
        <v>134270</v>
      </c>
      <c r="CN6">
        <v>108862</v>
      </c>
      <c r="CO6">
        <v>122780</v>
      </c>
      <c r="CP6">
        <v>129681</v>
      </c>
      <c r="CQ6">
        <v>106474</v>
      </c>
      <c r="CR6">
        <v>102669</v>
      </c>
      <c r="CU6" s="36">
        <v>449372</v>
      </c>
      <c r="CV6" s="37">
        <v>432943</v>
      </c>
      <c r="CW6" s="38">
        <v>230107</v>
      </c>
      <c r="CX6" s="38">
        <v>118845</v>
      </c>
      <c r="CY6" s="39">
        <v>254963.5</v>
      </c>
    </row>
    <row r="7" spans="1:103">
      <c r="A7" s="4" t="s">
        <v>29605</v>
      </c>
      <c r="B7" s="15" t="s">
        <v>22822</v>
      </c>
      <c r="C7" s="4"/>
    </row>
    <row r="8" spans="1:103">
      <c r="A8" s="4" t="s">
        <v>29606</v>
      </c>
      <c r="B8" s="15" t="s">
        <v>29591</v>
      </c>
      <c r="C8" s="4"/>
    </row>
    <row r="9" spans="1:103">
      <c r="A9" s="4" t="s">
        <v>29607</v>
      </c>
      <c r="B9" s="15" t="s">
        <v>29573</v>
      </c>
      <c r="C9" s="4"/>
    </row>
    <row r="10" spans="1:103">
      <c r="A10" s="4" t="s">
        <v>29608</v>
      </c>
      <c r="B10" s="15" t="s">
        <v>29677</v>
      </c>
      <c r="C10" s="4"/>
    </row>
    <row r="11" spans="1:103">
      <c r="A11" s="4" t="s">
        <v>29609</v>
      </c>
      <c r="B11" s="15" t="s">
        <v>10283</v>
      </c>
      <c r="C11" s="4"/>
    </row>
    <row r="12" spans="1:103">
      <c r="A12" s="4" t="s">
        <v>29610</v>
      </c>
      <c r="B12" s="15" t="s">
        <v>17910</v>
      </c>
      <c r="C12" s="4"/>
      <c r="G12" s="96"/>
      <c r="H12" s="96"/>
      <c r="U12" s="96"/>
      <c r="V12" s="96"/>
      <c r="AI12" s="96"/>
      <c r="AJ12" s="96"/>
      <c r="AW12" s="96"/>
      <c r="AX12" s="96"/>
      <c r="BE12" s="96"/>
      <c r="BF12" s="96"/>
      <c r="BI12" s="96"/>
      <c r="BJ12" s="96"/>
      <c r="BQ12" s="96"/>
      <c r="BR12" s="96"/>
    </row>
    <row r="13" spans="1:103">
      <c r="A13" s="4" t="s">
        <v>29611</v>
      </c>
      <c r="B13" s="15" t="s">
        <v>29617</v>
      </c>
      <c r="C13" s="4"/>
    </row>
    <row r="14" spans="1:103">
      <c r="A14" s="4" t="s">
        <v>29612</v>
      </c>
      <c r="B14" s="15" t="s">
        <v>29618</v>
      </c>
      <c r="C14" s="4"/>
    </row>
    <row r="15" spans="1:103">
      <c r="A15" s="4" t="s">
        <v>29613</v>
      </c>
      <c r="B15" s="15" t="s">
        <v>29619</v>
      </c>
      <c r="C15" s="4"/>
    </row>
    <row r="16" spans="1:103">
      <c r="B16" s="15"/>
      <c r="C16" s="4"/>
    </row>
    <row r="17" spans="2:103">
      <c r="G17" s="96"/>
      <c r="H17" s="96"/>
      <c r="U17" s="96"/>
      <c r="V17" s="96"/>
      <c r="AI17" s="96"/>
      <c r="AJ17" s="96"/>
      <c r="AW17" s="96"/>
      <c r="AX17" s="96"/>
      <c r="BE17" s="96"/>
      <c r="BF17" s="96"/>
      <c r="BI17" s="96"/>
      <c r="BJ17" s="96"/>
      <c r="BQ17" s="96"/>
      <c r="BR17" s="96"/>
    </row>
    <row r="19" spans="2:103">
      <c r="B19" s="15"/>
      <c r="C19" s="4"/>
    </row>
    <row r="20" spans="2:103">
      <c r="B20" s="15"/>
      <c r="C20" s="4"/>
    </row>
    <row r="21" spans="2:103">
      <c r="B21" s="15"/>
      <c r="C21" s="4"/>
    </row>
    <row r="22" spans="2:103" ht="15.75" thickBot="1">
      <c r="B22" s="15"/>
      <c r="C22" s="4"/>
      <c r="E22" t="s">
        <v>29614</v>
      </c>
      <c r="G22" s="103" t="str">
        <f>$G$2</f>
        <v>HindiIII</v>
      </c>
      <c r="H22" s="103"/>
      <c r="I22" s="15"/>
      <c r="J22" s="15"/>
      <c r="K22" s="15"/>
      <c r="L22" s="15"/>
      <c r="M22" s="15"/>
      <c r="N22" s="15"/>
      <c r="O22" s="15"/>
      <c r="P22" s="15"/>
      <c r="Q22" s="15"/>
      <c r="R22" s="15"/>
      <c r="S22" s="15"/>
      <c r="T22" s="15"/>
      <c r="U22" s="103" t="str">
        <f>$U$2</f>
        <v>UvrABC</v>
      </c>
      <c r="V22" s="103"/>
      <c r="W22" s="15"/>
      <c r="X22" s="15"/>
      <c r="Y22" s="15"/>
      <c r="Z22" s="15"/>
      <c r="AA22" s="15"/>
      <c r="AB22" s="15"/>
      <c r="AC22" s="15"/>
      <c r="AD22" s="15"/>
      <c r="AE22" s="15"/>
      <c r="AF22" s="15"/>
      <c r="AG22" s="15"/>
      <c r="AH22" s="15"/>
      <c r="AI22" s="103" t="str">
        <f>$AI$2</f>
        <v>DNA</v>
      </c>
      <c r="AJ22" s="103"/>
      <c r="AK22" s="15"/>
      <c r="AL22" s="15"/>
      <c r="AM22" s="15"/>
      <c r="AN22" s="15"/>
      <c r="AO22" s="15"/>
      <c r="AP22" s="15"/>
      <c r="AQ22" s="15"/>
      <c r="AR22" s="15"/>
      <c r="AS22" s="15"/>
      <c r="AT22" s="15"/>
      <c r="AU22" s="15"/>
      <c r="AV22" s="15"/>
      <c r="AW22" s="103" t="str">
        <f>$AW$2</f>
        <v>Pirarubicin</v>
      </c>
      <c r="AX22" s="103"/>
      <c r="AY22" s="15"/>
      <c r="AZ22" s="15"/>
      <c r="BA22" s="15"/>
      <c r="BB22" s="15"/>
      <c r="BC22" s="15"/>
      <c r="BD22" s="15"/>
      <c r="BE22" s="103" t="str">
        <f>$BE$2</f>
        <v>Dienestrol</v>
      </c>
      <c r="BF22" s="103"/>
      <c r="BG22" s="15"/>
      <c r="BH22" s="15"/>
      <c r="BI22" s="103" t="str">
        <f>$BI$2</f>
        <v>Mitoxantrone</v>
      </c>
      <c r="BJ22" s="103"/>
      <c r="BK22" s="15"/>
      <c r="BL22" s="15"/>
      <c r="BM22" s="15"/>
      <c r="BN22" s="15"/>
      <c r="BO22" s="15"/>
      <c r="BP22" s="15"/>
      <c r="BQ22" s="103" t="str">
        <f>$BQ$2</f>
        <v>L-thyroxine</v>
      </c>
      <c r="BR22" s="103"/>
      <c r="BS22" s="15"/>
      <c r="BT22" s="15"/>
      <c r="BU22" s="102" t="str">
        <f>$BU$2</f>
        <v>9-aminoacridine</v>
      </c>
      <c r="BV22" s="102"/>
      <c r="BX22" s="15"/>
      <c r="CA22" s="102" t="str">
        <f>$CA$2</f>
        <v>Pixantrone</v>
      </c>
      <c r="CB22" s="102"/>
      <c r="CD22" s="15"/>
      <c r="CE22" s="102" t="str">
        <f>$CE$2</f>
        <v>Irinotecan</v>
      </c>
      <c r="CF22" s="102"/>
      <c r="CH22" s="15"/>
      <c r="CI22" s="102" t="str">
        <f>$CI$2</f>
        <v>Camptothecin</v>
      </c>
      <c r="CJ22" s="102"/>
      <c r="CL22" s="15"/>
      <c r="CM22" s="102" t="str">
        <f>$CM$2</f>
        <v>Topotecan</v>
      </c>
      <c r="CN22" s="102"/>
      <c r="CP22" s="15"/>
      <c r="CQ22" s="102" t="str">
        <f>$CQ$2</f>
        <v>Belotecan</v>
      </c>
      <c r="CR22" s="102"/>
      <c r="CU22" s="102" t="str">
        <f>$CU$2</f>
        <v>Cy5</v>
      </c>
      <c r="CV22" s="102"/>
      <c r="CX22" s="15"/>
    </row>
    <row r="23" spans="2:103">
      <c r="B23" s="15"/>
      <c r="C23" s="4"/>
      <c r="F23" s="18" t="s">
        <v>29598</v>
      </c>
      <c r="G23">
        <f>G3</f>
        <v>574015</v>
      </c>
      <c r="H23">
        <f t="shared" ref="H23:BD26" si="0">H3</f>
        <v>540897</v>
      </c>
      <c r="I23">
        <f t="shared" si="0"/>
        <v>441665</v>
      </c>
      <c r="J23">
        <f t="shared" si="0"/>
        <v>468235</v>
      </c>
      <c r="K23">
        <f t="shared" si="0"/>
        <v>440991</v>
      </c>
      <c r="L23">
        <f t="shared" si="0"/>
        <v>421591</v>
      </c>
      <c r="M23">
        <f t="shared" si="0"/>
        <v>322401</v>
      </c>
      <c r="N23">
        <f t="shared" si="0"/>
        <v>338626</v>
      </c>
      <c r="O23">
        <f t="shared" si="0"/>
        <v>460345</v>
      </c>
      <c r="P23">
        <f t="shared" si="0"/>
        <v>490527</v>
      </c>
      <c r="Q23">
        <f t="shared" si="0"/>
        <v>377768</v>
      </c>
      <c r="R23">
        <f t="shared" si="0"/>
        <v>361932</v>
      </c>
      <c r="S23">
        <f t="shared" si="0"/>
        <v>346980</v>
      </c>
      <c r="T23">
        <f t="shared" si="0"/>
        <v>305250</v>
      </c>
      <c r="U23">
        <f t="shared" si="0"/>
        <v>42276</v>
      </c>
      <c r="V23">
        <f t="shared" si="0"/>
        <v>37397</v>
      </c>
      <c r="W23">
        <f t="shared" si="0"/>
        <v>47653</v>
      </c>
      <c r="X23">
        <f t="shared" si="0"/>
        <v>40113</v>
      </c>
      <c r="Y23">
        <f t="shared" si="0"/>
        <v>43277</v>
      </c>
      <c r="Z23">
        <f t="shared" si="0"/>
        <v>42654</v>
      </c>
      <c r="AA23">
        <f t="shared" si="0"/>
        <v>33796</v>
      </c>
      <c r="AB23">
        <f t="shared" si="0"/>
        <v>38313</v>
      </c>
      <c r="AC23">
        <f t="shared" si="0"/>
        <v>43762</v>
      </c>
      <c r="AD23">
        <f t="shared" si="0"/>
        <v>52971</v>
      </c>
      <c r="AE23">
        <f t="shared" si="0"/>
        <v>31219</v>
      </c>
      <c r="AF23">
        <f t="shared" si="0"/>
        <v>32094</v>
      </c>
      <c r="AG23">
        <f t="shared" si="0"/>
        <v>32462</v>
      </c>
      <c r="AH23">
        <f t="shared" si="0"/>
        <v>35071</v>
      </c>
      <c r="AI23">
        <f t="shared" si="0"/>
        <v>18966</v>
      </c>
      <c r="AJ23">
        <f t="shared" si="0"/>
        <v>20265</v>
      </c>
      <c r="AK23">
        <f t="shared" si="0"/>
        <v>16792</v>
      </c>
      <c r="AL23">
        <f t="shared" si="0"/>
        <v>16460</v>
      </c>
      <c r="AM23">
        <f t="shared" si="0"/>
        <v>16909</v>
      </c>
      <c r="AN23">
        <f t="shared" si="0"/>
        <v>23192</v>
      </c>
      <c r="AO23">
        <f t="shared" si="0"/>
        <v>15886</v>
      </c>
      <c r="AP23">
        <f t="shared" si="0"/>
        <v>17315</v>
      </c>
      <c r="AQ23">
        <f t="shared" si="0"/>
        <v>16749</v>
      </c>
      <c r="AR23">
        <f t="shared" si="0"/>
        <v>17895</v>
      </c>
      <c r="AS23">
        <f t="shared" si="0"/>
        <v>13594</v>
      </c>
      <c r="AT23">
        <f t="shared" si="0"/>
        <v>17635</v>
      </c>
      <c r="AU23">
        <f t="shared" si="0"/>
        <v>20039</v>
      </c>
      <c r="AV23">
        <f t="shared" si="0"/>
        <v>18152</v>
      </c>
      <c r="AW23">
        <f t="shared" si="0"/>
        <v>19710</v>
      </c>
      <c r="AX23">
        <f t="shared" si="0"/>
        <v>20021</v>
      </c>
      <c r="AY23">
        <f t="shared" si="0"/>
        <v>17889</v>
      </c>
      <c r="AZ23">
        <f t="shared" si="0"/>
        <v>16535</v>
      </c>
      <c r="BA23">
        <f t="shared" si="0"/>
        <v>16619</v>
      </c>
      <c r="BB23">
        <f t="shared" si="0"/>
        <v>15461</v>
      </c>
      <c r="BC23">
        <f t="shared" si="0"/>
        <v>22184</v>
      </c>
      <c r="BD23">
        <f t="shared" si="0"/>
        <v>20161</v>
      </c>
      <c r="BE23">
        <f t="shared" ref="BE23:BT26" si="1">BE3</f>
        <v>38666</v>
      </c>
      <c r="BF23">
        <f t="shared" si="1"/>
        <v>39217</v>
      </c>
      <c r="BG23">
        <f t="shared" si="1"/>
        <v>36122</v>
      </c>
      <c r="BH23">
        <f t="shared" si="1"/>
        <v>39693</v>
      </c>
      <c r="BI23">
        <f t="shared" si="1"/>
        <v>59856</v>
      </c>
      <c r="BJ23">
        <f t="shared" si="1"/>
        <v>54126</v>
      </c>
      <c r="BK23">
        <f t="shared" si="1"/>
        <v>42817</v>
      </c>
      <c r="BL23">
        <f t="shared" si="1"/>
        <v>52658</v>
      </c>
      <c r="BM23">
        <f t="shared" si="1"/>
        <v>52515</v>
      </c>
      <c r="BN23">
        <f t="shared" si="1"/>
        <v>57399</v>
      </c>
      <c r="BO23">
        <f t="shared" si="1"/>
        <v>59705</v>
      </c>
      <c r="BP23">
        <f t="shared" si="1"/>
        <v>63627</v>
      </c>
      <c r="BQ23">
        <f t="shared" si="1"/>
        <v>40509</v>
      </c>
      <c r="BR23">
        <f t="shared" si="1"/>
        <v>34610</v>
      </c>
      <c r="BS23">
        <f t="shared" si="1"/>
        <v>41851</v>
      </c>
      <c r="BT23">
        <f t="shared" si="1"/>
        <v>49240</v>
      </c>
      <c r="BU23">
        <f t="shared" ref="BU23:BZ26" si="2">BU3</f>
        <v>36062</v>
      </c>
      <c r="BV23">
        <f t="shared" si="2"/>
        <v>34446</v>
      </c>
      <c r="BW23">
        <f t="shared" si="2"/>
        <v>29938</v>
      </c>
      <c r="BX23">
        <f t="shared" si="2"/>
        <v>25718</v>
      </c>
      <c r="BY23">
        <f t="shared" si="2"/>
        <v>28751</v>
      </c>
      <c r="BZ23">
        <f t="shared" si="2"/>
        <v>31537</v>
      </c>
      <c r="CA23">
        <f t="shared" ref="CA23:CY26" si="3">CA3</f>
        <v>29135</v>
      </c>
      <c r="CB23">
        <f t="shared" si="3"/>
        <v>25751</v>
      </c>
      <c r="CC23">
        <f t="shared" si="3"/>
        <v>30510</v>
      </c>
      <c r="CD23">
        <f t="shared" si="3"/>
        <v>28547</v>
      </c>
      <c r="CE23">
        <f t="shared" si="3"/>
        <v>35781</v>
      </c>
      <c r="CF23">
        <f t="shared" si="3"/>
        <v>27339</v>
      </c>
      <c r="CG23">
        <f t="shared" si="3"/>
        <v>33126</v>
      </c>
      <c r="CH23">
        <f t="shared" si="3"/>
        <v>40216</v>
      </c>
      <c r="CI23">
        <f t="shared" si="3"/>
        <v>33410</v>
      </c>
      <c r="CJ23">
        <f t="shared" si="3"/>
        <v>37704</v>
      </c>
      <c r="CK23">
        <f t="shared" si="3"/>
        <v>31263</v>
      </c>
      <c r="CL23">
        <f t="shared" si="3"/>
        <v>34820</v>
      </c>
      <c r="CM23">
        <f t="shared" si="3"/>
        <v>40838</v>
      </c>
      <c r="CN23">
        <f t="shared" si="3"/>
        <v>34780</v>
      </c>
      <c r="CO23">
        <f t="shared" si="3"/>
        <v>34334</v>
      </c>
      <c r="CP23">
        <f t="shared" si="3"/>
        <v>35558</v>
      </c>
      <c r="CQ23">
        <f t="shared" si="3"/>
        <v>33475</v>
      </c>
      <c r="CR23">
        <f t="shared" si="3"/>
        <v>33821</v>
      </c>
      <c r="CU23" s="29">
        <f t="shared" si="3"/>
        <v>941703</v>
      </c>
      <c r="CV23" s="30">
        <f t="shared" si="3"/>
        <v>724787</v>
      </c>
      <c r="CW23" s="31">
        <f t="shared" si="3"/>
        <v>482494</v>
      </c>
      <c r="CX23" s="31">
        <f t="shared" si="3"/>
        <v>482002</v>
      </c>
      <c r="CY23" s="32">
        <f t="shared" si="3"/>
        <v>623903</v>
      </c>
    </row>
    <row r="24" spans="2:103">
      <c r="B24" s="15"/>
      <c r="C24" s="4"/>
      <c r="F24" s="18" t="s">
        <v>29600</v>
      </c>
      <c r="G24">
        <f>G4</f>
        <v>709298</v>
      </c>
      <c r="H24">
        <f t="shared" si="0"/>
        <v>702890</v>
      </c>
      <c r="I24">
        <f t="shared" si="0"/>
        <v>562463</v>
      </c>
      <c r="J24">
        <f t="shared" si="0"/>
        <v>645779</v>
      </c>
      <c r="K24">
        <f t="shared" si="0"/>
        <v>559626</v>
      </c>
      <c r="L24">
        <f t="shared" si="0"/>
        <v>561351</v>
      </c>
      <c r="M24">
        <f t="shared" si="0"/>
        <v>466002</v>
      </c>
      <c r="N24">
        <f t="shared" si="0"/>
        <v>507047</v>
      </c>
      <c r="O24">
        <f t="shared" si="0"/>
        <v>471616</v>
      </c>
      <c r="P24">
        <f t="shared" si="0"/>
        <v>515340</v>
      </c>
      <c r="Q24">
        <f t="shared" si="0"/>
        <v>526675</v>
      </c>
      <c r="R24">
        <f t="shared" si="0"/>
        <v>547991</v>
      </c>
      <c r="S24">
        <f t="shared" si="0"/>
        <v>498995</v>
      </c>
      <c r="T24">
        <f t="shared" si="0"/>
        <v>468864</v>
      </c>
      <c r="U24">
        <f t="shared" si="0"/>
        <v>51695</v>
      </c>
      <c r="V24">
        <f t="shared" si="0"/>
        <v>52808</v>
      </c>
      <c r="W24">
        <f t="shared" si="0"/>
        <v>54796</v>
      </c>
      <c r="X24">
        <f t="shared" si="0"/>
        <v>52203</v>
      </c>
      <c r="Y24">
        <f t="shared" si="0"/>
        <v>54093</v>
      </c>
      <c r="Z24">
        <f t="shared" si="0"/>
        <v>57947</v>
      </c>
      <c r="AA24">
        <f t="shared" si="0"/>
        <v>45337</v>
      </c>
      <c r="AB24">
        <f t="shared" si="0"/>
        <v>53279</v>
      </c>
      <c r="AC24">
        <f t="shared" si="0"/>
        <v>47725</v>
      </c>
      <c r="AD24">
        <f t="shared" si="0"/>
        <v>65753</v>
      </c>
      <c r="AE24">
        <f t="shared" si="0"/>
        <v>59677</v>
      </c>
      <c r="AF24">
        <f t="shared" si="0"/>
        <v>57964</v>
      </c>
      <c r="AG24">
        <f t="shared" si="0"/>
        <v>64971</v>
      </c>
      <c r="AH24">
        <f t="shared" si="0"/>
        <v>68926</v>
      </c>
      <c r="AI24">
        <f t="shared" si="0"/>
        <v>27828</v>
      </c>
      <c r="AJ24">
        <f>AJ4</f>
        <v>25618</v>
      </c>
      <c r="AK24">
        <f t="shared" si="0"/>
        <v>22110</v>
      </c>
      <c r="AL24">
        <f t="shared" si="0"/>
        <v>17354</v>
      </c>
      <c r="AM24">
        <f t="shared" si="0"/>
        <v>21813</v>
      </c>
      <c r="AN24">
        <f t="shared" si="0"/>
        <v>26599</v>
      </c>
      <c r="AO24">
        <f t="shared" si="0"/>
        <v>15787</v>
      </c>
      <c r="AP24">
        <f t="shared" si="0"/>
        <v>15418</v>
      </c>
      <c r="AQ24">
        <f t="shared" si="0"/>
        <v>16474</v>
      </c>
      <c r="AR24">
        <f t="shared" si="0"/>
        <v>19873</v>
      </c>
      <c r="AS24">
        <f t="shared" si="0"/>
        <v>15873</v>
      </c>
      <c r="AT24">
        <f t="shared" si="0"/>
        <v>18460</v>
      </c>
      <c r="AU24">
        <f t="shared" si="0"/>
        <v>21952</v>
      </c>
      <c r="AV24">
        <f t="shared" si="0"/>
        <v>17595</v>
      </c>
      <c r="AW24">
        <f t="shared" si="0"/>
        <v>23654</v>
      </c>
      <c r="AX24">
        <f t="shared" si="0"/>
        <v>23326</v>
      </c>
      <c r="AY24">
        <f t="shared" si="0"/>
        <v>22875</v>
      </c>
      <c r="AZ24">
        <f t="shared" si="0"/>
        <v>23580</v>
      </c>
      <c r="BA24">
        <f t="shared" si="0"/>
        <v>24026</v>
      </c>
      <c r="BB24">
        <f t="shared" si="0"/>
        <v>19920</v>
      </c>
      <c r="BC24">
        <f t="shared" si="0"/>
        <v>28651</v>
      </c>
      <c r="BD24">
        <f t="shared" si="0"/>
        <v>25809</v>
      </c>
      <c r="BE24">
        <f t="shared" si="1"/>
        <v>54499</v>
      </c>
      <c r="BF24">
        <f t="shared" si="1"/>
        <v>50345</v>
      </c>
      <c r="BG24">
        <f t="shared" si="1"/>
        <v>45113</v>
      </c>
      <c r="BH24">
        <f t="shared" si="1"/>
        <v>47040</v>
      </c>
      <c r="BI24">
        <f t="shared" si="1"/>
        <v>59989</v>
      </c>
      <c r="BJ24">
        <f t="shared" si="1"/>
        <v>55462</v>
      </c>
      <c r="BK24">
        <f t="shared" si="1"/>
        <v>47308</v>
      </c>
      <c r="BL24">
        <f t="shared" si="1"/>
        <v>50717</v>
      </c>
      <c r="BM24">
        <f t="shared" si="1"/>
        <v>51339</v>
      </c>
      <c r="BN24">
        <f t="shared" si="1"/>
        <v>61348</v>
      </c>
      <c r="BO24">
        <f t="shared" si="1"/>
        <v>59920</v>
      </c>
      <c r="BP24">
        <f t="shared" si="1"/>
        <v>60010</v>
      </c>
      <c r="BQ24">
        <f t="shared" si="1"/>
        <v>58814</v>
      </c>
      <c r="BR24">
        <f t="shared" si="1"/>
        <v>50849</v>
      </c>
      <c r="BS24">
        <f t="shared" si="1"/>
        <v>49888</v>
      </c>
      <c r="BT24">
        <f t="shared" si="1"/>
        <v>58984</v>
      </c>
      <c r="BU24">
        <f t="shared" si="2"/>
        <v>47674</v>
      </c>
      <c r="BV24">
        <f t="shared" si="2"/>
        <v>44393</v>
      </c>
      <c r="BW24">
        <f t="shared" si="2"/>
        <v>38398</v>
      </c>
      <c r="BX24">
        <f t="shared" si="2"/>
        <v>31162</v>
      </c>
      <c r="BY24">
        <f t="shared" si="2"/>
        <v>37367</v>
      </c>
      <c r="BZ24">
        <f t="shared" si="2"/>
        <v>37957</v>
      </c>
      <c r="CA24">
        <f t="shared" si="3"/>
        <v>51593</v>
      </c>
      <c r="CB24">
        <f t="shared" si="3"/>
        <v>41595</v>
      </c>
      <c r="CC24">
        <f t="shared" si="3"/>
        <v>51338</v>
      </c>
      <c r="CD24">
        <f t="shared" si="3"/>
        <v>48881</v>
      </c>
      <c r="CE24">
        <f t="shared" si="3"/>
        <v>54478</v>
      </c>
      <c r="CF24">
        <f t="shared" si="3"/>
        <v>44873</v>
      </c>
      <c r="CG24">
        <f t="shared" si="3"/>
        <v>60146</v>
      </c>
      <c r="CH24">
        <f t="shared" si="3"/>
        <v>72522</v>
      </c>
      <c r="CI24">
        <f t="shared" si="3"/>
        <v>50910</v>
      </c>
      <c r="CJ24">
        <f t="shared" si="3"/>
        <v>59174</v>
      </c>
      <c r="CK24">
        <f t="shared" si="3"/>
        <v>59843</v>
      </c>
      <c r="CL24">
        <f t="shared" si="3"/>
        <v>70124</v>
      </c>
      <c r="CM24">
        <f t="shared" si="3"/>
        <v>71061</v>
      </c>
      <c r="CN24">
        <f t="shared" si="3"/>
        <v>57020</v>
      </c>
      <c r="CO24">
        <f t="shared" si="3"/>
        <v>58892</v>
      </c>
      <c r="CP24">
        <f t="shared" si="3"/>
        <v>64620</v>
      </c>
      <c r="CQ24">
        <f t="shared" si="3"/>
        <v>52091</v>
      </c>
      <c r="CR24">
        <f t="shared" si="3"/>
        <v>56345</v>
      </c>
      <c r="CU24" s="33">
        <f t="shared" si="3"/>
        <v>585312</v>
      </c>
      <c r="CV24" s="34">
        <f t="shared" si="3"/>
        <v>612472</v>
      </c>
      <c r="CW24">
        <f t="shared" si="3"/>
        <v>382582</v>
      </c>
      <c r="CX24">
        <f t="shared" si="3"/>
        <v>396940</v>
      </c>
      <c r="CY24" s="35">
        <f t="shared" si="3"/>
        <v>406554.5</v>
      </c>
    </row>
    <row r="25" spans="2:103">
      <c r="B25" s="15"/>
      <c r="C25" s="4"/>
      <c r="F25" s="18" t="s">
        <v>29602</v>
      </c>
      <c r="G25">
        <f>G5</f>
        <v>720676</v>
      </c>
      <c r="H25">
        <f t="shared" si="0"/>
        <v>713123</v>
      </c>
      <c r="I25">
        <f t="shared" si="0"/>
        <v>550525</v>
      </c>
      <c r="J25">
        <f t="shared" si="0"/>
        <v>641850</v>
      </c>
      <c r="K25">
        <f t="shared" si="0"/>
        <v>568325</v>
      </c>
      <c r="L25">
        <f t="shared" si="0"/>
        <v>564088</v>
      </c>
      <c r="M25">
        <f t="shared" si="0"/>
        <v>460724</v>
      </c>
      <c r="N25">
        <f t="shared" si="0"/>
        <v>536852</v>
      </c>
      <c r="O25">
        <f t="shared" si="0"/>
        <v>451225</v>
      </c>
      <c r="P25">
        <f t="shared" si="0"/>
        <v>521010</v>
      </c>
      <c r="Q25">
        <f t="shared" si="0"/>
        <v>528066</v>
      </c>
      <c r="R25">
        <f t="shared" si="0"/>
        <v>568561</v>
      </c>
      <c r="S25">
        <f t="shared" si="0"/>
        <v>518695</v>
      </c>
      <c r="T25">
        <f t="shared" si="0"/>
        <v>497820</v>
      </c>
      <c r="U25">
        <f t="shared" si="0"/>
        <v>57275</v>
      </c>
      <c r="V25">
        <f t="shared" si="0"/>
        <v>62662</v>
      </c>
      <c r="W25">
        <f t="shared" si="0"/>
        <v>64743</v>
      </c>
      <c r="X25">
        <f t="shared" si="0"/>
        <v>58073</v>
      </c>
      <c r="Y25">
        <f t="shared" si="0"/>
        <v>64083</v>
      </c>
      <c r="Z25">
        <f t="shared" si="0"/>
        <v>62225</v>
      </c>
      <c r="AA25">
        <f t="shared" si="0"/>
        <v>48066</v>
      </c>
      <c r="AB25">
        <f t="shared" si="0"/>
        <v>58175</v>
      </c>
      <c r="AC25">
        <f t="shared" si="0"/>
        <v>57664</v>
      </c>
      <c r="AD25">
        <f t="shared" si="0"/>
        <v>72364</v>
      </c>
      <c r="AE25">
        <f t="shared" si="0"/>
        <v>65348</v>
      </c>
      <c r="AF25">
        <f t="shared" si="0"/>
        <v>66107</v>
      </c>
      <c r="AG25">
        <f t="shared" si="0"/>
        <v>74283</v>
      </c>
      <c r="AH25">
        <f t="shared" si="0"/>
        <v>78478</v>
      </c>
      <c r="AI25">
        <f t="shared" si="0"/>
        <v>24634</v>
      </c>
      <c r="AJ25">
        <f t="shared" si="0"/>
        <v>28638</v>
      </c>
      <c r="AK25">
        <f t="shared" si="0"/>
        <v>26004</v>
      </c>
      <c r="AL25">
        <f t="shared" si="0"/>
        <v>18334</v>
      </c>
      <c r="AM25">
        <f t="shared" si="0"/>
        <v>22925</v>
      </c>
      <c r="AN25">
        <f t="shared" si="0"/>
        <v>23257</v>
      </c>
      <c r="AO25">
        <f t="shared" si="0"/>
        <v>17562</v>
      </c>
      <c r="AP25">
        <f t="shared" si="0"/>
        <v>19135</v>
      </c>
      <c r="AQ25">
        <f t="shared" si="0"/>
        <v>17930</v>
      </c>
      <c r="AR25">
        <f t="shared" si="0"/>
        <v>19352</v>
      </c>
      <c r="AS25">
        <f t="shared" si="0"/>
        <v>19104</v>
      </c>
      <c r="AT25">
        <f t="shared" si="0"/>
        <v>18966</v>
      </c>
      <c r="AU25">
        <f t="shared" si="0"/>
        <v>22263</v>
      </c>
      <c r="AV25">
        <f t="shared" si="0"/>
        <v>21537</v>
      </c>
      <c r="AW25">
        <f t="shared" si="0"/>
        <v>25461</v>
      </c>
      <c r="AX25">
        <f t="shared" si="0"/>
        <v>22660</v>
      </c>
      <c r="AY25">
        <f t="shared" si="0"/>
        <v>25374</v>
      </c>
      <c r="AZ25">
        <f t="shared" si="0"/>
        <v>25668</v>
      </c>
      <c r="BA25">
        <f t="shared" si="0"/>
        <v>26181</v>
      </c>
      <c r="BB25">
        <f t="shared" si="0"/>
        <v>22354</v>
      </c>
      <c r="BC25">
        <f t="shared" si="0"/>
        <v>33666</v>
      </c>
      <c r="BD25">
        <f t="shared" si="0"/>
        <v>28038</v>
      </c>
      <c r="BE25">
        <f t="shared" si="1"/>
        <v>63097</v>
      </c>
      <c r="BF25">
        <f t="shared" si="1"/>
        <v>52386</v>
      </c>
      <c r="BG25">
        <f t="shared" si="1"/>
        <v>48355</v>
      </c>
      <c r="BH25">
        <f t="shared" si="1"/>
        <v>54161</v>
      </c>
      <c r="BI25">
        <f t="shared" si="1"/>
        <v>56911</v>
      </c>
      <c r="BJ25">
        <f t="shared" si="1"/>
        <v>51935</v>
      </c>
      <c r="BK25">
        <f t="shared" si="1"/>
        <v>48095</v>
      </c>
      <c r="BL25">
        <f t="shared" si="1"/>
        <v>51993</v>
      </c>
      <c r="BM25">
        <f t="shared" si="1"/>
        <v>51974</v>
      </c>
      <c r="BN25">
        <f t="shared" si="1"/>
        <v>56628</v>
      </c>
      <c r="BO25">
        <f t="shared" si="1"/>
        <v>50590</v>
      </c>
      <c r="BP25">
        <f t="shared" si="1"/>
        <v>56114</v>
      </c>
      <c r="BQ25">
        <f t="shared" si="1"/>
        <v>65189</v>
      </c>
      <c r="BR25">
        <f t="shared" si="1"/>
        <v>55099</v>
      </c>
      <c r="BS25">
        <f t="shared" si="1"/>
        <v>55615</v>
      </c>
      <c r="BT25">
        <f t="shared" si="1"/>
        <v>68025</v>
      </c>
      <c r="BU25">
        <f t="shared" si="2"/>
        <v>50675</v>
      </c>
      <c r="BV25">
        <f t="shared" si="2"/>
        <v>50783</v>
      </c>
      <c r="BW25">
        <f t="shared" si="2"/>
        <v>39810</v>
      </c>
      <c r="BX25">
        <f t="shared" si="2"/>
        <v>35475</v>
      </c>
      <c r="BY25">
        <f t="shared" si="2"/>
        <v>35427</v>
      </c>
      <c r="BZ25">
        <f t="shared" si="2"/>
        <v>45588</v>
      </c>
      <c r="CA25">
        <f t="shared" si="3"/>
        <v>54241</v>
      </c>
      <c r="CB25">
        <f t="shared" si="3"/>
        <v>47855</v>
      </c>
      <c r="CC25">
        <f t="shared" si="3"/>
        <v>60393</v>
      </c>
      <c r="CD25">
        <f t="shared" si="3"/>
        <v>56348</v>
      </c>
      <c r="CE25">
        <f t="shared" si="3"/>
        <v>61293</v>
      </c>
      <c r="CF25">
        <f t="shared" si="3"/>
        <v>50297</v>
      </c>
      <c r="CG25">
        <f t="shared" si="3"/>
        <v>66668</v>
      </c>
      <c r="CH25">
        <f t="shared" si="3"/>
        <v>82345</v>
      </c>
      <c r="CI25">
        <f t="shared" si="3"/>
        <v>60972</v>
      </c>
      <c r="CJ25">
        <f t="shared" si="3"/>
        <v>62306</v>
      </c>
      <c r="CK25">
        <f t="shared" si="3"/>
        <v>64213</v>
      </c>
      <c r="CL25">
        <f t="shared" si="3"/>
        <v>73169</v>
      </c>
      <c r="CM25">
        <f t="shared" si="3"/>
        <v>76587</v>
      </c>
      <c r="CN25">
        <f t="shared" si="3"/>
        <v>63069</v>
      </c>
      <c r="CO25">
        <f t="shared" si="3"/>
        <v>69760</v>
      </c>
      <c r="CP25">
        <f t="shared" si="3"/>
        <v>68231</v>
      </c>
      <c r="CQ25">
        <f t="shared" si="3"/>
        <v>56658</v>
      </c>
      <c r="CR25">
        <f t="shared" si="3"/>
        <v>56479</v>
      </c>
      <c r="CU25" s="33">
        <f t="shared" si="3"/>
        <v>575042</v>
      </c>
      <c r="CV25" s="34">
        <f t="shared" si="3"/>
        <v>602420</v>
      </c>
      <c r="CW25">
        <f t="shared" si="3"/>
        <v>367787</v>
      </c>
      <c r="CX25">
        <f t="shared" si="3"/>
        <v>376060</v>
      </c>
      <c r="CY25" s="35">
        <f t="shared" si="3"/>
        <v>399011.5</v>
      </c>
    </row>
    <row r="26" spans="2:103" ht="15.75" thickBot="1">
      <c r="B26" s="15"/>
      <c r="C26" s="4"/>
      <c r="F26" s="18" t="s">
        <v>29604</v>
      </c>
      <c r="G26">
        <f>G6</f>
        <v>619186</v>
      </c>
      <c r="H26">
        <f t="shared" si="0"/>
        <v>626974</v>
      </c>
      <c r="I26">
        <f t="shared" si="0"/>
        <v>249033</v>
      </c>
      <c r="J26">
        <f t="shared" si="0"/>
        <v>534648</v>
      </c>
      <c r="K26">
        <f t="shared" si="0"/>
        <v>309116</v>
      </c>
      <c r="L26">
        <f t="shared" si="0"/>
        <v>503126</v>
      </c>
      <c r="M26">
        <f t="shared" si="0"/>
        <v>237172</v>
      </c>
      <c r="N26">
        <f t="shared" si="0"/>
        <v>466290</v>
      </c>
      <c r="O26">
        <f t="shared" si="0"/>
        <v>143963</v>
      </c>
      <c r="P26">
        <f t="shared" si="0"/>
        <v>361609</v>
      </c>
      <c r="Q26">
        <f t="shared" si="0"/>
        <v>246225</v>
      </c>
      <c r="R26">
        <f t="shared" si="0"/>
        <v>464697</v>
      </c>
      <c r="S26">
        <f t="shared" si="0"/>
        <v>405379</v>
      </c>
      <c r="T26">
        <f t="shared" si="0"/>
        <v>482069</v>
      </c>
      <c r="U26">
        <f t="shared" si="0"/>
        <v>98984</v>
      </c>
      <c r="V26">
        <f t="shared" si="0"/>
        <v>118516</v>
      </c>
      <c r="W26">
        <f t="shared" si="0"/>
        <v>101969</v>
      </c>
      <c r="X26">
        <f t="shared" si="0"/>
        <v>99287</v>
      </c>
      <c r="Y26">
        <f t="shared" si="0"/>
        <v>111886</v>
      </c>
      <c r="Z26">
        <f t="shared" si="0"/>
        <v>120730</v>
      </c>
      <c r="AA26">
        <f t="shared" si="0"/>
        <v>73789</v>
      </c>
      <c r="AB26">
        <f t="shared" si="0"/>
        <v>96301</v>
      </c>
      <c r="AC26">
        <f t="shared" si="0"/>
        <v>76541</v>
      </c>
      <c r="AD26">
        <f t="shared" si="0"/>
        <v>111580</v>
      </c>
      <c r="AE26">
        <f t="shared" si="0"/>
        <v>104436</v>
      </c>
      <c r="AF26">
        <f t="shared" si="0"/>
        <v>117581</v>
      </c>
      <c r="AG26">
        <f t="shared" si="0"/>
        <v>119451</v>
      </c>
      <c r="AH26">
        <f t="shared" si="0"/>
        <v>139667</v>
      </c>
      <c r="AI26">
        <f t="shared" si="0"/>
        <v>25297</v>
      </c>
      <c r="AJ26">
        <f t="shared" si="0"/>
        <v>27279</v>
      </c>
      <c r="AK26">
        <f t="shared" si="0"/>
        <v>22603</v>
      </c>
      <c r="AL26">
        <f t="shared" si="0"/>
        <v>21813</v>
      </c>
      <c r="AM26">
        <f t="shared" si="0"/>
        <v>28402</v>
      </c>
      <c r="AN26">
        <f t="shared" si="0"/>
        <v>22520</v>
      </c>
      <c r="AO26">
        <f t="shared" si="0"/>
        <v>19597</v>
      </c>
      <c r="AP26">
        <f t="shared" si="0"/>
        <v>21655</v>
      </c>
      <c r="AQ26">
        <f t="shared" si="0"/>
        <v>18779</v>
      </c>
      <c r="AR26">
        <f t="shared" si="0"/>
        <v>20160</v>
      </c>
      <c r="AS26">
        <f t="shared" si="0"/>
        <v>17950</v>
      </c>
      <c r="AT26">
        <f t="shared" si="0"/>
        <v>21558</v>
      </c>
      <c r="AU26">
        <f t="shared" si="0"/>
        <v>22731</v>
      </c>
      <c r="AV26">
        <f t="shared" si="0"/>
        <v>27457</v>
      </c>
      <c r="AW26">
        <f t="shared" si="0"/>
        <v>28982</v>
      </c>
      <c r="AX26">
        <f t="shared" si="0"/>
        <v>33017</v>
      </c>
      <c r="AY26">
        <f t="shared" si="0"/>
        <v>44362</v>
      </c>
      <c r="AZ26">
        <f t="shared" si="0"/>
        <v>53425</v>
      </c>
      <c r="BA26">
        <f t="shared" si="0"/>
        <v>47327</v>
      </c>
      <c r="BB26">
        <f t="shared" si="0"/>
        <v>40495</v>
      </c>
      <c r="BC26">
        <f t="shared" si="0"/>
        <v>55420</v>
      </c>
      <c r="BD26">
        <f t="shared" si="0"/>
        <v>48957</v>
      </c>
      <c r="BE26">
        <f t="shared" si="1"/>
        <v>100006</v>
      </c>
      <c r="BF26">
        <f t="shared" si="1"/>
        <v>78928</v>
      </c>
      <c r="BG26">
        <f t="shared" si="1"/>
        <v>85168</v>
      </c>
      <c r="BH26">
        <f t="shared" si="1"/>
        <v>79135</v>
      </c>
      <c r="BI26">
        <f t="shared" si="1"/>
        <v>41754</v>
      </c>
      <c r="BJ26">
        <f t="shared" si="1"/>
        <v>42915</v>
      </c>
      <c r="BK26">
        <f t="shared" si="1"/>
        <v>39222</v>
      </c>
      <c r="BL26">
        <f t="shared" si="1"/>
        <v>42269</v>
      </c>
      <c r="BM26">
        <f t="shared" si="1"/>
        <v>36819</v>
      </c>
      <c r="BN26">
        <f t="shared" si="1"/>
        <v>43336</v>
      </c>
      <c r="BO26">
        <f t="shared" si="1"/>
        <v>23432</v>
      </c>
      <c r="BP26">
        <f t="shared" si="1"/>
        <v>32580</v>
      </c>
      <c r="BQ26">
        <f t="shared" si="1"/>
        <v>112595</v>
      </c>
      <c r="BR26">
        <f t="shared" si="1"/>
        <v>88757</v>
      </c>
      <c r="BS26">
        <f t="shared" si="1"/>
        <v>87021</v>
      </c>
      <c r="BT26">
        <f t="shared" si="1"/>
        <v>117618</v>
      </c>
      <c r="BU26">
        <f t="shared" si="2"/>
        <v>88109</v>
      </c>
      <c r="BV26">
        <f t="shared" si="2"/>
        <v>88479</v>
      </c>
      <c r="BW26">
        <f t="shared" si="2"/>
        <v>72062</v>
      </c>
      <c r="BX26">
        <f t="shared" si="2"/>
        <v>58574</v>
      </c>
      <c r="BY26">
        <f t="shared" si="2"/>
        <v>65552</v>
      </c>
      <c r="BZ26">
        <f t="shared" si="2"/>
        <v>85278</v>
      </c>
      <c r="CA26">
        <f t="shared" si="3"/>
        <v>113213</v>
      </c>
      <c r="CB26">
        <f t="shared" si="3"/>
        <v>100624</v>
      </c>
      <c r="CC26">
        <f t="shared" si="3"/>
        <v>95555</v>
      </c>
      <c r="CD26">
        <f t="shared" si="3"/>
        <v>107527</v>
      </c>
      <c r="CE26">
        <f t="shared" si="3"/>
        <v>39270</v>
      </c>
      <c r="CF26">
        <f t="shared" si="3"/>
        <v>57457</v>
      </c>
      <c r="CG26">
        <f t="shared" si="3"/>
        <v>111839</v>
      </c>
      <c r="CH26">
        <f t="shared" si="3"/>
        <v>143529</v>
      </c>
      <c r="CI26">
        <f t="shared" si="3"/>
        <v>81444</v>
      </c>
      <c r="CJ26">
        <f t="shared" si="3"/>
        <v>98693</v>
      </c>
      <c r="CK26">
        <f t="shared" si="3"/>
        <v>111474</v>
      </c>
      <c r="CL26">
        <f t="shared" si="3"/>
        <v>131692</v>
      </c>
      <c r="CM26">
        <f t="shared" si="3"/>
        <v>134270</v>
      </c>
      <c r="CN26">
        <f t="shared" si="3"/>
        <v>108862</v>
      </c>
      <c r="CO26">
        <f t="shared" si="3"/>
        <v>122780</v>
      </c>
      <c r="CP26">
        <f t="shared" si="3"/>
        <v>129681</v>
      </c>
      <c r="CQ26">
        <f t="shared" si="3"/>
        <v>106474</v>
      </c>
      <c r="CR26">
        <f t="shared" si="3"/>
        <v>102669</v>
      </c>
      <c r="CU26" s="36">
        <f t="shared" si="3"/>
        <v>449372</v>
      </c>
      <c r="CV26" s="37">
        <f t="shared" si="3"/>
        <v>432943</v>
      </c>
      <c r="CW26" s="38">
        <f t="shared" si="3"/>
        <v>230107</v>
      </c>
      <c r="CX26" s="38">
        <f t="shared" si="3"/>
        <v>118845</v>
      </c>
      <c r="CY26" s="39">
        <f t="shared" si="3"/>
        <v>254963.5</v>
      </c>
    </row>
    <row r="27" spans="2:103">
      <c r="B27" s="15"/>
      <c r="C27" s="4"/>
    </row>
    <row r="28" spans="2:103">
      <c r="B28" s="15"/>
      <c r="C28" s="4"/>
    </row>
    <row r="29" spans="2:103">
      <c r="B29" s="15"/>
      <c r="C29" s="4"/>
    </row>
    <row r="30" spans="2:103">
      <c r="B30" s="15"/>
      <c r="C30" s="4"/>
    </row>
    <row r="31" spans="2:103">
      <c r="B31" s="15"/>
      <c r="C31" s="4"/>
    </row>
    <row r="32" spans="2:103">
      <c r="B32" s="15"/>
      <c r="C32" s="4"/>
    </row>
    <row r="33" spans="2:56">
      <c r="B33" s="15"/>
      <c r="C33" s="4"/>
      <c r="E33" s="101" t="s">
        <v>29590</v>
      </c>
      <c r="F33" s="101"/>
      <c r="H33" s="1" t="str">
        <f>$G$22</f>
        <v>HindiIII</v>
      </c>
      <c r="I33" s="1" t="str">
        <f>$U$22</f>
        <v>UvrABC</v>
      </c>
      <c r="J33" s="1" t="str">
        <f>$AI$22</f>
        <v>DNA</v>
      </c>
      <c r="K33" s="1" t="str">
        <f>$AW$22</f>
        <v>Pirarubicin</v>
      </c>
      <c r="L33" s="1" t="str">
        <f>$BE$22</f>
        <v>Dienestrol</v>
      </c>
      <c r="M33" s="1" t="str">
        <f>$BI$22</f>
        <v>Mitoxantrone</v>
      </c>
      <c r="N33" s="1" t="str">
        <f>$BQ$22</f>
        <v>L-thyroxine</v>
      </c>
      <c r="O33" s="1" t="str">
        <f>$BU$22</f>
        <v>9-aminoacridine</v>
      </c>
      <c r="P33" s="1" t="str">
        <f>$CA$22</f>
        <v>Pixantrone</v>
      </c>
      <c r="Q33" s="1" t="str">
        <f>$CE$22</f>
        <v>Irinotecan</v>
      </c>
      <c r="R33" s="1" t="str">
        <f>$CI$22</f>
        <v>Camptothecin</v>
      </c>
      <c r="S33" s="1" t="str">
        <f>$CM$22</f>
        <v>Topotecan</v>
      </c>
      <c r="T33" s="1" t="str">
        <f>$CQ$22</f>
        <v>Belotecan</v>
      </c>
      <c r="U33" s="1" t="str">
        <f>$CU$22</f>
        <v>Cy5</v>
      </c>
      <c r="AB33" s="1"/>
      <c r="AC33" s="1"/>
      <c r="AD33" s="1"/>
      <c r="AE33" s="1"/>
      <c r="AF33" s="1"/>
      <c r="AG33" s="1"/>
      <c r="AH33" s="1"/>
      <c r="AI33" s="1"/>
      <c r="AJ33" s="1"/>
      <c r="AK33" s="1"/>
      <c r="AL33" s="1"/>
      <c r="AM33" s="1"/>
      <c r="AN33" s="1"/>
      <c r="AP33" s="1"/>
      <c r="AQ33" s="1"/>
      <c r="AR33" s="1"/>
      <c r="AS33" s="1"/>
      <c r="BD33" s="1"/>
    </row>
    <row r="34" spans="2:56">
      <c r="B34" s="15"/>
      <c r="C34" s="4"/>
      <c r="G34" s="1" t="s">
        <v>29598</v>
      </c>
      <c r="H34">
        <f>AVERAGE(G23:T23)</f>
        <v>420801.64285714284</v>
      </c>
      <c r="I34">
        <f>AVERAGE(U23:AH23)</f>
        <v>39504.142857142855</v>
      </c>
      <c r="J34">
        <f>AVERAGE(AI23:AV23)</f>
        <v>17846.357142857141</v>
      </c>
      <c r="K34">
        <f>AVERAGE(AW23:BD23)</f>
        <v>18572.5</v>
      </c>
      <c r="L34">
        <f>AVERAGE(BE23:BH23)</f>
        <v>38424.5</v>
      </c>
      <c r="M34">
        <f>AVERAGE(BI23:BP23)</f>
        <v>55337.875</v>
      </c>
      <c r="N34">
        <f>AVERAGE(BQ23:BT23)</f>
        <v>41552.5</v>
      </c>
      <c r="O34">
        <f>AVERAGE(BU23:BZ23)</f>
        <v>31075.333333333332</v>
      </c>
      <c r="P34">
        <f>AVERAGE(CA23:CD23)</f>
        <v>28485.75</v>
      </c>
      <c r="Q34">
        <f>AVERAGE(CE23:CH23)</f>
        <v>34115.5</v>
      </c>
      <c r="R34">
        <f>AVERAGE(CI23:CL23)</f>
        <v>34299.25</v>
      </c>
      <c r="S34">
        <f>AVERAGE(CM23:CP23)</f>
        <v>36377.5</v>
      </c>
      <c r="T34">
        <f>AVERAGE(CQ23:CT23)</f>
        <v>33648</v>
      </c>
      <c r="U34">
        <f>AVERAGE(CU23:CY23)</f>
        <v>650977.80000000005</v>
      </c>
    </row>
    <row r="35" spans="2:56">
      <c r="G35" s="1" t="s">
        <v>29600</v>
      </c>
      <c r="H35">
        <f>AVERAGE(G24:T24)</f>
        <v>553138.35714285716</v>
      </c>
      <c r="I35">
        <f t="shared" ref="I35:I37" si="4">AVERAGE(U24:AH24)</f>
        <v>56226.714285714283</v>
      </c>
      <c r="J35">
        <f t="shared" ref="J35:J37" si="5">AVERAGE(AI24:AV24)</f>
        <v>20196.714285714286</v>
      </c>
      <c r="K35">
        <f>AVERAGE(AW24:BD24)</f>
        <v>23980.125</v>
      </c>
      <c r="L35">
        <f>AVERAGE(BE24:BH24)</f>
        <v>49249.25</v>
      </c>
      <c r="M35">
        <f>AVERAGE(BI24:BP24)</f>
        <v>55761.625</v>
      </c>
      <c r="N35">
        <f>AVERAGE(BQ24:BT24)</f>
        <v>54633.75</v>
      </c>
      <c r="O35">
        <f>AVERAGE(BU24:BZ24)</f>
        <v>39491.833333333336</v>
      </c>
      <c r="P35">
        <f>AVERAGE(CA24:CD24)</f>
        <v>48351.75</v>
      </c>
      <c r="Q35">
        <f>AVERAGE(CE24:CH24)</f>
        <v>58004.75</v>
      </c>
      <c r="R35">
        <f>AVERAGE(CI24:CL24)</f>
        <v>60012.75</v>
      </c>
      <c r="S35">
        <f>AVERAGE(CM24:CP24)</f>
        <v>62898.25</v>
      </c>
      <c r="T35">
        <f>AVERAGE(CQ24:CT24)</f>
        <v>54218</v>
      </c>
      <c r="U35">
        <f>AVERAGE(CU24:CY24)</f>
        <v>476772.1</v>
      </c>
    </row>
    <row r="36" spans="2:56">
      <c r="B36" s="15"/>
      <c r="C36" s="4"/>
      <c r="G36" s="1" t="s">
        <v>29602</v>
      </c>
      <c r="H36">
        <f t="shared" ref="H36:H37" si="6">AVERAGE(G25:T25)</f>
        <v>560110</v>
      </c>
      <c r="I36">
        <f t="shared" si="4"/>
        <v>63539</v>
      </c>
      <c r="J36">
        <f t="shared" si="5"/>
        <v>21402.928571428572</v>
      </c>
      <c r="K36">
        <f t="shared" ref="K36:K37" si="7">AVERAGE(AW25:BD25)</f>
        <v>26175.25</v>
      </c>
      <c r="L36">
        <f>AVERAGE(BE25:BH25)</f>
        <v>54499.75</v>
      </c>
      <c r="M36">
        <f>AVERAGE(BI25:BP25)</f>
        <v>53030</v>
      </c>
      <c r="N36">
        <f>AVERAGE(BQ25:BT25)</f>
        <v>60982</v>
      </c>
      <c r="O36">
        <f>AVERAGE(BU25:BZ25)</f>
        <v>42959.666666666664</v>
      </c>
      <c r="P36">
        <f>AVERAGE(CA25:CD25)</f>
        <v>54709.25</v>
      </c>
      <c r="Q36">
        <f>AVERAGE(CE25:CH25)</f>
        <v>65150.75</v>
      </c>
      <c r="R36">
        <f>AVERAGE(CI25:CL25)</f>
        <v>65165</v>
      </c>
      <c r="S36">
        <f>AVERAGE(CM25:CP25)</f>
        <v>69411.75</v>
      </c>
      <c r="T36">
        <f>AVERAGE(CQ25:CT25)</f>
        <v>56568.5</v>
      </c>
      <c r="U36">
        <f>AVERAGE(CU25:CY25)</f>
        <v>464064.1</v>
      </c>
    </row>
    <row r="37" spans="2:56">
      <c r="B37" s="15"/>
      <c r="C37" s="4"/>
      <c r="G37" s="1" t="s">
        <v>29604</v>
      </c>
      <c r="H37">
        <f t="shared" si="6"/>
        <v>403534.78571428574</v>
      </c>
      <c r="I37">
        <f t="shared" si="4"/>
        <v>106479.85714285714</v>
      </c>
      <c r="J37">
        <f t="shared" si="5"/>
        <v>22700.071428571428</v>
      </c>
      <c r="K37">
        <f t="shared" si="7"/>
        <v>43998.125</v>
      </c>
      <c r="L37">
        <f>AVERAGE(BE26:BH26)</f>
        <v>85809.25</v>
      </c>
      <c r="M37">
        <f>AVERAGE(BI26:BP26)</f>
        <v>37790.875</v>
      </c>
      <c r="N37">
        <f>AVERAGE(BQ26:BT26)</f>
        <v>101497.75</v>
      </c>
      <c r="O37">
        <f>AVERAGE(BU26:BZ26)</f>
        <v>76342.333333333328</v>
      </c>
      <c r="P37">
        <f>AVERAGE(CA26:CD26)</f>
        <v>104229.75</v>
      </c>
      <c r="Q37">
        <f>AVERAGE(CE26:CH26)</f>
        <v>88023.75</v>
      </c>
      <c r="R37">
        <f>AVERAGE(CI26:CL26)</f>
        <v>105825.75</v>
      </c>
      <c r="S37">
        <f>AVERAGE(CM26:CP26)</f>
        <v>123898.25</v>
      </c>
      <c r="T37">
        <f>AVERAGE(CQ26:CT26)</f>
        <v>104571.5</v>
      </c>
      <c r="U37">
        <f>AVERAGE(CU26:CY26)</f>
        <v>297246.09999999998</v>
      </c>
    </row>
    <row r="38" spans="2:56">
      <c r="B38" s="15"/>
      <c r="C38" s="4"/>
    </row>
    <row r="39" spans="2:56">
      <c r="B39" s="15"/>
      <c r="C39" s="4"/>
    </row>
    <row r="40" spans="2:56">
      <c r="B40" s="15"/>
      <c r="C40" s="4"/>
      <c r="H40" s="1" t="str">
        <f t="shared" ref="H40:K40" si="8">H33</f>
        <v>HindiIII</v>
      </c>
      <c r="I40" s="1" t="str">
        <f t="shared" si="8"/>
        <v>UvrABC</v>
      </c>
      <c r="J40" s="1" t="str">
        <f t="shared" si="8"/>
        <v>DNA</v>
      </c>
      <c r="K40" s="1" t="str">
        <f t="shared" si="8"/>
        <v>Pirarubicin</v>
      </c>
      <c r="L40" s="1" t="str">
        <f t="shared" ref="L40:U40" si="9">L33</f>
        <v>Dienestrol</v>
      </c>
      <c r="M40" s="1" t="str">
        <f t="shared" si="9"/>
        <v>Mitoxantrone</v>
      </c>
      <c r="N40" s="1" t="str">
        <f t="shared" si="9"/>
        <v>L-thyroxine</v>
      </c>
      <c r="O40" s="1" t="str">
        <f t="shared" si="9"/>
        <v>9-aminoacridine</v>
      </c>
      <c r="P40" s="1" t="str">
        <f t="shared" si="9"/>
        <v>Pixantrone</v>
      </c>
      <c r="Q40" s="1" t="str">
        <f t="shared" si="9"/>
        <v>Irinotecan</v>
      </c>
      <c r="R40" s="1" t="str">
        <f t="shared" si="9"/>
        <v>Camptothecin</v>
      </c>
      <c r="S40" s="1" t="str">
        <f t="shared" si="9"/>
        <v>Topotecan</v>
      </c>
      <c r="T40" s="1" t="str">
        <f t="shared" si="9"/>
        <v>Belotecan</v>
      </c>
      <c r="U40" s="1" t="str">
        <f t="shared" si="9"/>
        <v>Cy5</v>
      </c>
      <c r="AB40" s="1"/>
      <c r="AC40" s="1"/>
      <c r="AD40" s="1"/>
      <c r="AE40" s="1"/>
      <c r="AF40" s="1"/>
      <c r="AG40" s="1"/>
      <c r="AH40" s="1"/>
      <c r="AI40" s="1"/>
      <c r="AJ40" s="1"/>
      <c r="AK40" s="1"/>
      <c r="AL40" s="1"/>
      <c r="AM40" s="1"/>
      <c r="AN40" s="1"/>
      <c r="AP40" s="1"/>
      <c r="AQ40" s="1"/>
      <c r="AR40" s="1"/>
      <c r="AS40" s="1"/>
      <c r="BD40" s="1"/>
    </row>
    <row r="41" spans="2:56">
      <c r="B41" s="15"/>
      <c r="C41" s="4"/>
      <c r="E41" s="101" t="s">
        <v>29615</v>
      </c>
      <c r="F41" s="101"/>
      <c r="G41" s="1" t="str">
        <f>G34</f>
        <v>0.5h</v>
      </c>
      <c r="H41">
        <f>STDEV(G23:T23)</f>
        <v>82261.700400992457</v>
      </c>
      <c r="I41">
        <f>STDEV(U23:AH23)</f>
        <v>6381.0990114091383</v>
      </c>
      <c r="J41">
        <f>STDEV(AI23:AV23)</f>
        <v>2286.2774112296415</v>
      </c>
      <c r="K41">
        <f>STDEV(AW23:BD23)</f>
        <v>2301.3814484844906</v>
      </c>
      <c r="L41">
        <f>STDEV(BE23:BH23)</f>
        <v>1591.3282711831228</v>
      </c>
      <c r="M41">
        <f>STDEV(BI23:BP23)</f>
        <v>6390.1080795129856</v>
      </c>
      <c r="N41">
        <f>STDEV(BQ23:BT23)</f>
        <v>6013.1510596913049</v>
      </c>
      <c r="O41">
        <f>STDEV(BU23:BZ23)</f>
        <v>3790.4735148351324</v>
      </c>
      <c r="P41">
        <f>STDEV(CA23:CD23)</f>
        <v>2000.143557347822</v>
      </c>
      <c r="Q41">
        <f>STDEV(CE23:CH23)</f>
        <v>5381.760957158911</v>
      </c>
      <c r="R41">
        <f>STDEV(CI23:CL23)</f>
        <v>2700.1902865045145</v>
      </c>
      <c r="S41">
        <f>STDEV(CM23:CP23)</f>
        <v>3016.3741478801994</v>
      </c>
      <c r="T41">
        <f>STDEV(CQ23:CT23)</f>
        <v>244.65894629054543</v>
      </c>
      <c r="U41">
        <f>STDEV(CU23:CY23)</f>
        <v>192120.79309824851</v>
      </c>
    </row>
    <row r="42" spans="2:56">
      <c r="B42" s="15"/>
      <c r="C42" s="4"/>
      <c r="G42" s="1" t="str">
        <f t="shared" ref="G42:G44" si="10">G35</f>
        <v>1.5h</v>
      </c>
      <c r="H42">
        <f>STDEV(G24:T24)</f>
        <v>80451.804344261036</v>
      </c>
      <c r="I42">
        <f t="shared" ref="I42:I44" si="11">STDEV(U24:AH24)</f>
        <v>6798.9510891083537</v>
      </c>
      <c r="J42">
        <f>STDEV(AI24:AV24)</f>
        <v>4213.3113129437979</v>
      </c>
      <c r="K42">
        <f t="shared" ref="K42:K44" si="12">STDEV(AW24:BD24)</f>
        <v>2494.6862062907117</v>
      </c>
      <c r="L42">
        <f>STDEV(BE24:BH24)</f>
        <v>4112.9832137594076</v>
      </c>
      <c r="M42">
        <f>STDEV(BI24:BP24)</f>
        <v>5358.3107929245225</v>
      </c>
      <c r="N42">
        <f>STDEV(BQ24:BT24)</f>
        <v>4941.175324083667</v>
      </c>
      <c r="O42">
        <f>STDEV(BU24:BZ24)</f>
        <v>5803.8351257308123</v>
      </c>
      <c r="P42">
        <f>STDEV(CA24:CD24)</f>
        <v>4667.5177825049577</v>
      </c>
      <c r="Q42">
        <f>STDEV(CE24:CH24)</f>
        <v>11550.127311708156</v>
      </c>
      <c r="R42">
        <f>STDEV(CI24:CL24)</f>
        <v>7870.4034362921957</v>
      </c>
      <c r="S42">
        <f>STDEV(CM24:CP24)</f>
        <v>6329.7912748631243</v>
      </c>
      <c r="T42">
        <f>STDEV(CQ24:CT24)</f>
        <v>3008.0322471675731</v>
      </c>
      <c r="U42">
        <f>STDEV(CU24:CY24)</f>
        <v>112217.22598402612</v>
      </c>
    </row>
    <row r="43" spans="2:56">
      <c r="B43" s="15"/>
      <c r="C43" s="4"/>
      <c r="G43" s="1" t="str">
        <f t="shared" si="10"/>
        <v>2.5h</v>
      </c>
      <c r="H43">
        <f t="shared" ref="H43:H44" si="13">STDEV(G25:T25)</f>
        <v>81593.635454092771</v>
      </c>
      <c r="I43">
        <f t="shared" si="11"/>
        <v>7856.4670372688706</v>
      </c>
      <c r="J43">
        <f>STDEV(AI25:AV25)</f>
        <v>3365.8203815205829</v>
      </c>
      <c r="K43">
        <f t="shared" si="12"/>
        <v>3544.605508979203</v>
      </c>
      <c r="L43">
        <f>STDEV(BE25:BH25)</f>
        <v>6225.0395112534561</v>
      </c>
      <c r="M43">
        <f>STDEV(BI25:BP25)</f>
        <v>3189.6299830186304</v>
      </c>
      <c r="N43">
        <f>STDEV(BQ25:BT25)</f>
        <v>6600.9361962275216</v>
      </c>
      <c r="O43">
        <f>STDEV(BU25:BZ25)</f>
        <v>7075.6024666926269</v>
      </c>
      <c r="P43">
        <f>STDEV(CA25:CD25)</f>
        <v>5234.1989756472449</v>
      </c>
      <c r="Q43">
        <f>STDEV(CE25:CH25)</f>
        <v>13334.921631440759</v>
      </c>
      <c r="R43">
        <f>STDEV(CI25:CL25)</f>
        <v>5499.2560102859979</v>
      </c>
      <c r="S43">
        <f>STDEV(CM25:CP25)</f>
        <v>5574.649129466954</v>
      </c>
      <c r="T43">
        <f>STDEV(CQ25:CT25)</f>
        <v>126.57211383239201</v>
      </c>
      <c r="U43">
        <f>STDEV(CU25:CY25)</f>
        <v>114787.07649513506</v>
      </c>
    </row>
    <row r="44" spans="2:56">
      <c r="B44" s="15"/>
      <c r="C44" s="4"/>
      <c r="G44" s="1" t="str">
        <f t="shared" si="10"/>
        <v>16h</v>
      </c>
      <c r="H44">
        <f t="shared" si="13"/>
        <v>149803.36044971575</v>
      </c>
      <c r="I44">
        <f t="shared" si="11"/>
        <v>17534.871208130244</v>
      </c>
      <c r="J44">
        <f t="shared" ref="J44" si="14">STDEV(AI26:AV26)</f>
        <v>3282.7776808973563</v>
      </c>
      <c r="K44">
        <f t="shared" si="12"/>
        <v>9361.5509770779208</v>
      </c>
      <c r="L44">
        <f>STDEV(BE26:BH26)</f>
        <v>9897.0724080406726</v>
      </c>
      <c r="M44">
        <f>STDEV(BI26:BP26)</f>
        <v>6856.5734973819099</v>
      </c>
      <c r="N44">
        <f>STDEV(BQ26:BT26)</f>
        <v>15863.106240056937</v>
      </c>
      <c r="O44">
        <f>STDEV(BU26:BZ26)</f>
        <v>12775.48807156373</v>
      </c>
      <c r="P44">
        <f>STDEV(CA26:CD26)</f>
        <v>7742.1650449556637</v>
      </c>
      <c r="Q44">
        <f>STDEV(CE26:CH26)</f>
        <v>48163.794336790641</v>
      </c>
      <c r="R44">
        <f>STDEV(CI26:CL26)</f>
        <v>21184.203806531572</v>
      </c>
      <c r="S44">
        <f>STDEV(CM26:CP26)</f>
        <v>11080.804615038867</v>
      </c>
      <c r="T44">
        <f>STDEV(CQ26:CT26)</f>
        <v>2690.5413024148133</v>
      </c>
      <c r="U44">
        <f>STDEV(CU26:CY26)</f>
        <v>141136.78437352894</v>
      </c>
    </row>
    <row r="47" spans="2:56">
      <c r="E47" s="101" t="s">
        <v>29569</v>
      </c>
      <c r="F47" s="101"/>
      <c r="H47" s="1" t="str">
        <f t="shared" ref="H47:K47" si="15">H40</f>
        <v>HindiIII</v>
      </c>
      <c r="I47" s="1" t="str">
        <f t="shared" si="15"/>
        <v>UvrABC</v>
      </c>
      <c r="J47" s="1" t="str">
        <f t="shared" si="15"/>
        <v>DNA</v>
      </c>
      <c r="K47" s="1" t="str">
        <f t="shared" si="15"/>
        <v>Pirarubicin</v>
      </c>
      <c r="L47" s="1" t="str">
        <f t="shared" ref="L47:U47" si="16">L40</f>
        <v>Dienestrol</v>
      </c>
      <c r="M47" s="1" t="str">
        <f t="shared" si="16"/>
        <v>Mitoxantrone</v>
      </c>
      <c r="N47" s="1" t="str">
        <f t="shared" si="16"/>
        <v>L-thyroxine</v>
      </c>
      <c r="O47" s="1" t="str">
        <f t="shared" si="16"/>
        <v>9-aminoacridine</v>
      </c>
      <c r="P47" s="1" t="str">
        <f t="shared" si="16"/>
        <v>Pixantrone</v>
      </c>
      <c r="Q47" s="1" t="str">
        <f t="shared" si="16"/>
        <v>Irinotecan</v>
      </c>
      <c r="R47" s="1" t="str">
        <f t="shared" si="16"/>
        <v>Camptothecin</v>
      </c>
      <c r="S47" s="1" t="str">
        <f t="shared" si="16"/>
        <v>Topotecan</v>
      </c>
      <c r="T47" s="1" t="str">
        <f t="shared" si="16"/>
        <v>Belotecan</v>
      </c>
      <c r="U47" s="1" t="str">
        <f t="shared" si="16"/>
        <v>Cy5</v>
      </c>
      <c r="AB47" s="1"/>
      <c r="AC47" s="1"/>
      <c r="AD47" s="1"/>
      <c r="AE47" s="1"/>
      <c r="AF47" s="1"/>
      <c r="AG47" s="1"/>
      <c r="AH47" s="1"/>
      <c r="AI47" s="1"/>
      <c r="AJ47" s="1"/>
      <c r="AK47" s="1"/>
      <c r="AL47" s="1"/>
      <c r="AM47" s="1"/>
      <c r="AN47" s="1"/>
      <c r="AP47" s="1"/>
      <c r="AQ47" s="1"/>
      <c r="AR47" s="1"/>
      <c r="AS47" s="1"/>
      <c r="BD47" s="1"/>
    </row>
    <row r="48" spans="2:56">
      <c r="G48" s="1" t="str">
        <f>G41</f>
        <v>0.5h</v>
      </c>
      <c r="H48">
        <f>H41/$J$2</f>
        <v>21985.364210997024</v>
      </c>
      <c r="I48">
        <f>I41/$X$2</f>
        <v>1705.4204465553498</v>
      </c>
      <c r="J48">
        <f>J41/$AL$2</f>
        <v>611.03334028155655</v>
      </c>
      <c r="K48">
        <f>K41/$AZ$2</f>
        <v>813.66121416015119</v>
      </c>
      <c r="L48">
        <f>L41/$BH$2</f>
        <v>795.66413559156138</v>
      </c>
      <c r="M48">
        <f>M41/$BL$2</f>
        <v>2259.2443777692888</v>
      </c>
      <c r="N48">
        <f>N41/$BT$2</f>
        <v>3006.5755298456525</v>
      </c>
      <c r="O48">
        <f>O41/$BX$2</f>
        <v>1547.4543324799931</v>
      </c>
      <c r="P48">
        <f>P41/$CD$2</f>
        <v>1000.071778673911</v>
      </c>
      <c r="Q48">
        <f>Q41/$CH$2</f>
        <v>2690.8804785794555</v>
      </c>
      <c r="R48">
        <f>R41/$CL$2</f>
        <v>1350.0951432522572</v>
      </c>
      <c r="S48">
        <f>S41/$CP$2</f>
        <v>1508.1870739400997</v>
      </c>
      <c r="T48">
        <f>T41/$CT$2</f>
        <v>172.99999999999997</v>
      </c>
      <c r="U48">
        <f>U41/$CX$2</f>
        <v>85919.030651771216</v>
      </c>
    </row>
    <row r="49" spans="2:21">
      <c r="G49" s="1" t="str">
        <f t="shared" ref="G49:G51" si="17">G42</f>
        <v>1.5h</v>
      </c>
      <c r="H49">
        <f t="shared" ref="H49:H50" si="18">H42/$J$2</f>
        <v>21501.649143142586</v>
      </c>
      <c r="I49">
        <f t="shared" ref="I49:I50" si="19">I42/$X$2</f>
        <v>1817.0961117769291</v>
      </c>
      <c r="J49">
        <f t="shared" ref="J49:J51" si="20">J42/$AL$2</f>
        <v>1126.0548140610267</v>
      </c>
      <c r="K49">
        <f t="shared" ref="K49:K51" si="21">K42/$AZ$2</f>
        <v>882.00476670035221</v>
      </c>
      <c r="L49">
        <f>L42/$BH$2</f>
        <v>2056.4916068797038</v>
      </c>
      <c r="M49">
        <f>M42/$BL$2</f>
        <v>1894.4489486909981</v>
      </c>
      <c r="N49">
        <f>N42/$BT$2</f>
        <v>2470.5876620418335</v>
      </c>
      <c r="O49">
        <f>O42/$BX$2</f>
        <v>2369.4057682137236</v>
      </c>
      <c r="P49">
        <f>P42/$CD$2</f>
        <v>2333.7588912524789</v>
      </c>
      <c r="Q49">
        <f>Q42/$CH$2</f>
        <v>5775.0636558540782</v>
      </c>
      <c r="R49">
        <f>R42/$CL$2</f>
        <v>3935.2017181460978</v>
      </c>
      <c r="S49">
        <f>S42/$CP$2</f>
        <v>3164.8956374315621</v>
      </c>
      <c r="T49">
        <f>T42/$CT$2</f>
        <v>2127</v>
      </c>
      <c r="U49">
        <f>U42/$CX$2</f>
        <v>50185.069109347627</v>
      </c>
    </row>
    <row r="50" spans="2:21">
      <c r="B50" s="15"/>
      <c r="C50" s="4"/>
      <c r="G50" s="1" t="str">
        <f t="shared" si="17"/>
        <v>2.5h</v>
      </c>
      <c r="H50">
        <f t="shared" si="18"/>
        <v>21806.816343610455</v>
      </c>
      <c r="I50">
        <f t="shared" si="19"/>
        <v>2099.7291374245037</v>
      </c>
      <c r="J50">
        <f t="shared" si="20"/>
        <v>899.55333521934108</v>
      </c>
      <c r="K50">
        <f t="shared" si="21"/>
        <v>1253.2072960151941</v>
      </c>
      <c r="L50">
        <f>L43/$BH$2</f>
        <v>3112.5197556267281</v>
      </c>
      <c r="M50">
        <f>M43/$BL$2</f>
        <v>1127.7044952342028</v>
      </c>
      <c r="N50">
        <f>N43/$BT$2</f>
        <v>3300.4680981137608</v>
      </c>
      <c r="O50">
        <f>O43/$BX$2</f>
        <v>2888.6026110291573</v>
      </c>
      <c r="P50">
        <f>P43/$CD$2</f>
        <v>2617.0994878236224</v>
      </c>
      <c r="Q50">
        <f>Q43/$CH$2</f>
        <v>6667.4608157203793</v>
      </c>
      <c r="R50">
        <f>R43/$CL$2</f>
        <v>2749.628005142999</v>
      </c>
      <c r="S50">
        <f>S43/$CP$2</f>
        <v>2787.324564733477</v>
      </c>
      <c r="T50">
        <f>T43/$CT$2</f>
        <v>89.5</v>
      </c>
      <c r="U50">
        <f>U43/$CX$2</f>
        <v>51334.341196318055</v>
      </c>
    </row>
    <row r="51" spans="2:21">
      <c r="G51" s="1" t="str">
        <f t="shared" si="17"/>
        <v>16h</v>
      </c>
      <c r="H51">
        <f>H44/$J$2</f>
        <v>40036.632156445587</v>
      </c>
      <c r="I51">
        <f>I44/$X$2</f>
        <v>4686.3914558593024</v>
      </c>
      <c r="J51">
        <f t="shared" si="20"/>
        <v>877.35923991901586</v>
      </c>
      <c r="K51">
        <f t="shared" si="21"/>
        <v>3309.8080891576737</v>
      </c>
      <c r="L51">
        <f>L44/$BH$2</f>
        <v>4948.5362040203363</v>
      </c>
      <c r="M51">
        <f>M44/$BL$2</f>
        <v>2424.1648078513554</v>
      </c>
      <c r="N51">
        <f>N44/$BT$2</f>
        <v>7931.5531200284686</v>
      </c>
      <c r="O51">
        <f>O44/$BX$2</f>
        <v>5215.5711650573676</v>
      </c>
      <c r="P51">
        <f>P44/$CD$2</f>
        <v>3871.0825224778318</v>
      </c>
      <c r="Q51">
        <f>Q44/$CH$2</f>
        <v>24081.89716839532</v>
      </c>
      <c r="R51">
        <f>R44/$CL$2</f>
        <v>10592.101903265786</v>
      </c>
      <c r="S51">
        <f>S44/$CP$2</f>
        <v>5540.4023075194336</v>
      </c>
      <c r="T51">
        <f>T44/$CT$2</f>
        <v>1902.4999999999998</v>
      </c>
      <c r="U51">
        <f>U44/$CX$2</f>
        <v>63118.288796988149</v>
      </c>
    </row>
    <row r="54" spans="2:21">
      <c r="E54" t="s">
        <v>29622</v>
      </c>
      <c r="G54" s="1" t="s">
        <v>29595</v>
      </c>
      <c r="H54" s="1" t="s">
        <v>29620</v>
      </c>
      <c r="I54" s="1" t="s">
        <v>29621</v>
      </c>
      <c r="J54" s="1" t="s">
        <v>29568</v>
      </c>
      <c r="K54" s="1" t="s">
        <v>25341</v>
      </c>
      <c r="L54" s="1" t="s">
        <v>22822</v>
      </c>
      <c r="M54" s="1" t="s">
        <v>29591</v>
      </c>
      <c r="N54" s="1" t="s">
        <v>29573</v>
      </c>
      <c r="O54" s="1" t="s">
        <v>29616</v>
      </c>
      <c r="P54" s="1" t="s">
        <v>10283</v>
      </c>
      <c r="Q54" s="1" t="s">
        <v>17910</v>
      </c>
      <c r="R54" s="1" t="s">
        <v>29617</v>
      </c>
      <c r="S54" s="1" t="s">
        <v>29618</v>
      </c>
      <c r="T54" s="1" t="s">
        <v>29619</v>
      </c>
    </row>
    <row r="55" spans="2:21">
      <c r="F55" s="1" t="s">
        <v>29598</v>
      </c>
      <c r="G55">
        <f>_xlfn.T.TEST(G23:T23,U23:AH23,2,2)</f>
        <v>8.8594613858903228E-16</v>
      </c>
      <c r="I55">
        <f>_xlfn.T.TEST(U23:AH23,AI23:AV23,2,2)</f>
        <v>4.5537299295563905E-12</v>
      </c>
      <c r="J55">
        <f>_xlfn.T.TEST(U3:AH3,AW3:BD3,2,2)</f>
        <v>2.263598192508463E-8</v>
      </c>
      <c r="K55">
        <f>_xlfn.T.TEST($U3:$AH3,BE3:BH3,2,2)</f>
        <v>0.74662476309678549</v>
      </c>
      <c r="L55">
        <f>_xlfn.T.TEST($U3:$AH3,BI3:BP3,2,2)</f>
        <v>1.7754140973573431E-5</v>
      </c>
      <c r="M55">
        <f>_xlfn.T.TEST($U3:$AH3,BQ3:BT3,2,2)</f>
        <v>0.57511382900532637</v>
      </c>
      <c r="N55">
        <f>_xlfn.T.TEST($U3:$AH3,BU3:BZ3,2,2)</f>
        <v>7.8714371221511956E-3</v>
      </c>
      <c r="O55">
        <f>_xlfn.T.TEST($U3:$AH3,CA3:CD3,2,2)</f>
        <v>4.1435942029809207E-3</v>
      </c>
      <c r="P55">
        <f>_xlfn.T.TEST($U3:$AH3,CE3:CH3,2,2)</f>
        <v>0.14516984723319268</v>
      </c>
      <c r="Q55">
        <f>_xlfn.T.TEST($U3:$AH3,CI3:CL3,2,2)</f>
        <v>0.13735059233833208</v>
      </c>
      <c r="R55">
        <f>_xlfn.T.TEST($U3:$AH3,CM3:CP3,2,2)</f>
        <v>0.3636872551475101</v>
      </c>
      <c r="S55">
        <f>_xlfn.T.TEST($U3:$AH3,CQ3:CT3,2,2)</f>
        <v>0.22833693521241771</v>
      </c>
      <c r="T55">
        <f>_xlfn.T.TEST($U3:$AH3,CU3:CY3,2,2)</f>
        <v>4.9214450717965144E-10</v>
      </c>
    </row>
    <row r="56" spans="2:21">
      <c r="F56" s="1" t="s">
        <v>29600</v>
      </c>
      <c r="G56">
        <f>_xlfn.T.TEST(G24:T24,U24:AH24,2,2)</f>
        <v>8.0448736614175883E-19</v>
      </c>
      <c r="H56">
        <f>_xlfn.T.TEST(U3:AH3,U4:AH4,2,1)</f>
        <v>1.7855430529453133E-5</v>
      </c>
      <c r="I56">
        <f>_xlfn.T.TEST(U24:AH24,AI24:AV24,2,2)</f>
        <v>1.6350649420202076E-15</v>
      </c>
      <c r="J56">
        <f>_xlfn.T.TEST(U4:AH4,AW4:BD4,2,2)</f>
        <v>4.2093374567690005E-11</v>
      </c>
      <c r="K56">
        <f>_xlfn.T.TEST($U4:$AH4,BE4:BH4,2,2)</f>
        <v>7.1743162328895466E-2</v>
      </c>
      <c r="L56">
        <f>_xlfn.T.TEST($U4:$AH4,BI4:BP4,2,2)</f>
        <v>0.87003811782327722</v>
      </c>
      <c r="M56">
        <f>_xlfn.T.TEST($U4:$AH4,BQ4:BT4,2,2)</f>
        <v>0.67090303773966564</v>
      </c>
      <c r="N56">
        <f>_xlfn.T.TEST($U4:$AH4,BU4:BZ4,2,2)</f>
        <v>5.4695535852908809E-5</v>
      </c>
      <c r="O56">
        <f>_xlfn.T.TEST($U4:$AH4,CA4:CD4,2,2)</f>
        <v>4.6969620366264418E-2</v>
      </c>
      <c r="P56">
        <f>_xlfn.T.TEST($U4:$AH4,CE4:CH4,2,2)</f>
        <v>0.69699721693396244</v>
      </c>
      <c r="Q56">
        <f>_xlfn.T.TEST($U4:$AH4,CI4:CL4,2,2)</f>
        <v>0.35510380557643895</v>
      </c>
      <c r="R56">
        <f>_xlfn.T.TEST($U4:$AH4,CM4:CP4,2,2)</f>
        <v>9.8770204952445873E-2</v>
      </c>
      <c r="S56">
        <f>_xlfn.T.TEST($U4:$AH4,CQ4:CT4,2,2)</f>
        <v>0.69334361619831242</v>
      </c>
      <c r="T56">
        <f>_xlfn.T.TEST($U4:$AH4,CU4:CY4,2,2)</f>
        <v>4.0778612455242437E-11</v>
      </c>
    </row>
    <row r="57" spans="2:21">
      <c r="F57" s="1" t="s">
        <v>29602</v>
      </c>
      <c r="G57">
        <f>_xlfn.T.TEST(G25:T25,U25:AH25,2,2)</f>
        <v>1.1916209562270128E-18</v>
      </c>
      <c r="H57">
        <f>_xlfn.T.TEST(U4:AH4,U5:AH5,2,1)</f>
        <v>6.3692513029462195E-8</v>
      </c>
      <c r="I57">
        <f>_xlfn.T.TEST(U25:AH25,AI25:AV25,2,2)</f>
        <v>1.8647587410394217E-16</v>
      </c>
      <c r="J57">
        <f>_xlfn.T.TEST(U5:AH5,AW5:BD5,2,2)</f>
        <v>5.4362441462019683E-11</v>
      </c>
      <c r="K57">
        <f>_xlfn.T.TEST($U5:$AH5,BE5:BH5,2,2)</f>
        <v>5.1532978775113515E-2</v>
      </c>
      <c r="L57">
        <f>_xlfn.T.TEST($U5:$AH5,BI5:BP5,2,2)</f>
        <v>1.8403614054023658E-3</v>
      </c>
      <c r="M57">
        <f>_xlfn.T.TEST($U5:$AH5,BQ5:BT5,2,2)</f>
        <v>0.56305284032096592</v>
      </c>
      <c r="N57">
        <f>_xlfn.T.TEST($U5:$AH5,BU5:BZ5,2,2)</f>
        <v>3.0895158393845655E-5</v>
      </c>
      <c r="O57">
        <f>_xlfn.T.TEST($U5:$AH5,CA5:CD5,2,2)</f>
        <v>5.2483263374908037E-2</v>
      </c>
      <c r="P57">
        <f>_xlfn.T.TEST($U5:$AH5,CE5:CH5,2,2)</f>
        <v>0.75972360098812763</v>
      </c>
      <c r="Q57">
        <f>_xlfn.T.TEST($U5:$AH5,CI5:CL5,2,2)</f>
        <v>0.70613144666695837</v>
      </c>
      <c r="R57">
        <f>_xlfn.T.TEST($U5:$AH5,CM5:CP5,2,2)</f>
        <v>0.18521247265135699</v>
      </c>
      <c r="S57">
        <f>_xlfn.T.TEST($U5:$AH5,CQ5:CT5,2,2)</f>
        <v>0.24335761708308662</v>
      </c>
      <c r="T57">
        <f>_xlfn.T.TEST($U5:$AH5,CU5:CY5,2,2)</f>
        <v>1.2882862613385481E-10</v>
      </c>
    </row>
    <row r="58" spans="2:21">
      <c r="F58" s="1" t="s">
        <v>29604</v>
      </c>
      <c r="G58">
        <f>_xlfn.T.TEST(G26:T26,U26:AH26,2,2)</f>
        <v>7.9615813740668055E-8</v>
      </c>
      <c r="H58">
        <f>_xlfn.T.TEST(U5:AH5,U6:AH6,2,1)</f>
        <v>4.4961637014264037E-9</v>
      </c>
      <c r="I58">
        <f>_xlfn.T.TEST(U26:AH26,AI26:AV26,2,2)</f>
        <v>6.017583567349933E-16</v>
      </c>
      <c r="J58">
        <f>_xlfn.T.TEST(U6:AH6,AW6:BD6,2,2)</f>
        <v>1.0847777423382456E-8</v>
      </c>
      <c r="K58">
        <f>_xlfn.T.TEST($U6:$AH6,BE6:BH6,2,2)</f>
        <v>4.0708505697485242E-2</v>
      </c>
      <c r="L58">
        <f>_xlfn.T.TEST($U6:$AH6,BI6:BP6,2,2)</f>
        <v>1.3020640486712233E-9</v>
      </c>
      <c r="M58">
        <f>_xlfn.T.TEST($U6:$AH6,BQ6:BT6,2,2)</f>
        <v>0.61707842029799242</v>
      </c>
      <c r="N58">
        <f>_xlfn.T.TEST($U6:$AH6,BU6:BZ6,2,2)</f>
        <v>1.3802300805658516E-3</v>
      </c>
      <c r="O58">
        <f>_xlfn.T.TEST($U6:$AH6,CA6:CD6,2,2)</f>
        <v>0.80908751968543946</v>
      </c>
      <c r="P58">
        <f>_xlfn.T.TEST($U6:$AH6,CE6:CH6,2,2)</f>
        <v>0.23141290242627771</v>
      </c>
      <c r="Q58">
        <f>_xlfn.T.TEST($U6:$AH6,CI6:CL6,2,2)</f>
        <v>0.9504426343749024</v>
      </c>
      <c r="R58">
        <f>_xlfn.T.TEST($U6:$AH6,CM6:CP6,2,2)</f>
        <v>8.1372293790273081E-2</v>
      </c>
      <c r="S58">
        <f>_xlfn.T.TEST($U6:$AH6,CQ6:CT6,2,2)</f>
        <v>0.88346873968564865</v>
      </c>
      <c r="T58">
        <f>_xlfn.T.TEST($U6:$AH6,CU6:CY6,2,2)</f>
        <v>6.9459059315563285E-5</v>
      </c>
    </row>
    <row r="60" spans="2:21">
      <c r="I60">
        <f>_xlfn.T.TEST(AI3:AV3,AI4:AV4,2,1)</f>
        <v>1.0323137633083136E-2</v>
      </c>
    </row>
    <row r="61" spans="2:21">
      <c r="I61">
        <f>_xlfn.T.TEST(AI4:AV4,AI5:AV5,2,1)</f>
        <v>7.951171623567875E-2</v>
      </c>
    </row>
    <row r="62" spans="2:21">
      <c r="I62">
        <f>_xlfn.T.TEST(AI5:AV5,AI6:AV6,2,1)</f>
        <v>8.5036310138449533E-2</v>
      </c>
    </row>
  </sheetData>
  <mergeCells count="45">
    <mergeCell ref="CU2:CV2"/>
    <mergeCell ref="CE2:CF2"/>
    <mergeCell ref="CI2:CJ2"/>
    <mergeCell ref="CM2:CN2"/>
    <mergeCell ref="CQ2:CR2"/>
    <mergeCell ref="G2:H2"/>
    <mergeCell ref="U2:V2"/>
    <mergeCell ref="AI2:AJ2"/>
    <mergeCell ref="AW2:AX2"/>
    <mergeCell ref="BQ12:BR12"/>
    <mergeCell ref="BE12:BF12"/>
    <mergeCell ref="CA2:CB2"/>
    <mergeCell ref="BU2:BV2"/>
    <mergeCell ref="BE2:BF2"/>
    <mergeCell ref="BI2:BJ2"/>
    <mergeCell ref="BQ2:BR2"/>
    <mergeCell ref="G17:H17"/>
    <mergeCell ref="U17:V17"/>
    <mergeCell ref="AI17:AJ17"/>
    <mergeCell ref="AW17:AX17"/>
    <mergeCell ref="BI12:BJ12"/>
    <mergeCell ref="BE17:BF17"/>
    <mergeCell ref="BI17:BJ17"/>
    <mergeCell ref="G12:H12"/>
    <mergeCell ref="U12:V12"/>
    <mergeCell ref="AI12:AJ12"/>
    <mergeCell ref="AW12:AX12"/>
    <mergeCell ref="BQ17:BR17"/>
    <mergeCell ref="BI22:BJ22"/>
    <mergeCell ref="BQ22:BR22"/>
    <mergeCell ref="BE22:BF22"/>
    <mergeCell ref="CU22:CV22"/>
    <mergeCell ref="CI22:CJ22"/>
    <mergeCell ref="CM22:CN22"/>
    <mergeCell ref="CQ22:CR22"/>
    <mergeCell ref="E33:F33"/>
    <mergeCell ref="E41:F41"/>
    <mergeCell ref="E47:F47"/>
    <mergeCell ref="CA22:CB22"/>
    <mergeCell ref="CE22:CF22"/>
    <mergeCell ref="BU22:BV22"/>
    <mergeCell ref="G22:H22"/>
    <mergeCell ref="U22:V22"/>
    <mergeCell ref="AI22:AJ22"/>
    <mergeCell ref="AW22:AX22"/>
  </mergeCells>
  <conditionalFormatting sqref="G55:G58 I55:T58 H56:H58">
    <cfRule type="cellIs" dxfId="1" priority="5" operator="greaterThan">
      <formula>0.05</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3B4C-CA6F-4C62-A95B-ADA8EE8A230B}">
  <dimension ref="A1:AQ23"/>
  <sheetViews>
    <sheetView topLeftCell="H1" zoomScale="70" zoomScaleNormal="70" workbookViewId="0">
      <selection activeCell="O50" sqref="O50"/>
    </sheetView>
  </sheetViews>
  <sheetFormatPr defaultColWidth="9.140625" defaultRowHeight="12.75"/>
  <cols>
    <col min="1" max="1" width="13.42578125" style="46" customWidth="1"/>
    <col min="2" max="2" width="12" style="46" customWidth="1"/>
    <col min="3" max="3" width="14.85546875" style="46" customWidth="1"/>
    <col min="4" max="4" width="14.5703125" style="46" bestFit="1" customWidth="1"/>
    <col min="5" max="5" width="14.140625" style="46" bestFit="1" customWidth="1"/>
    <col min="6" max="6" width="12" style="46" bestFit="1" customWidth="1"/>
    <col min="7" max="8" width="13" style="46" bestFit="1" customWidth="1"/>
    <col min="9" max="9" width="11" style="46" bestFit="1" customWidth="1"/>
    <col min="10" max="10" width="10.7109375" style="46" bestFit="1" customWidth="1"/>
    <col min="11" max="11" width="14" style="46" bestFit="1" customWidth="1"/>
    <col min="12" max="12" width="9.140625" style="46"/>
    <col min="13" max="13" width="10.7109375" style="46" bestFit="1" customWidth="1"/>
    <col min="14" max="14" width="18.28515625" style="46" bestFit="1" customWidth="1"/>
    <col min="15" max="15" width="16.28515625" style="46" bestFit="1" customWidth="1"/>
    <col min="16" max="16" width="9.140625" style="46"/>
    <col min="17" max="17" width="16" style="46" bestFit="1" customWidth="1"/>
    <col min="18" max="18" width="10" style="46" bestFit="1" customWidth="1"/>
    <col min="19" max="19" width="9.28515625" style="46" bestFit="1" customWidth="1"/>
    <col min="20" max="20" width="10.28515625" style="46" bestFit="1" customWidth="1"/>
    <col min="21" max="21" width="9.140625" style="46"/>
    <col min="22" max="22" width="16" style="46" bestFit="1" customWidth="1"/>
    <col min="23" max="23" width="18.28515625" style="46" bestFit="1" customWidth="1"/>
    <col min="24" max="24" width="15.42578125" style="46" bestFit="1" customWidth="1"/>
    <col min="25" max="25" width="9.140625" style="46"/>
    <col min="26" max="26" width="12" style="46" bestFit="1" customWidth="1"/>
    <col min="27" max="16384" width="9.140625" style="46"/>
  </cols>
  <sheetData>
    <row r="1" spans="1:43">
      <c r="A1" s="104" t="s">
        <v>29623</v>
      </c>
      <c r="B1" s="104"/>
      <c r="C1" s="104"/>
      <c r="D1" s="104"/>
      <c r="E1" s="104"/>
      <c r="F1" s="56"/>
      <c r="G1" s="56"/>
      <c r="H1" s="56"/>
      <c r="I1" s="56"/>
      <c r="J1" s="56"/>
    </row>
    <row r="2" spans="1:43" s="54" customFormat="1" ht="29.25" customHeight="1" thickBot="1">
      <c r="B2" t="s">
        <v>29624</v>
      </c>
      <c r="C2" t="s">
        <v>29625</v>
      </c>
      <c r="D2" t="s">
        <v>29626</v>
      </c>
      <c r="E2" s="58" t="s">
        <v>29627</v>
      </c>
      <c r="F2" t="s">
        <v>29626</v>
      </c>
      <c r="G2" s="58" t="s">
        <v>29628</v>
      </c>
      <c r="H2" s="58" t="s">
        <v>29629</v>
      </c>
      <c r="I2" s="58"/>
      <c r="J2" t="s">
        <v>29626</v>
      </c>
      <c r="K2" s="58" t="s">
        <v>29630</v>
      </c>
      <c r="L2"/>
      <c r="M2" t="s">
        <v>29626</v>
      </c>
      <c r="N2" s="58" t="s">
        <v>29631</v>
      </c>
      <c r="O2" s="58" t="s">
        <v>29632</v>
      </c>
      <c r="P2"/>
      <c r="Q2"/>
      <c r="R2"/>
      <c r="S2"/>
      <c r="T2"/>
      <c r="U2"/>
      <c r="V2"/>
      <c r="W2"/>
      <c r="X2"/>
    </row>
    <row r="3" spans="1:43" ht="15.75" thickBot="1">
      <c r="B3" s="46">
        <v>0</v>
      </c>
      <c r="C3" s="46">
        <f>0</f>
        <v>0</v>
      </c>
      <c r="D3" s="46">
        <f>10*1/0.05</f>
        <v>200</v>
      </c>
      <c r="E3" s="46">
        <f>5*1/0.05</f>
        <v>100</v>
      </c>
      <c r="M3" s="46">
        <f>5*1/0.05</f>
        <v>100</v>
      </c>
      <c r="N3" s="46">
        <f>2*1/0.05</f>
        <v>40</v>
      </c>
      <c r="O3" s="46">
        <f>0*1/0.05</f>
        <v>0</v>
      </c>
      <c r="P3"/>
      <c r="Q3" s="105" t="s">
        <v>29633</v>
      </c>
      <c r="R3" s="106"/>
      <c r="S3" s="106"/>
      <c r="T3" s="106"/>
      <c r="U3" s="106"/>
      <c r="V3" s="106"/>
      <c r="W3" s="106"/>
      <c r="X3" s="107"/>
      <c r="Y3"/>
    </row>
    <row r="4" spans="1:43" ht="15">
      <c r="B4" s="46">
        <v>0</v>
      </c>
      <c r="C4" s="46">
        <f>1*1/0.05</f>
        <v>20</v>
      </c>
      <c r="D4" s="46">
        <f>9*1/0.05</f>
        <v>180</v>
      </c>
      <c r="E4" s="46">
        <f>2*1/0.05</f>
        <v>40</v>
      </c>
      <c r="M4" s="46">
        <f>9*1/0.05</f>
        <v>180</v>
      </c>
      <c r="N4" s="46">
        <v>0</v>
      </c>
      <c r="O4" s="46">
        <f t="shared" ref="O4:O5" si="0">0*1/0.05</f>
        <v>0</v>
      </c>
      <c r="P4"/>
      <c r="Q4"/>
      <c r="R4"/>
      <c r="S4"/>
      <c r="T4"/>
      <c r="U4"/>
      <c r="V4"/>
      <c r="W4"/>
      <c r="X4"/>
      <c r="Y4"/>
      <c r="AH4" s="108" t="s">
        <v>29633</v>
      </c>
      <c r="AI4" s="108"/>
      <c r="AJ4" s="108"/>
      <c r="AK4" s="108"/>
      <c r="AL4" s="108"/>
    </row>
    <row r="5" spans="1:43" ht="15.75" thickBot="1">
      <c r="B5" s="46">
        <v>0</v>
      </c>
      <c r="C5" s="46">
        <f>1*1/0.05</f>
        <v>20</v>
      </c>
      <c r="D5" s="46">
        <f>9*1/0.05</f>
        <v>180</v>
      </c>
      <c r="E5" s="46">
        <f>4*1/0.05</f>
        <v>80</v>
      </c>
      <c r="M5" s="46">
        <f>14*1/0.05</f>
        <v>280</v>
      </c>
      <c r="N5" s="46">
        <v>0</v>
      </c>
      <c r="O5" s="46">
        <f t="shared" si="0"/>
        <v>0</v>
      </c>
      <c r="P5"/>
      <c r="Q5"/>
      <c r="V5"/>
      <c r="W5"/>
      <c r="Y5"/>
    </row>
    <row r="6" spans="1:43" ht="15">
      <c r="B6" s="46">
        <v>0</v>
      </c>
      <c r="C6" s="46">
        <v>0</v>
      </c>
      <c r="F6" s="46">
        <f>20*1/0.05</f>
        <v>400</v>
      </c>
      <c r="G6" s="46">
        <f>2*1/0.05</f>
        <v>40</v>
      </c>
      <c r="H6" s="46">
        <f>0*10/0.05</f>
        <v>0</v>
      </c>
      <c r="P6"/>
      <c r="Q6"/>
      <c r="R6" t="s">
        <v>29634</v>
      </c>
      <c r="S6" t="s">
        <v>29635</v>
      </c>
      <c r="T6" t="s">
        <v>29636</v>
      </c>
      <c r="U6" t="s">
        <v>29635</v>
      </c>
      <c r="V6"/>
      <c r="W6" t="s">
        <v>29637</v>
      </c>
      <c r="X6" t="s">
        <v>29638</v>
      </c>
      <c r="Y6"/>
      <c r="AC6" s="67" t="s">
        <v>29639</v>
      </c>
      <c r="AD6" s="68"/>
      <c r="AE6" s="68"/>
      <c r="AF6" s="68"/>
      <c r="AG6" s="68"/>
      <c r="AH6" s="68"/>
      <c r="AI6" s="68"/>
      <c r="AJ6" s="55"/>
      <c r="AK6" s="69" t="s">
        <v>29639</v>
      </c>
      <c r="AL6" s="68"/>
      <c r="AM6" s="68"/>
      <c r="AN6" s="68"/>
      <c r="AO6" s="68"/>
      <c r="AP6" s="68"/>
      <c r="AQ6" s="70"/>
    </row>
    <row r="7" spans="1:43" ht="15.75" thickBot="1">
      <c r="B7" s="46">
        <v>0</v>
      </c>
      <c r="C7" s="46">
        <v>0</v>
      </c>
      <c r="F7" s="46">
        <f>8*1/0.05</f>
        <v>160</v>
      </c>
      <c r="G7" s="46">
        <f>0*1/0.05</f>
        <v>0</v>
      </c>
      <c r="H7" s="46">
        <v>0</v>
      </c>
      <c r="P7" s="58"/>
      <c r="Q7" s="34" t="s">
        <v>29626</v>
      </c>
      <c r="R7" s="61"/>
      <c r="S7" s="61"/>
      <c r="T7" s="61"/>
      <c r="U7" s="61"/>
      <c r="V7" s="34" t="s">
        <v>29626</v>
      </c>
      <c r="W7" s="61">
        <v>100</v>
      </c>
      <c r="X7" s="88">
        <f>AQ17</f>
        <v>13.521048406096325</v>
      </c>
      <c r="Y7"/>
      <c r="AC7" s="71"/>
      <c r="AD7" s="72"/>
      <c r="AE7" s="72"/>
      <c r="AF7" s="72"/>
      <c r="AG7" s="72"/>
      <c r="AH7" s="72"/>
      <c r="AI7" s="72"/>
      <c r="AK7" s="72"/>
      <c r="AL7" s="72"/>
      <c r="AM7" s="72"/>
      <c r="AN7" s="72"/>
      <c r="AO7" s="72"/>
      <c r="AP7" s="72"/>
      <c r="AQ7" s="73"/>
    </row>
    <row r="8" spans="1:43" ht="15.75" thickBot="1">
      <c r="B8" s="46">
        <v>0</v>
      </c>
      <c r="C8" s="46">
        <v>0</v>
      </c>
      <c r="F8" s="46">
        <f>9*1/0.05</f>
        <v>180</v>
      </c>
      <c r="G8" s="46">
        <f>1*1/0.05</f>
        <v>20</v>
      </c>
      <c r="H8" s="46">
        <v>0</v>
      </c>
      <c r="P8" s="58"/>
      <c r="Q8" s="58" t="s">
        <v>22822</v>
      </c>
      <c r="R8" s="16">
        <v>73.333333333333329</v>
      </c>
      <c r="S8" s="16">
        <v>17.638342073763937</v>
      </c>
      <c r="T8" s="16">
        <v>186.66666666666666</v>
      </c>
      <c r="U8" s="16">
        <v>6.666666666666667</v>
      </c>
      <c r="V8" s="58" t="s">
        <v>22822</v>
      </c>
      <c r="W8" s="16">
        <f t="shared" ref="W8:W16" si="1">(R8/T8)*100</f>
        <v>39.285714285714285</v>
      </c>
      <c r="X8" s="85">
        <f>W8*((S8/R8)^2+(U8/T8)^2)^0.5</f>
        <v>9.5527113996697874</v>
      </c>
      <c r="Y8"/>
      <c r="Z8" s="66" t="s">
        <v>29640</v>
      </c>
      <c r="AC8" s="74" t="s">
        <v>29634</v>
      </c>
      <c r="AD8" s="57" t="s">
        <v>29635</v>
      </c>
      <c r="AE8" s="57" t="s">
        <v>29636</v>
      </c>
      <c r="AF8" s="57" t="s">
        <v>29635</v>
      </c>
      <c r="AG8" s="57"/>
      <c r="AH8" s="57" t="s">
        <v>29641</v>
      </c>
      <c r="AI8" s="57" t="s">
        <v>29635</v>
      </c>
      <c r="AK8" s="57" t="s">
        <v>29634</v>
      </c>
      <c r="AL8" s="57" t="s">
        <v>29635</v>
      </c>
      <c r="AM8" s="57" t="s">
        <v>29636</v>
      </c>
      <c r="AN8" s="57" t="s">
        <v>29635</v>
      </c>
      <c r="AO8" s="57"/>
      <c r="AP8" s="57" t="s">
        <v>29641</v>
      </c>
      <c r="AQ8" s="75" t="s">
        <v>29635</v>
      </c>
    </row>
    <row r="9" spans="1:43" ht="15">
      <c r="F9" s="46">
        <f>12*1/0.05</f>
        <v>240</v>
      </c>
      <c r="G9" s="46">
        <v>0</v>
      </c>
      <c r="H9" s="46">
        <v>0</v>
      </c>
      <c r="P9" s="58"/>
      <c r="Q9" s="58" t="s">
        <v>29568</v>
      </c>
      <c r="R9" s="16">
        <v>15</v>
      </c>
      <c r="S9" s="16">
        <v>9.574271077563381</v>
      </c>
      <c r="T9" s="16">
        <v>186.66666666666666</v>
      </c>
      <c r="U9" s="16">
        <v>6.666666666666667</v>
      </c>
      <c r="V9" s="58" t="s">
        <v>29568</v>
      </c>
      <c r="W9" s="16">
        <f t="shared" si="1"/>
        <v>8.0357142857142865</v>
      </c>
      <c r="X9" s="85">
        <f>W9*((S9/R9)^2+(U9/T9)^2)^0.5</f>
        <v>5.1370965634436869</v>
      </c>
      <c r="Y9"/>
      <c r="Z9" s="64">
        <v>5.0507627227610543</v>
      </c>
      <c r="AA9" s="46" t="s">
        <v>29626</v>
      </c>
      <c r="AC9" s="74"/>
      <c r="AD9" s="57"/>
      <c r="AE9" s="57"/>
      <c r="AF9" s="57"/>
      <c r="AG9" s="57"/>
      <c r="AH9" s="57"/>
      <c r="AI9" s="57"/>
      <c r="AK9" s="57"/>
      <c r="AL9" s="57"/>
      <c r="AM9" s="57"/>
      <c r="AN9" s="57"/>
      <c r="AO9" s="57"/>
      <c r="AP9" s="57"/>
      <c r="AQ9" s="75"/>
    </row>
    <row r="10" spans="1:43" ht="15">
      <c r="P10" s="58"/>
      <c r="Q10" s="58" t="s">
        <v>29642</v>
      </c>
      <c r="R10" s="16">
        <v>0</v>
      </c>
      <c r="S10" s="16">
        <v>0</v>
      </c>
      <c r="T10" s="16">
        <v>245</v>
      </c>
      <c r="U10" s="16">
        <v>54.390562906935735</v>
      </c>
      <c r="V10" s="58" t="s">
        <v>29642</v>
      </c>
      <c r="W10" s="16">
        <f t="shared" si="1"/>
        <v>0</v>
      </c>
      <c r="X10" s="85">
        <v>0</v>
      </c>
      <c r="Y10"/>
      <c r="Z10" s="64">
        <v>31.395866011467554</v>
      </c>
      <c r="AA10" s="46" t="s">
        <v>29626</v>
      </c>
      <c r="AC10" s="74">
        <v>100</v>
      </c>
      <c r="AD10" s="57">
        <v>19.2</v>
      </c>
      <c r="AE10" s="57">
        <v>100</v>
      </c>
      <c r="AF10" s="57">
        <v>31.4</v>
      </c>
      <c r="AG10" s="57"/>
      <c r="AH10" s="57">
        <f>AC10+AE10</f>
        <v>200</v>
      </c>
      <c r="AI10" s="57">
        <f>(AD10^2+AF10^2)^0.5</f>
        <v>36.804890979325016</v>
      </c>
      <c r="AK10" s="57">
        <f>AH10</f>
        <v>200</v>
      </c>
      <c r="AL10" s="57">
        <f>AI10</f>
        <v>36.804890979325016</v>
      </c>
      <c r="AM10" s="57">
        <v>100</v>
      </c>
      <c r="AN10" s="57">
        <v>5.0999999999999996</v>
      </c>
      <c r="AO10" s="57"/>
      <c r="AP10" s="57">
        <f>AK10+AM10</f>
        <v>300</v>
      </c>
      <c r="AQ10" s="75">
        <f>(AL10^2+AN10^2)^0.5</f>
        <v>37.156560658919979</v>
      </c>
    </row>
    <row r="11" spans="1:43" ht="15">
      <c r="P11" s="58"/>
      <c r="Q11" s="58" t="s">
        <v>20704</v>
      </c>
      <c r="R11" s="16">
        <v>300</v>
      </c>
      <c r="S11" s="16">
        <v>50.332229568471668</v>
      </c>
      <c r="T11" s="16">
        <v>546.66666666666663</v>
      </c>
      <c r="U11" s="16">
        <v>74.236858171066913</v>
      </c>
      <c r="V11" s="58" t="s">
        <v>29591</v>
      </c>
      <c r="W11" s="16">
        <f>(R11/T11)*100</f>
        <v>54.878048780487809</v>
      </c>
      <c r="X11" s="85">
        <f t="shared" ref="X11:X16" si="2">W11*((S11/R11)^2+(U11/T11)^2)^0.5</f>
        <v>11.845214481526368</v>
      </c>
      <c r="Y11"/>
      <c r="Z11" s="64">
        <v>19.204897253687335</v>
      </c>
      <c r="AA11" s="46" t="s">
        <v>29626</v>
      </c>
      <c r="AC11" s="74"/>
      <c r="AD11" s="57"/>
      <c r="AE11" s="57"/>
      <c r="AF11" s="57"/>
      <c r="AG11" s="57"/>
      <c r="AH11" s="57"/>
      <c r="AI11" s="57"/>
      <c r="AK11" s="57"/>
      <c r="AL11" s="57"/>
      <c r="AM11" s="57"/>
      <c r="AN11" s="57"/>
      <c r="AO11" s="57"/>
      <c r="AP11" s="57"/>
      <c r="AQ11" s="75"/>
    </row>
    <row r="12" spans="1:43" ht="15">
      <c r="P12" s="58"/>
      <c r="Q12" s="58" t="s">
        <v>29573</v>
      </c>
      <c r="R12" s="16">
        <v>13</v>
      </c>
      <c r="S12" s="16">
        <v>13</v>
      </c>
      <c r="T12" s="16">
        <v>187</v>
      </c>
      <c r="U12" s="16">
        <v>52</v>
      </c>
      <c r="V12" s="58" t="s">
        <v>29573</v>
      </c>
      <c r="W12" s="16">
        <f t="shared" si="1"/>
        <v>6.9518716577540109</v>
      </c>
      <c r="X12" s="85">
        <f t="shared" si="2"/>
        <v>7.2156463901911412</v>
      </c>
      <c r="Y12"/>
      <c r="Z12" s="64">
        <v>39.325724729091412</v>
      </c>
      <c r="AA12" s="46" t="s">
        <v>29626</v>
      </c>
      <c r="AC12" s="53"/>
      <c r="AQ12" s="52"/>
    </row>
    <row r="13" spans="1:43" ht="15.75" thickBot="1">
      <c r="P13" s="58"/>
      <c r="Q13" s="63" t="s">
        <v>29626</v>
      </c>
      <c r="R13" s="62">
        <v>187</v>
      </c>
      <c r="S13" s="62">
        <v>52</v>
      </c>
      <c r="T13" s="62">
        <v>187</v>
      </c>
      <c r="U13" s="62">
        <v>52</v>
      </c>
      <c r="V13" s="63" t="s">
        <v>29626</v>
      </c>
      <c r="W13" s="62">
        <f t="shared" si="1"/>
        <v>100</v>
      </c>
      <c r="X13" s="89">
        <f t="shared" si="2"/>
        <v>39.325724729091412</v>
      </c>
      <c r="Y13"/>
      <c r="Z13" s="65">
        <f>AVERAGE(Z9:Z12)</f>
        <v>23.744312679251841</v>
      </c>
      <c r="AC13" s="76" t="s">
        <v>29639</v>
      </c>
      <c r="AD13" s="72"/>
      <c r="AE13" s="72"/>
      <c r="AF13" s="72"/>
      <c r="AG13" s="72"/>
      <c r="AH13" s="72"/>
      <c r="AI13" s="72"/>
      <c r="AK13" s="77" t="s">
        <v>29643</v>
      </c>
      <c r="AL13" s="72"/>
      <c r="AM13" s="72" t="s">
        <v>29644</v>
      </c>
      <c r="AN13" s="72"/>
      <c r="AO13" s="72"/>
      <c r="AP13" s="72"/>
      <c r="AQ13" s="73"/>
    </row>
    <row r="14" spans="1:43" ht="15">
      <c r="J14" s="46">
        <f>32*1/0.05</f>
        <v>640</v>
      </c>
      <c r="K14" s="46">
        <f>12*1/0.05</f>
        <v>240</v>
      </c>
      <c r="P14" s="58"/>
      <c r="Q14" s="63" t="s">
        <v>29626</v>
      </c>
      <c r="R14" s="62">
        <v>186.66666666666666</v>
      </c>
      <c r="S14" s="62">
        <v>6.666666666666667</v>
      </c>
      <c r="T14" s="62">
        <v>186.66666666666666</v>
      </c>
      <c r="U14" s="62">
        <v>6.666666666666667</v>
      </c>
      <c r="V14" s="63" t="s">
        <v>29626</v>
      </c>
      <c r="W14" s="62">
        <f t="shared" si="1"/>
        <v>100</v>
      </c>
      <c r="X14" s="89">
        <f t="shared" si="2"/>
        <v>5.0507627227610543</v>
      </c>
      <c r="Y14"/>
      <c r="AC14" s="71"/>
      <c r="AD14" s="72"/>
      <c r="AE14" s="72"/>
      <c r="AF14" s="72"/>
      <c r="AG14" s="72"/>
      <c r="AH14" s="72"/>
      <c r="AI14" s="72"/>
      <c r="AK14" s="72"/>
      <c r="AL14" s="72"/>
      <c r="AM14" s="72"/>
      <c r="AN14" s="72"/>
      <c r="AO14" s="72"/>
      <c r="AP14" s="72"/>
      <c r="AQ14" s="73"/>
    </row>
    <row r="15" spans="1:43" ht="15">
      <c r="F15" s="46">
        <v>100</v>
      </c>
      <c r="J15" s="46">
        <f>20*1/0.05</f>
        <v>400</v>
      </c>
      <c r="K15" s="46">
        <f>20*1/0.05</f>
        <v>400</v>
      </c>
      <c r="P15" s="58"/>
      <c r="Q15" s="63" t="s">
        <v>29626</v>
      </c>
      <c r="R15" s="62">
        <v>245</v>
      </c>
      <c r="S15" s="62">
        <v>54.390562906935735</v>
      </c>
      <c r="T15" s="62">
        <v>245</v>
      </c>
      <c r="U15" s="62">
        <v>54.390562906935735</v>
      </c>
      <c r="V15" s="63" t="s">
        <v>29626</v>
      </c>
      <c r="W15" s="62">
        <f t="shared" si="1"/>
        <v>100</v>
      </c>
      <c r="X15" s="89">
        <f t="shared" si="2"/>
        <v>31.395866011467554</v>
      </c>
      <c r="Y15"/>
      <c r="AC15" s="74" t="s">
        <v>29634</v>
      </c>
      <c r="AD15" s="57" t="s">
        <v>29635</v>
      </c>
      <c r="AE15" s="57" t="s">
        <v>29636</v>
      </c>
      <c r="AF15" s="57" t="s">
        <v>29635</v>
      </c>
      <c r="AG15" s="57"/>
      <c r="AH15" s="57" t="s">
        <v>29641</v>
      </c>
      <c r="AI15" s="57" t="s">
        <v>29635</v>
      </c>
      <c r="AK15" s="57" t="s">
        <v>29634</v>
      </c>
      <c r="AL15" s="57" t="s">
        <v>29635</v>
      </c>
      <c r="AM15" s="57" t="s">
        <v>29636</v>
      </c>
      <c r="AN15" s="57" t="s">
        <v>29635</v>
      </c>
      <c r="AO15" s="57"/>
      <c r="AP15" s="57" t="s">
        <v>29641</v>
      </c>
      <c r="AQ15" s="75" t="s">
        <v>29635</v>
      </c>
    </row>
    <row r="16" spans="1:43" ht="15">
      <c r="F16" s="46">
        <v>31.4</v>
      </c>
      <c r="J16" s="46">
        <f>30*1/0.05</f>
        <v>600</v>
      </c>
      <c r="K16" s="46">
        <f>13*1/0.05</f>
        <v>260</v>
      </c>
      <c r="P16" s="58"/>
      <c r="Q16" s="63" t="s">
        <v>29626</v>
      </c>
      <c r="R16" s="62">
        <v>546.66666666666663</v>
      </c>
      <c r="S16" s="62">
        <v>74.236858171066913</v>
      </c>
      <c r="T16" s="62">
        <v>546.66666666666663</v>
      </c>
      <c r="U16" s="62">
        <v>74.236858171066913</v>
      </c>
      <c r="V16" s="63" t="s">
        <v>29626</v>
      </c>
      <c r="W16" s="62">
        <f t="shared" si="1"/>
        <v>100</v>
      </c>
      <c r="X16" s="89">
        <f t="shared" si="2"/>
        <v>19.204897253687335</v>
      </c>
      <c r="Y16"/>
      <c r="AC16" s="74"/>
      <c r="AD16" s="57"/>
      <c r="AE16" s="57"/>
      <c r="AF16" s="57"/>
      <c r="AG16" s="57"/>
      <c r="AH16" s="57"/>
      <c r="AI16" s="57"/>
      <c r="AK16" s="57"/>
      <c r="AL16" s="57"/>
      <c r="AM16" s="57"/>
      <c r="AN16" s="57"/>
      <c r="AO16" s="57"/>
      <c r="AP16" s="57"/>
      <c r="AQ16" s="75"/>
    </row>
    <row r="17" spans="1:43" ht="15">
      <c r="A17" s="59" t="s">
        <v>29590</v>
      </c>
      <c r="B17" s="60">
        <f>AVERAGE(B3:B9)</f>
        <v>0</v>
      </c>
      <c r="C17" s="60">
        <f>AVERAGE(C3:C8)</f>
        <v>6.666666666666667</v>
      </c>
      <c r="D17" s="60">
        <f>AVERAGE(D3:D5)</f>
        <v>186.66666666666666</v>
      </c>
      <c r="E17" s="60">
        <f>AVERAGE(E3:E5)</f>
        <v>73.333333333333329</v>
      </c>
      <c r="F17" s="60">
        <f>AVERAGE(F6:F9)</f>
        <v>245</v>
      </c>
      <c r="G17" s="60">
        <f>AVERAGE(G6:G9)</f>
        <v>15</v>
      </c>
      <c r="H17" s="60">
        <f>AVERAGE(H6:H9)</f>
        <v>0</v>
      </c>
      <c r="I17" s="60"/>
      <c r="J17" s="60">
        <f t="shared" ref="J17:K17" si="3">AVERAGE(J14:J16)</f>
        <v>546.66666666666663</v>
      </c>
      <c r="K17" s="60">
        <f t="shared" si="3"/>
        <v>300</v>
      </c>
      <c r="M17" s="60">
        <f>AVERAGE(M3:M5)</f>
        <v>186.66666666666666</v>
      </c>
      <c r="N17" s="60">
        <f>AVERAGE(N3:N5)</f>
        <v>13.333333333333334</v>
      </c>
      <c r="O17" s="60">
        <f>AVERAGE(O3:O5)</f>
        <v>0</v>
      </c>
      <c r="P17" s="58"/>
      <c r="Y17"/>
      <c r="AC17" s="74">
        <f>AP10</f>
        <v>300</v>
      </c>
      <c r="AD17" s="57">
        <f>AQ10</f>
        <v>37.156560658919979</v>
      </c>
      <c r="AE17" s="57">
        <v>100</v>
      </c>
      <c r="AF17" s="57">
        <v>39.299999999999997</v>
      </c>
      <c r="AG17" s="57"/>
      <c r="AH17" s="57">
        <f>AC17+AE17</f>
        <v>400</v>
      </c>
      <c r="AI17" s="57">
        <f>(AD17^2+AF17^2)^0.5</f>
        <v>54.0841936243853</v>
      </c>
      <c r="AK17" s="57">
        <f>AH17</f>
        <v>400</v>
      </c>
      <c r="AL17" s="57">
        <f>AI17</f>
        <v>54.0841936243853</v>
      </c>
      <c r="AM17" s="57">
        <v>4</v>
      </c>
      <c r="AN17" s="57">
        <v>0</v>
      </c>
      <c r="AO17" s="57"/>
      <c r="AP17" s="57">
        <f>AK17/AM17</f>
        <v>100</v>
      </c>
      <c r="AQ17" s="75">
        <f>AP17*((AL17/AK17)^2+(AN17/AM17)^2)^0.5</f>
        <v>13.521048406096325</v>
      </c>
    </row>
    <row r="18" spans="1:43" ht="15.75" thickBot="1">
      <c r="A18" s="50" t="s">
        <v>29645</v>
      </c>
      <c r="B18" s="49">
        <f>STDEV(B3:B9)</f>
        <v>0</v>
      </c>
      <c r="C18" s="49">
        <f>STDEV(C3:C8)</f>
        <v>10.327955589886445</v>
      </c>
      <c r="D18" s="49">
        <f>STDEV(D3:D5)</f>
        <v>11.547005383792515</v>
      </c>
      <c r="E18" s="49">
        <f>STDEV(E3:E5)</f>
        <v>30.55050463303893</v>
      </c>
      <c r="F18" s="49">
        <f>STDEV(F6:F9)</f>
        <v>108.78112581387147</v>
      </c>
      <c r="G18" s="49">
        <f>STDEV(G6:G9)</f>
        <v>19.148542155126762</v>
      </c>
      <c r="H18" s="49">
        <f>STDEV(H6:H9)</f>
        <v>0</v>
      </c>
      <c r="I18" s="49"/>
      <c r="J18" s="49">
        <f t="shared" ref="J18:K18" si="4">STDEV(J14:J16)</f>
        <v>128.58201014657266</v>
      </c>
      <c r="K18" s="49">
        <f t="shared" si="4"/>
        <v>87.177978870813476</v>
      </c>
      <c r="M18" s="49">
        <f>STDEV(M3:M5)</f>
        <v>90.184995056457893</v>
      </c>
      <c r="N18" s="49">
        <f>STDEV(N3:N5)</f>
        <v>23.094010767585029</v>
      </c>
      <c r="O18" s="49">
        <f>STDEV(O3:O5)</f>
        <v>0</v>
      </c>
      <c r="P18" s="58"/>
      <c r="Y18"/>
      <c r="AC18" s="78"/>
      <c r="AD18" s="79"/>
      <c r="AE18" s="79"/>
      <c r="AF18" s="79"/>
      <c r="AG18" s="79"/>
      <c r="AH18" s="79"/>
      <c r="AI18" s="79"/>
      <c r="AJ18" s="51"/>
      <c r="AK18" s="79"/>
      <c r="AL18" s="79"/>
      <c r="AM18" s="79"/>
      <c r="AN18" s="79"/>
      <c r="AO18" s="79"/>
      <c r="AP18" s="79"/>
      <c r="AQ18" s="80"/>
    </row>
    <row r="19" spans="1:43" ht="15">
      <c r="A19" s="59" t="s">
        <v>29569</v>
      </c>
      <c r="B19" s="60">
        <f>B18/SQRT(6)</f>
        <v>0</v>
      </c>
      <c r="C19" s="60">
        <f>C18/SQRT(6)</f>
        <v>4.2163702135578394</v>
      </c>
      <c r="D19" s="60">
        <f>D18/SQRT(3)</f>
        <v>6.666666666666667</v>
      </c>
      <c r="E19" s="60">
        <f>E18/SQRT(3)</f>
        <v>17.638342073763937</v>
      </c>
      <c r="F19" s="60">
        <f>F18/SQRT(4)</f>
        <v>54.390562906935735</v>
      </c>
      <c r="G19" s="60">
        <f>G18/SQRT(4)</f>
        <v>9.574271077563381</v>
      </c>
      <c r="H19" s="60">
        <f>H18/SQRT(4)</f>
        <v>0</v>
      </c>
      <c r="I19" s="60"/>
      <c r="J19" s="60">
        <f t="shared" ref="J19:O19" si="5">J18/SQRT(3)</f>
        <v>74.236858171066913</v>
      </c>
      <c r="K19" s="60">
        <f t="shared" si="5"/>
        <v>50.332229568471668</v>
      </c>
      <c r="M19" s="60">
        <f>M18/SQRT(3)</f>
        <v>52.068331172711034</v>
      </c>
      <c r="N19" s="60">
        <f t="shared" si="5"/>
        <v>13.333333333333334</v>
      </c>
      <c r="O19" s="60">
        <f t="shared" si="5"/>
        <v>0</v>
      </c>
      <c r="P19" s="58"/>
    </row>
    <row r="20" spans="1:43" ht="15">
      <c r="A20" s="47"/>
      <c r="B20" s="47"/>
      <c r="C20" s="47"/>
      <c r="D20" s="47"/>
      <c r="E20" s="47"/>
      <c r="F20" s="47"/>
      <c r="G20" s="47"/>
      <c r="H20" s="47"/>
      <c r="I20" s="47"/>
      <c r="J20" s="47"/>
      <c r="K20" s="47"/>
      <c r="P20"/>
    </row>
    <row r="21" spans="1:43" ht="27.75" customHeight="1">
      <c r="A21" s="48" t="s">
        <v>29646</v>
      </c>
      <c r="E21" s="90">
        <f>_xlfn.T.TEST($D3:$D5,E3:E5,2,2)</f>
        <v>3.857949204581415E-3</v>
      </c>
      <c r="F21" s="90"/>
      <c r="G21" s="90">
        <f>_xlfn.T.TEST($F6:$F9,G6:G9,2,2)</f>
        <v>5.9137093985019385E-3</v>
      </c>
      <c r="H21" s="90">
        <f>_xlfn.T.TEST($F6:$F9,H6:H9,2,2)</f>
        <v>4.0845038233675501E-3</v>
      </c>
      <c r="I21" s="90"/>
      <c r="J21" s="90"/>
      <c r="K21" s="90">
        <f>_xlfn.T.TEST($J14:$J16,K14:K16,2,2)</f>
        <v>5.1364488738589779E-2</v>
      </c>
      <c r="L21" s="90"/>
      <c r="M21" s="90"/>
      <c r="N21" s="90">
        <f>_xlfn.T.TEST($M3:$M5,N3:N5,2,2)</f>
        <v>3.2130555290258461E-2</v>
      </c>
      <c r="O21" s="90">
        <f>_xlfn.T.TEST($M3:$M5,O3:O5,2,2)</f>
        <v>2.3063806324507208E-2</v>
      </c>
      <c r="P21"/>
    </row>
    <row r="22" spans="1:43" ht="15">
      <c r="A22" s="48"/>
      <c r="E22" s="90"/>
      <c r="F22" s="90"/>
      <c r="G22" s="90">
        <f t="shared" ref="G22:H22" si="6">_xlfn.T.TEST($F6:$F9,G6:G9,1,2)</f>
        <v>2.9568546992509693E-3</v>
      </c>
      <c r="H22" s="90">
        <f t="shared" si="6"/>
        <v>2.0422519116837751E-3</v>
      </c>
      <c r="I22" s="90"/>
      <c r="J22" s="90"/>
      <c r="K22" s="90">
        <f>_xlfn.T.TEST($J14:$J16,K14:K16,1,2)</f>
        <v>2.568224436929489E-2</v>
      </c>
      <c r="L22" s="90"/>
      <c r="M22" s="90"/>
      <c r="N22" s="90">
        <f>_xlfn.T.TEST($M3:$M5,N3:N5,1,2)</f>
        <v>1.6065277645129231E-2</v>
      </c>
      <c r="O22" s="90">
        <f>_xlfn.T.TEST($M3:$M5,O3:O5,1,2)</f>
        <v>1.1531903162253604E-2</v>
      </c>
      <c r="P22"/>
    </row>
    <row r="23" spans="1:43" ht="15">
      <c r="A23" s="48"/>
      <c r="Q23" s="58"/>
    </row>
  </sheetData>
  <mergeCells count="3">
    <mergeCell ref="A1:E1"/>
    <mergeCell ref="Q3:X3"/>
    <mergeCell ref="AH4:AL4"/>
  </mergeCells>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DE61-64CC-432F-8644-3F2B595D7B24}">
  <dimension ref="A1:AS83"/>
  <sheetViews>
    <sheetView topLeftCell="Q1" zoomScale="85" zoomScaleNormal="85" workbookViewId="0">
      <selection activeCell="AM32" sqref="AM32"/>
    </sheetView>
  </sheetViews>
  <sheetFormatPr defaultRowHeight="15"/>
  <cols>
    <col min="1" max="1" width="9.140625" style="15"/>
    <col min="2" max="2" width="23.42578125" style="15" customWidth="1"/>
    <col min="3" max="3" width="13.28515625" customWidth="1"/>
    <col min="4" max="8" width="13.5703125" customWidth="1"/>
    <col min="9" max="9" width="15.140625" customWidth="1"/>
    <col min="10" max="10" width="13.5703125" customWidth="1"/>
    <col min="11" max="11" width="1.7109375" style="2" customWidth="1"/>
    <col min="13" max="13" width="21.140625" bestFit="1" customWidth="1"/>
    <col min="14" max="14" width="11.85546875" customWidth="1"/>
    <col min="15" max="15" width="14.42578125" bestFit="1" customWidth="1"/>
    <col min="18" max="18" width="17.85546875" customWidth="1"/>
    <col min="19" max="19" width="10.5703125" bestFit="1" customWidth="1"/>
    <col min="20" max="20" width="14.42578125" bestFit="1" customWidth="1"/>
    <col min="21" max="21" width="11.28515625" customWidth="1"/>
    <col min="22" max="22" width="3.140625" style="2" customWidth="1"/>
    <col min="24" max="24" width="29" customWidth="1"/>
    <col min="27" max="27" width="12.140625" customWidth="1"/>
    <col min="28" max="28" width="13.140625" customWidth="1"/>
    <col min="29" max="30" width="9.140625" customWidth="1"/>
    <col min="32" max="32" width="16.5703125" bestFit="1" customWidth="1"/>
    <col min="33" max="34" width="9.7109375" bestFit="1" customWidth="1"/>
    <col min="40" max="40" width="16.5703125" bestFit="1" customWidth="1"/>
  </cols>
  <sheetData>
    <row r="1" spans="1:45">
      <c r="A1" s="1"/>
      <c r="B1" s="111" t="s">
        <v>29575</v>
      </c>
      <c r="C1" s="111"/>
      <c r="D1" s="111"/>
      <c r="E1" s="111"/>
      <c r="F1" s="111"/>
      <c r="G1" s="111"/>
      <c r="H1" s="27"/>
      <c r="I1" s="27"/>
      <c r="J1" s="27"/>
    </row>
    <row r="2" spans="1:45">
      <c r="C2" s="109" t="s">
        <v>29576</v>
      </c>
      <c r="D2" s="109"/>
      <c r="E2" s="15"/>
      <c r="F2" s="109" t="s">
        <v>29569</v>
      </c>
      <c r="G2" s="109"/>
      <c r="H2" s="15"/>
      <c r="I2" s="15"/>
      <c r="J2" s="15"/>
      <c r="L2" s="17"/>
      <c r="M2" s="17"/>
      <c r="N2" s="110"/>
      <c r="O2" s="110"/>
      <c r="S2" s="109"/>
      <c r="T2" s="109"/>
      <c r="Y2" s="27" t="s">
        <v>3787</v>
      </c>
      <c r="Z2" s="27" t="s">
        <v>29578</v>
      </c>
      <c r="AA2" s="1" t="str">
        <f>$AA$11</f>
        <v>% ATP-DNA</v>
      </c>
    </row>
    <row r="3" spans="1:45">
      <c r="C3" s="24" t="s">
        <v>3787</v>
      </c>
      <c r="D3" s="24" t="s">
        <v>29579</v>
      </c>
      <c r="E3" s="24"/>
      <c r="F3" s="24" t="str">
        <f>C3</f>
        <v>ATP</v>
      </c>
      <c r="G3" s="24" t="str">
        <f>D3</f>
        <v>ATP + DNA</v>
      </c>
      <c r="H3" s="24"/>
      <c r="I3" s="24" t="s">
        <v>29580</v>
      </c>
      <c r="J3" s="24" t="s">
        <v>29581</v>
      </c>
      <c r="N3" t="str">
        <f>$AB$11</f>
        <v>% ATP</v>
      </c>
      <c r="O3" t="str">
        <f>$AC$11</f>
        <v>% ATP + DNA</v>
      </c>
      <c r="S3" t="str">
        <f>$AB$11</f>
        <v>% ATP</v>
      </c>
      <c r="T3" t="str">
        <f>$AC$11</f>
        <v>% ATP + DNA</v>
      </c>
      <c r="X3" s="27" t="s">
        <v>29587</v>
      </c>
      <c r="Y3" s="17">
        <f>AVERAGE(Y12,AG12,AO12,Y13,AG13,AO13,Y14,AG14,AO14,Y15,AG15,AO15,Y16,AG16,AO16)</f>
        <v>0.32623347187854645</v>
      </c>
      <c r="Z3" s="17">
        <f>AVERAGE(Z12,AH12,AP12,Z13,AH13,AP13,Z14,AH14,AP14,Z15,AH15,AP15,Z16,AH16,AP16)</f>
        <v>0.50682941312458152</v>
      </c>
      <c r="AA3" s="16">
        <f>AVERAGE(AA12,AI12,AQ12,AA13,AI13,AQ13,AA14,AI14,AQ14,AA15,AI15,AQ15,AQ16,AI16,AA16)</f>
        <v>55.893432166498698</v>
      </c>
      <c r="AB3" s="16"/>
      <c r="AC3" s="16"/>
    </row>
    <row r="4" spans="1:45">
      <c r="B4" s="21" t="s">
        <v>29588</v>
      </c>
      <c r="C4" s="20">
        <f>N4</f>
        <v>100</v>
      </c>
      <c r="D4" s="20">
        <f>O4</f>
        <v>100</v>
      </c>
      <c r="E4" s="20"/>
      <c r="F4" s="20">
        <f>S4</f>
        <v>0</v>
      </c>
      <c r="G4" s="20">
        <f>T4</f>
        <v>0</v>
      </c>
      <c r="H4" s="20"/>
      <c r="I4" s="20"/>
      <c r="J4" s="20"/>
      <c r="M4" t="str">
        <f t="shared" ref="M4:M13" si="0">X12</f>
        <v>UvrA 50 nM</v>
      </c>
      <c r="N4" s="85">
        <f t="shared" ref="N4:N13" si="1">AVERAGE(AB12,AJ12,AR12)</f>
        <v>100</v>
      </c>
      <c r="O4" s="85">
        <f t="shared" ref="O4:O13" si="2">AVERAGE(AC12,AK12,AS12)</f>
        <v>100</v>
      </c>
      <c r="R4" t="str">
        <f t="shared" ref="R4:R13" si="3">AF12</f>
        <v>UvrA 50 nM</v>
      </c>
      <c r="S4" s="85">
        <f t="shared" ref="S4:S13" si="4">STDEV(AB12,AJ12,AR12)/SQRT(3)</f>
        <v>0</v>
      </c>
      <c r="T4" s="85">
        <f t="shared" ref="T4:T13" si="5">STDEV(AC12,AK12,AS12)/SQRT(3)</f>
        <v>0</v>
      </c>
      <c r="X4" s="27" t="s">
        <v>29569</v>
      </c>
      <c r="Y4" s="17">
        <f>STDEV(Y12,AG12,AO12,Y13,AG13,AO13,Y14,AG14,AO14,Y15,AG15,AO15,Y16,AG16,AO16)/SQRT(15)</f>
        <v>2.7634490790223929E-2</v>
      </c>
      <c r="Z4" s="17">
        <f>STDEV(Z12,AH12,AP12,Z13,AH13,AP13,Z14,AH14,AP14,Z15,AH15,AP15,Z16,AH16,AP16)/SQRT(15)</f>
        <v>4.249627752881395E-2</v>
      </c>
      <c r="AA4" s="17">
        <f>STDEV(AA12,AI12,AQ12,AA13,AI13,AQ13,AA14,AI14,AQ14,AA15,AI15,AQ15,AA16,AI16,AQ16)/SQRT(15)</f>
        <v>3.1543802097340712</v>
      </c>
      <c r="AB4" s="16"/>
      <c r="AC4" s="16"/>
    </row>
    <row r="5" spans="1:45">
      <c r="B5" s="4" t="str">
        <f t="shared" ref="B5:D8" si="6">M9</f>
        <v>Pirarubicin</v>
      </c>
      <c r="C5" s="20">
        <f t="shared" si="6"/>
        <v>69.059141027064797</v>
      </c>
      <c r="D5" s="20">
        <f t="shared" si="6"/>
        <v>67.674165952437804</v>
      </c>
      <c r="E5" s="20"/>
      <c r="F5" s="20">
        <f t="shared" ref="F5:G9" si="7">S9</f>
        <v>6.6933745364107269</v>
      </c>
      <c r="G5" s="20">
        <f t="shared" si="7"/>
        <v>6.0158331428919336</v>
      </c>
      <c r="H5" s="20"/>
      <c r="I5" s="25">
        <f>_xlfn.T.TEST($Y$26:$AA$26,Y27:AA27,2,2)</f>
        <v>9.861749159602206E-3</v>
      </c>
      <c r="J5" s="25">
        <f>_xlfn.T.TEST($AC$26:$AE$26,AC27:AE27,2,2)</f>
        <v>5.7939007355426965E-3</v>
      </c>
      <c r="M5" t="str">
        <f t="shared" si="0"/>
        <v>UvrA 50nM</v>
      </c>
      <c r="N5" s="85">
        <f>AVERAGE(AB13,AJ13,AR13)</f>
        <v>100</v>
      </c>
      <c r="O5" s="85">
        <f t="shared" si="2"/>
        <v>100</v>
      </c>
      <c r="R5" t="str">
        <f t="shared" si="3"/>
        <v>UvrA 50nM</v>
      </c>
      <c r="S5" s="85">
        <f t="shared" si="4"/>
        <v>0</v>
      </c>
      <c r="T5" s="85">
        <f t="shared" si="5"/>
        <v>0</v>
      </c>
      <c r="X5" s="27"/>
      <c r="Y5" s="17"/>
      <c r="Z5" s="17"/>
      <c r="AB5" s="16"/>
      <c r="AC5" s="16"/>
    </row>
    <row r="6" spans="1:45">
      <c r="B6" s="4" t="str">
        <f t="shared" si="6"/>
        <v>Dienestrol</v>
      </c>
      <c r="C6" s="20">
        <f t="shared" si="6"/>
        <v>24.307905867531062</v>
      </c>
      <c r="D6" s="20">
        <f t="shared" si="6"/>
        <v>42.85403092581705</v>
      </c>
      <c r="E6" s="20"/>
      <c r="F6" s="20">
        <f t="shared" si="7"/>
        <v>7.0228243581115777</v>
      </c>
      <c r="G6" s="20">
        <f t="shared" si="7"/>
        <v>9.8447950660740684</v>
      </c>
      <c r="H6" s="20"/>
      <c r="I6" s="25">
        <f>_xlfn.T.TEST($Y$26:$AA$26,Y28:AA28,2,2)</f>
        <v>4.2021806056199908E-4</v>
      </c>
      <c r="J6" s="25">
        <f>_xlfn.T.TEST($AC$26:$AE$26,AC28:AE28,2,2)</f>
        <v>4.381737834507151E-3</v>
      </c>
      <c r="M6" t="str">
        <f t="shared" si="0"/>
        <v>UvrA 50nM</v>
      </c>
      <c r="N6" s="85">
        <f>AVERAGE(AB14,AJ14,AR14)</f>
        <v>100</v>
      </c>
      <c r="O6" s="85">
        <f t="shared" si="2"/>
        <v>100</v>
      </c>
      <c r="R6" t="str">
        <f t="shared" si="3"/>
        <v>UvrA 50nM</v>
      </c>
      <c r="S6" s="85">
        <f t="shared" si="4"/>
        <v>0</v>
      </c>
      <c r="T6" s="85">
        <f t="shared" si="5"/>
        <v>0</v>
      </c>
      <c r="U6" s="16"/>
      <c r="V6" s="87"/>
      <c r="AB6" s="16"/>
      <c r="AC6" s="16"/>
    </row>
    <row r="7" spans="1:45">
      <c r="B7" s="4" t="str">
        <f t="shared" si="6"/>
        <v>Mitoxantrone</v>
      </c>
      <c r="C7" s="20">
        <f t="shared" si="6"/>
        <v>54.242852203292166</v>
      </c>
      <c r="D7" s="20">
        <f t="shared" si="6"/>
        <v>54.006464861593052</v>
      </c>
      <c r="E7" s="20"/>
      <c r="F7" s="20">
        <f t="shared" si="7"/>
        <v>0.71838107982531507</v>
      </c>
      <c r="G7" s="20">
        <f t="shared" si="7"/>
        <v>4.1409744821088506</v>
      </c>
      <c r="H7" s="20"/>
      <c r="I7" s="25">
        <f>_xlfn.T.TEST($Y$26:$AA$26,Y29:AA29,2,2)</f>
        <v>3.6393321874635792E-7</v>
      </c>
      <c r="J7" s="25">
        <f>_xlfn.T.TEST($AC$26:$AE$26,AC29:AE29,2,2)</f>
        <v>3.7381941031751803E-4</v>
      </c>
      <c r="M7" t="str">
        <f t="shared" si="0"/>
        <v>UvrA 50nM</v>
      </c>
      <c r="N7" s="85">
        <f t="shared" si="1"/>
        <v>100</v>
      </c>
      <c r="O7" s="85">
        <f t="shared" si="2"/>
        <v>100</v>
      </c>
      <c r="R7" t="str">
        <f t="shared" si="3"/>
        <v>UvrA 50nM</v>
      </c>
      <c r="S7" s="85">
        <f t="shared" si="4"/>
        <v>0</v>
      </c>
      <c r="T7" s="85">
        <f t="shared" si="5"/>
        <v>0</v>
      </c>
      <c r="U7" s="16"/>
      <c r="V7" s="87"/>
      <c r="AB7" s="16"/>
      <c r="AC7" s="16"/>
    </row>
    <row r="8" spans="1:45">
      <c r="B8" s="4" t="str">
        <f t="shared" si="6"/>
        <v>L-thyroxine</v>
      </c>
      <c r="C8" s="20">
        <f t="shared" si="6"/>
        <v>26.810095081628067</v>
      </c>
      <c r="D8" s="20">
        <f t="shared" si="6"/>
        <v>32.473967829568899</v>
      </c>
      <c r="E8" s="20"/>
      <c r="F8" s="20">
        <f t="shared" si="7"/>
        <v>4.5693877827921892</v>
      </c>
      <c r="G8" s="20">
        <f t="shared" si="7"/>
        <v>5.8099211149081027</v>
      </c>
      <c r="H8" s="20"/>
      <c r="I8" s="25">
        <f>_xlfn.T.TEST($Y$26:$AA$26,Y30:AA30,2,2)</f>
        <v>8.8833527314962984E-5</v>
      </c>
      <c r="J8" s="25">
        <f>_xlfn.T.TEST($AC$26:$AE$26,AC30:AE30,2,2)</f>
        <v>3.1319312341228535E-4</v>
      </c>
      <c r="M8" t="str">
        <f t="shared" si="0"/>
        <v>UvrA 50nM</v>
      </c>
      <c r="N8" s="85">
        <f t="shared" si="1"/>
        <v>100</v>
      </c>
      <c r="O8" s="85">
        <f t="shared" si="2"/>
        <v>100</v>
      </c>
      <c r="R8" t="str">
        <f t="shared" si="3"/>
        <v>UvrA 50nM</v>
      </c>
      <c r="S8" s="85">
        <f t="shared" si="4"/>
        <v>0</v>
      </c>
      <c r="T8" s="85">
        <f t="shared" si="5"/>
        <v>0</v>
      </c>
      <c r="U8" s="16"/>
      <c r="V8" s="87"/>
    </row>
    <row r="9" spans="1:45">
      <c r="B9" s="4" t="str">
        <f>X21</f>
        <v>9-aminoacridine</v>
      </c>
      <c r="C9" s="20">
        <f>N13</f>
        <v>90.265666288279206</v>
      </c>
      <c r="D9" s="20">
        <f>O13</f>
        <v>102.76744259658261</v>
      </c>
      <c r="E9" s="20"/>
      <c r="F9" s="20">
        <f t="shared" si="7"/>
        <v>4.5579016149123683</v>
      </c>
      <c r="G9" s="20">
        <f t="shared" si="7"/>
        <v>5.5115828476662267</v>
      </c>
      <c r="H9" s="20"/>
      <c r="I9" s="25">
        <f>_xlfn.T.TEST($Y$26:$AA$26,Y31:AA31,2,2)</f>
        <v>9.9567174596664684E-2</v>
      </c>
      <c r="J9" s="25">
        <f>_xlfn.T.TEST($AC$26:$AE$26,AC31:AE31,2,2)</f>
        <v>0.64196832447365981</v>
      </c>
      <c r="M9" t="str">
        <f t="shared" si="0"/>
        <v>Pirarubicin</v>
      </c>
      <c r="N9" s="85">
        <f t="shared" si="1"/>
        <v>69.059141027064797</v>
      </c>
      <c r="O9" s="85">
        <f t="shared" si="2"/>
        <v>67.674165952437804</v>
      </c>
      <c r="R9" t="str">
        <f t="shared" si="3"/>
        <v>Pirarubicin</v>
      </c>
      <c r="S9" s="85">
        <f t="shared" si="4"/>
        <v>6.6933745364107269</v>
      </c>
      <c r="T9" s="85">
        <f t="shared" si="5"/>
        <v>6.0158331428919336</v>
      </c>
      <c r="U9" s="16"/>
      <c r="V9" s="87"/>
      <c r="Y9" t="s">
        <v>29680</v>
      </c>
      <c r="AE9" t="s">
        <v>29681</v>
      </c>
      <c r="AM9" t="s">
        <v>29682</v>
      </c>
    </row>
    <row r="10" spans="1:45">
      <c r="M10" t="str">
        <f t="shared" si="0"/>
        <v>Dienestrol</v>
      </c>
      <c r="N10" s="85">
        <f t="shared" si="1"/>
        <v>24.307905867531062</v>
      </c>
      <c r="O10" s="85">
        <f t="shared" si="2"/>
        <v>42.85403092581705</v>
      </c>
      <c r="R10" t="str">
        <f t="shared" si="3"/>
        <v>Dienestrol</v>
      </c>
      <c r="S10" s="85">
        <f t="shared" si="4"/>
        <v>7.0228243581115777</v>
      </c>
      <c r="T10" s="85">
        <f t="shared" si="5"/>
        <v>9.8447950660740684</v>
      </c>
      <c r="V10" s="87"/>
      <c r="Y10" s="109" t="s">
        <v>29577</v>
      </c>
      <c r="Z10" s="109"/>
    </row>
    <row r="11" spans="1:45">
      <c r="M11" t="str">
        <f t="shared" si="0"/>
        <v>Mitoxantrone</v>
      </c>
      <c r="N11" s="85">
        <f t="shared" si="1"/>
        <v>54.242852203292166</v>
      </c>
      <c r="O11" s="85">
        <f t="shared" si="2"/>
        <v>54.006464861593052</v>
      </c>
      <c r="R11" t="str">
        <f t="shared" si="3"/>
        <v>Mitoxantrone</v>
      </c>
      <c r="S11" s="85">
        <f t="shared" si="4"/>
        <v>0.71838107982531507</v>
      </c>
      <c r="T11" s="85">
        <f t="shared" si="5"/>
        <v>4.1409744821088506</v>
      </c>
      <c r="V11" s="87"/>
      <c r="W11" t="s">
        <v>29690</v>
      </c>
      <c r="Y11" t="s">
        <v>29582</v>
      </c>
      <c r="Z11" t="s">
        <v>29583</v>
      </c>
      <c r="AA11" t="s">
        <v>29584</v>
      </c>
      <c r="AB11" t="s">
        <v>29585</v>
      </c>
      <c r="AC11" t="s">
        <v>29586</v>
      </c>
      <c r="AG11" t="str">
        <f>$Y$11</f>
        <v>Kcat ATP</v>
      </c>
      <c r="AH11" t="str">
        <f>$Z$11</f>
        <v>Kcat DNA</v>
      </c>
      <c r="AI11" t="str">
        <f>$AA$11</f>
        <v>% ATP-DNA</v>
      </c>
      <c r="AJ11" t="str">
        <f>$AB$11</f>
        <v>% ATP</v>
      </c>
      <c r="AK11" t="str">
        <f>$AC$11</f>
        <v>% ATP + DNA</v>
      </c>
      <c r="AO11" t="str">
        <f>$Y$11</f>
        <v>Kcat ATP</v>
      </c>
      <c r="AP11" t="str">
        <f>$Z$11</f>
        <v>Kcat DNA</v>
      </c>
      <c r="AQ11" t="str">
        <f>$AA$11</f>
        <v>% ATP-DNA</v>
      </c>
      <c r="AR11" t="str">
        <f>$AB$11</f>
        <v>% ATP</v>
      </c>
      <c r="AS11" t="str">
        <f>$AC$11</f>
        <v>% ATP + DNA</v>
      </c>
    </row>
    <row r="12" spans="1:45">
      <c r="M12" t="str">
        <f t="shared" si="0"/>
        <v>L-thyroxine</v>
      </c>
      <c r="N12" s="85">
        <f t="shared" si="1"/>
        <v>26.810095081628067</v>
      </c>
      <c r="O12" s="85">
        <f t="shared" si="2"/>
        <v>32.473967829568899</v>
      </c>
      <c r="R12" t="str">
        <f t="shared" si="3"/>
        <v>L-thyroxine</v>
      </c>
      <c r="S12" s="85">
        <f t="shared" si="4"/>
        <v>4.5693877827921892</v>
      </c>
      <c r="T12" s="85">
        <f t="shared" si="5"/>
        <v>5.8099211149081027</v>
      </c>
      <c r="V12" s="87"/>
      <c r="W12">
        <v>1</v>
      </c>
      <c r="X12" t="s">
        <v>29679</v>
      </c>
      <c r="Y12" s="17">
        <v>0.37396805646905962</v>
      </c>
      <c r="Z12" s="17">
        <v>0.557505773541353</v>
      </c>
      <c r="AA12" s="16">
        <f>(Z12-Y12)/Y12*100</f>
        <v>49.078447716958536</v>
      </c>
      <c r="AB12" s="16">
        <f>Y12/Y$12*100</f>
        <v>100</v>
      </c>
      <c r="AC12" s="16">
        <f>Z12/Z$12*100</f>
        <v>100</v>
      </c>
      <c r="AF12" t="str">
        <f>X12</f>
        <v>UvrA 50 nM</v>
      </c>
      <c r="AG12" s="17">
        <v>0.20821607589735594</v>
      </c>
      <c r="AH12" s="17">
        <v>0.31950248558848238</v>
      </c>
      <c r="AI12" s="16">
        <f>(AH12-AG12)/AG12*100</f>
        <v>53.447558845546197</v>
      </c>
      <c r="AJ12" s="16">
        <f>AG12/AG$12*100</f>
        <v>100</v>
      </c>
      <c r="AK12" s="16">
        <f>AH12/AH$12*100</f>
        <v>100</v>
      </c>
      <c r="AN12" t="str">
        <f>AF12</f>
        <v>UvrA 50 nM</v>
      </c>
      <c r="AO12" s="17">
        <v>0.40204077201672855</v>
      </c>
      <c r="AP12" s="17">
        <v>0.64115242134840855</v>
      </c>
      <c r="AQ12" s="16">
        <f>(AP12-AO12)/AO12*100</f>
        <v>59.474477708377989</v>
      </c>
      <c r="AR12" s="16">
        <f>AO12/AO$12*100</f>
        <v>100</v>
      </c>
      <c r="AS12" s="16">
        <f>AP12/AP$12*100</f>
        <v>100</v>
      </c>
    </row>
    <row r="13" spans="1:45">
      <c r="M13" t="str">
        <f t="shared" si="0"/>
        <v>9-aminoacridine</v>
      </c>
      <c r="N13" s="85">
        <f t="shared" si="1"/>
        <v>90.265666288279206</v>
      </c>
      <c r="O13" s="85">
        <f t="shared" si="2"/>
        <v>102.76744259658261</v>
      </c>
      <c r="R13" t="str">
        <f t="shared" si="3"/>
        <v>9-aminoacridine</v>
      </c>
      <c r="S13" s="85">
        <f t="shared" si="4"/>
        <v>4.5579016149123683</v>
      </c>
      <c r="T13" s="85">
        <f t="shared" si="5"/>
        <v>5.5115828476662267</v>
      </c>
      <c r="W13">
        <v>2</v>
      </c>
      <c r="X13" t="s">
        <v>29589</v>
      </c>
      <c r="Y13" s="17">
        <v>0.41374783908040652</v>
      </c>
      <c r="Z13" s="17">
        <v>0.60696640007074254</v>
      </c>
      <c r="AA13" s="16">
        <f>(Z13-Y13)/Y13*100</f>
        <v>46.699593989368601</v>
      </c>
      <c r="AB13" s="16">
        <f>Y13/Y$13*100</f>
        <v>100</v>
      </c>
      <c r="AC13" s="16">
        <f>Z13/Z$13*100</f>
        <v>100</v>
      </c>
      <c r="AF13" t="str">
        <f>X13</f>
        <v>UvrA 50nM</v>
      </c>
      <c r="AG13" s="17">
        <v>0.3658285275934256</v>
      </c>
      <c r="AH13" s="17">
        <v>0.5628397626768753</v>
      </c>
      <c r="AI13" s="16">
        <f t="shared" ref="AI13:AI21" si="8">(AH13-AG13)/AG13*100</f>
        <v>53.853436849081383</v>
      </c>
      <c r="AJ13" s="16">
        <f>AG13/AG$13*100</f>
        <v>100</v>
      </c>
      <c r="AK13" s="16">
        <f>AH13/AH$13*100</f>
        <v>100</v>
      </c>
      <c r="AN13" t="str">
        <f>AF13</f>
        <v>UvrA 50nM</v>
      </c>
      <c r="AO13" s="17">
        <v>0.32222143459587499</v>
      </c>
      <c r="AP13" s="17">
        <v>0.54796347479566188</v>
      </c>
      <c r="AQ13" s="16">
        <f t="shared" ref="AQ13:AQ21" si="9">(AP13-AO13)/AO13*100</f>
        <v>70.058045791680172</v>
      </c>
      <c r="AR13" s="16">
        <f>AO13/AO$13*100</f>
        <v>100</v>
      </c>
      <c r="AS13" s="16">
        <f>AP13/AP$13*100</f>
        <v>100</v>
      </c>
    </row>
    <row r="14" spans="1:45">
      <c r="B14" s="3"/>
      <c r="C14" s="20"/>
      <c r="D14" s="20"/>
      <c r="E14" s="20"/>
      <c r="F14" s="20"/>
      <c r="G14" s="20"/>
      <c r="H14" s="20"/>
      <c r="I14" s="25"/>
      <c r="J14" s="25"/>
      <c r="W14">
        <v>3</v>
      </c>
      <c r="X14" t="s">
        <v>29589</v>
      </c>
      <c r="Y14" s="17">
        <v>0.15345609652553391</v>
      </c>
      <c r="Z14" s="17">
        <v>0.23869601381462685</v>
      </c>
      <c r="AA14" s="16">
        <f t="shared" ref="AA14:AA21" si="10">(Z14-Y14)/Y14*100</f>
        <v>55.54677801602341</v>
      </c>
      <c r="AB14" s="16">
        <f>Y14/Y$14*100</f>
        <v>100</v>
      </c>
      <c r="AC14" s="16">
        <f>Z14/Z$14*100</f>
        <v>100</v>
      </c>
      <c r="AF14" t="str">
        <f t="shared" ref="AF14" si="11">X14</f>
        <v>UvrA 50nM</v>
      </c>
      <c r="AG14" s="17">
        <v>0.24683554269026192</v>
      </c>
      <c r="AH14" s="17">
        <v>0.38979684241018847</v>
      </c>
      <c r="AI14" s="16">
        <f t="shared" si="8"/>
        <v>57.917631375850718</v>
      </c>
      <c r="AJ14" s="16">
        <f>AG14/AG$14*100</f>
        <v>100</v>
      </c>
      <c r="AK14" s="16">
        <f>AH14/AH$14*100</f>
        <v>100</v>
      </c>
      <c r="AN14" t="str">
        <f t="shared" ref="AN14" si="12">AF14</f>
        <v>UvrA 50nM</v>
      </c>
      <c r="AO14" s="17">
        <v>0.24080882769298431</v>
      </c>
      <c r="AP14" s="17">
        <v>0.3734831483658308</v>
      </c>
      <c r="AQ14" s="16">
        <f t="shared" si="9"/>
        <v>55.095289464220834</v>
      </c>
      <c r="AR14" s="16">
        <f>AO14/AO$14*100</f>
        <v>100</v>
      </c>
      <c r="AS14" s="16">
        <f>AP14/AP$14*100</f>
        <v>100</v>
      </c>
    </row>
    <row r="15" spans="1:45">
      <c r="W15">
        <v>4</v>
      </c>
      <c r="X15" t="s">
        <v>29589</v>
      </c>
      <c r="Y15" s="17">
        <v>0.34812938182555558</v>
      </c>
      <c r="Z15" s="17">
        <v>0.5735596953875518</v>
      </c>
      <c r="AA15" s="16">
        <f>(Z15-Y15)/Y15*100</f>
        <v>64.754750771067421</v>
      </c>
      <c r="AB15" s="16">
        <f>Y15/Y$15*100</f>
        <v>100</v>
      </c>
      <c r="AC15" s="16">
        <f>Z15/Z$15*100</f>
        <v>100</v>
      </c>
      <c r="AF15" t="str">
        <f t="shared" ref="AF15" si="13">X15</f>
        <v>UvrA 50nM</v>
      </c>
      <c r="AG15" s="17">
        <v>0.59924250671216184</v>
      </c>
      <c r="AH15" s="17">
        <v>0.92705770264171794</v>
      </c>
      <c r="AI15" s="16">
        <f t="shared" si="8"/>
        <v>54.704930350846716</v>
      </c>
      <c r="AJ15" s="16">
        <f>AG15/AG$15*100</f>
        <v>100</v>
      </c>
      <c r="AK15" s="16">
        <f>AH15/AH$15*100</f>
        <v>100</v>
      </c>
      <c r="AN15" t="str">
        <f t="shared" ref="AN15" si="14">AF15</f>
        <v>UvrA 50nM</v>
      </c>
      <c r="AO15" s="17">
        <v>0.24756290484510482</v>
      </c>
      <c r="AP15" s="17">
        <v>0.36608829979158392</v>
      </c>
      <c r="AQ15" s="16">
        <f t="shared" si="9"/>
        <v>47.876880027982416</v>
      </c>
      <c r="AR15" s="16">
        <f>AO15/AO$15*100</f>
        <v>100</v>
      </c>
      <c r="AS15" s="16">
        <f>AP15/AP$15*100</f>
        <v>100</v>
      </c>
    </row>
    <row r="16" spans="1:45">
      <c r="B16" s="3"/>
      <c r="C16" s="20"/>
      <c r="D16" s="20"/>
      <c r="E16" s="20"/>
      <c r="F16" s="20"/>
      <c r="G16" s="20"/>
      <c r="H16" s="20"/>
      <c r="I16" s="25"/>
      <c r="J16" s="25"/>
      <c r="W16">
        <v>5</v>
      </c>
      <c r="X16" t="s">
        <v>29589</v>
      </c>
      <c r="Y16" s="91">
        <v>0.26914131543881031</v>
      </c>
      <c r="Z16" s="91">
        <v>0.49682298805151381</v>
      </c>
      <c r="AA16" s="92">
        <f t="shared" si="10"/>
        <v>84.595585869634832</v>
      </c>
      <c r="AB16" s="92">
        <f>Y16/Y$16*100</f>
        <v>100</v>
      </c>
      <c r="AC16" s="92">
        <f>Z16/Z$16*100</f>
        <v>100</v>
      </c>
      <c r="AD16" s="93"/>
      <c r="AE16" s="93"/>
      <c r="AF16" s="93" t="str">
        <f t="shared" ref="AF16:AF21" si="15">X16</f>
        <v>UvrA 50nM</v>
      </c>
      <c r="AG16" s="91">
        <v>0.34828524514445047</v>
      </c>
      <c r="AH16" s="91">
        <v>0.54676852268413256</v>
      </c>
      <c r="AI16" s="92">
        <f t="shared" si="8"/>
        <v>56.988712644821234</v>
      </c>
      <c r="AJ16" s="92">
        <f>AG16/AG$16*100</f>
        <v>100</v>
      </c>
      <c r="AK16" s="92">
        <f>AH16/AH$16*100</f>
        <v>100</v>
      </c>
      <c r="AL16" s="93"/>
      <c r="AM16" s="93"/>
      <c r="AN16" s="93" t="str">
        <f t="shared" ref="AN16:AN21" si="16">AF16</f>
        <v>UvrA 50nM</v>
      </c>
      <c r="AO16" s="91">
        <v>0.35401755165048232</v>
      </c>
      <c r="AP16" s="91">
        <v>0.45423766570005397</v>
      </c>
      <c r="AQ16" s="92">
        <f t="shared" si="9"/>
        <v>28.309363076019995</v>
      </c>
      <c r="AR16" s="92">
        <f>AO16/AO$16*100</f>
        <v>100</v>
      </c>
      <c r="AS16" s="92">
        <f>AP16/AP$16*100</f>
        <v>100</v>
      </c>
    </row>
    <row r="17" spans="2:45">
      <c r="B17" s="3"/>
      <c r="C17" s="20"/>
      <c r="D17" s="20"/>
      <c r="E17" s="20"/>
      <c r="F17" s="20"/>
      <c r="G17" s="20"/>
      <c r="H17" s="20"/>
      <c r="I17" s="25"/>
      <c r="J17" s="25"/>
      <c r="W17">
        <v>1</v>
      </c>
      <c r="X17" t="s">
        <v>29568</v>
      </c>
      <c r="Y17" s="17">
        <v>0.28514328284537699</v>
      </c>
      <c r="Z17" s="17">
        <v>0.40501949322227931</v>
      </c>
      <c r="AA17" s="16">
        <f>(Z17-Y17)/Y17*100</f>
        <v>42.040692377770974</v>
      </c>
      <c r="AB17" s="16">
        <f>Y17/Y$12*100</f>
        <v>76.248031860702099</v>
      </c>
      <c r="AC17" s="16">
        <f>Z17/Z$12*100</f>
        <v>72.648484095427406</v>
      </c>
      <c r="AF17" t="str">
        <f t="shared" si="15"/>
        <v>Pirarubicin</v>
      </c>
      <c r="AG17" s="17">
        <v>0.11594499111143618</v>
      </c>
      <c r="AH17" s="17">
        <v>0.17796127388515623</v>
      </c>
      <c r="AI17" s="16">
        <f t="shared" si="8"/>
        <v>53.487677371172879</v>
      </c>
      <c r="AJ17" s="16">
        <f>AG17/AG$12*100</f>
        <v>55.684937203692883</v>
      </c>
      <c r="AK17" s="16">
        <f>AH17/AH$12*100</f>
        <v>55.699495907637306</v>
      </c>
      <c r="AN17" t="str">
        <f t="shared" si="16"/>
        <v>Pirarubicin</v>
      </c>
      <c r="AO17" s="17">
        <v>0.30251338382891263</v>
      </c>
      <c r="AP17" s="17">
        <v>0.47877747935276521</v>
      </c>
      <c r="AQ17" s="16">
        <f t="shared" si="9"/>
        <v>58.26654453858454</v>
      </c>
      <c r="AR17" s="16">
        <f>AO17/AO$12*100</f>
        <v>75.244454016799395</v>
      </c>
      <c r="AS17" s="16">
        <f>AP17/AP$12*100</f>
        <v>74.674517854248705</v>
      </c>
    </row>
    <row r="18" spans="2:45">
      <c r="W18">
        <v>2</v>
      </c>
      <c r="X18" t="s">
        <v>25341</v>
      </c>
      <c r="Y18" s="17">
        <v>0.15593902393574072</v>
      </c>
      <c r="Z18" s="17">
        <v>0.35393096091776294</v>
      </c>
      <c r="AA18" s="16">
        <f>(Z18-Y18)/Y18*100</f>
        <v>126.96753640295367</v>
      </c>
      <c r="AB18" s="16">
        <f>Y18/Y$13*100</f>
        <v>37.689386917966715</v>
      </c>
      <c r="AC18" s="16">
        <f t="shared" ref="AC18:AC20" si="17">Z18/Z$13*100</f>
        <v>58.311458571102435</v>
      </c>
      <c r="AF18" t="str">
        <f>X18</f>
        <v>Dienestrol</v>
      </c>
      <c r="AG18" s="17">
        <v>5.0926731335378027E-2</v>
      </c>
      <c r="AH18" s="17">
        <v>0.13825076385998467</v>
      </c>
      <c r="AI18" s="16">
        <f>(AH18-AG18)/AG18*100</f>
        <v>171.46993383402943</v>
      </c>
      <c r="AJ18" s="16">
        <f t="shared" ref="AJ18:AK20" si="18">AG18/AG$13*100</f>
        <v>13.920929477642312</v>
      </c>
      <c r="AK18" s="16">
        <f t="shared" si="18"/>
        <v>24.563076923076956</v>
      </c>
      <c r="AN18" t="str">
        <f t="shared" si="16"/>
        <v>Dienestrol</v>
      </c>
      <c r="AO18" s="17">
        <v>6.8676347130318893E-2</v>
      </c>
      <c r="AP18" s="17">
        <v>0.25035112643867441</v>
      </c>
      <c r="AQ18" s="16">
        <f>(AP18-AO18)/AO18*100</f>
        <v>264.53762743614334</v>
      </c>
      <c r="AR18" s="16">
        <f t="shared" ref="AR18:AS20" si="19">AO18/AO$13*100</f>
        <v>21.31340120698416</v>
      </c>
      <c r="AS18" s="16">
        <f t="shared" si="19"/>
        <v>45.687557283271758</v>
      </c>
    </row>
    <row r="19" spans="2:45">
      <c r="W19">
        <v>2</v>
      </c>
      <c r="X19" t="s">
        <v>22822</v>
      </c>
      <c r="Y19" s="17">
        <v>0.22548692498221173</v>
      </c>
      <c r="Z19" s="17">
        <v>0.35863061108559197</v>
      </c>
      <c r="AA19" s="16">
        <f>(Z19-Y19)/Y19*100</f>
        <v>59.047186932849307</v>
      </c>
      <c r="AB19" s="16">
        <f>Y19/Y$13*100</f>
        <v>54.498635082512479</v>
      </c>
      <c r="AC19" s="16">
        <f t="shared" si="17"/>
        <v>59.085743633221412</v>
      </c>
      <c r="AF19" t="str">
        <f t="shared" si="15"/>
        <v>Mitoxantrone</v>
      </c>
      <c r="AG19" s="17">
        <v>0.20244715388148898</v>
      </c>
      <c r="AH19" s="17">
        <v>0.3215613658104583</v>
      </c>
      <c r="AI19" s="16">
        <f>(AH19-AG19)/AG19*100</f>
        <v>58.837187703166158</v>
      </c>
      <c r="AJ19" s="16">
        <f>AG19/AG$13*100</f>
        <v>55.339356723564393</v>
      </c>
      <c r="AK19" s="16">
        <f t="shared" si="18"/>
        <v>57.131956043955931</v>
      </c>
      <c r="AN19" t="str">
        <f t="shared" si="16"/>
        <v>Mitoxantrone</v>
      </c>
      <c r="AO19" s="17">
        <v>0.17042473667666416</v>
      </c>
      <c r="AP19" s="17">
        <v>0.25097655893100257</v>
      </c>
      <c r="AQ19" s="16">
        <f t="shared" si="9"/>
        <v>47.265334730816789</v>
      </c>
      <c r="AR19" s="16">
        <f t="shared" si="19"/>
        <v>52.890564803799641</v>
      </c>
      <c r="AS19" s="16">
        <f t="shared" si="19"/>
        <v>45.801694907601807</v>
      </c>
    </row>
    <row r="20" spans="2:45">
      <c r="B20" s="26"/>
      <c r="C20" s="20"/>
      <c r="D20" s="20"/>
      <c r="E20" s="20"/>
      <c r="F20" s="20"/>
      <c r="G20" s="20"/>
      <c r="H20" s="20"/>
      <c r="I20" s="25"/>
      <c r="J20" s="25"/>
      <c r="W20">
        <v>2</v>
      </c>
      <c r="X20" t="s">
        <v>29591</v>
      </c>
      <c r="Y20" s="17">
        <v>0.14873543173282208</v>
      </c>
      <c r="Z20" s="17">
        <v>0.25782069044515321</v>
      </c>
      <c r="AA20" s="16">
        <f t="shared" si="10"/>
        <v>73.341810650931023</v>
      </c>
      <c r="AB20" s="16">
        <f>Y20/Y$13*100</f>
        <v>35.948328349798892</v>
      </c>
      <c r="AC20" s="16">
        <f t="shared" si="17"/>
        <v>42.476929598591283</v>
      </c>
      <c r="AF20" t="str">
        <f t="shared" si="15"/>
        <v>L-thyroxine</v>
      </c>
      <c r="AG20" s="17">
        <v>8.1048431021282244E-2</v>
      </c>
      <c r="AH20" s="17">
        <v>0.18344716790607771</v>
      </c>
      <c r="AI20" s="16">
        <f t="shared" si="8"/>
        <v>126.34265166454229</v>
      </c>
      <c r="AJ20" s="16">
        <f t="shared" si="18"/>
        <v>22.154759650498836</v>
      </c>
      <c r="AK20" s="16">
        <f t="shared" si="18"/>
        <v>32.593142857142844</v>
      </c>
      <c r="AN20" t="str">
        <f t="shared" si="16"/>
        <v>L-thyroxine</v>
      </c>
      <c r="AO20" s="17">
        <v>7.1943015266557192E-2</v>
      </c>
      <c r="AP20" s="17">
        <v>0.12247987000873151</v>
      </c>
      <c r="AQ20" s="16">
        <f t="shared" si="9"/>
        <v>70.245672293452571</v>
      </c>
      <c r="AR20" s="16">
        <f>AO20/AO$13*100</f>
        <v>22.327197244586468</v>
      </c>
      <c r="AS20" s="16">
        <f t="shared" si="19"/>
        <v>22.351831032972559</v>
      </c>
    </row>
    <row r="21" spans="2:45">
      <c r="B21" s="3"/>
      <c r="C21" s="20"/>
      <c r="D21" s="20"/>
      <c r="E21" s="20"/>
      <c r="F21" s="20"/>
      <c r="G21" s="20"/>
      <c r="H21" s="20"/>
      <c r="I21" s="25"/>
      <c r="J21" s="25"/>
      <c r="W21">
        <v>5</v>
      </c>
      <c r="X21" t="s">
        <v>29573</v>
      </c>
      <c r="Y21" s="17">
        <v>0.21947121210156093</v>
      </c>
      <c r="Z21" s="17">
        <v>0.4562534979577646</v>
      </c>
      <c r="AA21" s="16">
        <f t="shared" si="10"/>
        <v>107.88762844515207</v>
      </c>
      <c r="AB21" s="16">
        <f>Y21/Y$16*100</f>
        <v>81.544972663796784</v>
      </c>
      <c r="AC21" s="16">
        <f>Z21/Z$16*100</f>
        <v>91.834216397099823</v>
      </c>
      <c r="AF21" t="str">
        <f t="shared" si="15"/>
        <v>9-aminoacridine</v>
      </c>
      <c r="AG21">
        <v>0.3375756160033147</v>
      </c>
      <c r="AH21">
        <v>0.58513563934168455</v>
      </c>
      <c r="AI21" s="16">
        <f t="shared" si="8"/>
        <v>73.334687578838341</v>
      </c>
      <c r="AJ21" s="16">
        <f>AG21/AG$16*100</f>
        <v>96.925040813401679</v>
      </c>
      <c r="AK21" s="16">
        <f>AH21/AH$16*100</f>
        <v>107.01706756438804</v>
      </c>
      <c r="AN21" t="str">
        <f t="shared" si="16"/>
        <v>9-aminoacridine</v>
      </c>
      <c r="AO21">
        <v>0.32685373318201871</v>
      </c>
      <c r="AP21">
        <v>0.49716786656983103</v>
      </c>
      <c r="AQ21" s="16">
        <f t="shared" si="9"/>
        <v>52.107140319234958</v>
      </c>
      <c r="AR21" s="16">
        <f>AO21/AO$16*100</f>
        <v>92.326985387639155</v>
      </c>
      <c r="AS21" s="16">
        <f>AP21/AP$16*100</f>
        <v>109.45104382825997</v>
      </c>
    </row>
    <row r="22" spans="2:45">
      <c r="B22" s="3"/>
      <c r="C22" s="20"/>
      <c r="D22" s="20"/>
      <c r="E22" s="20"/>
      <c r="F22" s="20"/>
      <c r="G22" s="20"/>
      <c r="H22" s="20"/>
      <c r="I22" s="25"/>
      <c r="J22" s="25"/>
    </row>
    <row r="23" spans="2:45">
      <c r="B23" s="3"/>
      <c r="C23" s="20"/>
      <c r="D23" s="20"/>
      <c r="E23" s="20"/>
      <c r="F23" s="20"/>
      <c r="G23" s="20"/>
      <c r="H23" s="20"/>
      <c r="I23" s="25"/>
      <c r="J23" s="25"/>
    </row>
    <row r="24" spans="2:45">
      <c r="B24" s="3"/>
      <c r="C24" s="20"/>
      <c r="D24" s="20"/>
      <c r="E24" s="20"/>
      <c r="F24" s="20"/>
      <c r="G24" s="20"/>
      <c r="H24" s="20"/>
      <c r="I24" s="25"/>
      <c r="J24" s="25"/>
      <c r="X24" t="s">
        <v>29686</v>
      </c>
    </row>
    <row r="25" spans="2:45">
      <c r="B25" s="26"/>
      <c r="C25" s="20"/>
      <c r="D25" s="20"/>
      <c r="E25" s="20"/>
      <c r="F25" s="20"/>
      <c r="G25" s="20"/>
      <c r="H25" s="20"/>
      <c r="I25" s="25"/>
      <c r="J25" s="25"/>
      <c r="Y25" s="109" t="s">
        <v>3787</v>
      </c>
      <c r="Z25" s="109"/>
      <c r="AA25" s="109"/>
      <c r="AB25" s="16"/>
      <c r="AC25" s="110" t="s">
        <v>29578</v>
      </c>
      <c r="AD25" s="110"/>
      <c r="AE25" s="110"/>
    </row>
    <row r="26" spans="2:45">
      <c r="B26" s="3"/>
      <c r="C26" s="20"/>
      <c r="D26" s="20"/>
      <c r="E26" s="20"/>
      <c r="F26" s="20"/>
      <c r="G26" s="20"/>
      <c r="H26" s="20"/>
      <c r="I26" s="25"/>
      <c r="J26" s="25"/>
      <c r="X26" s="21" t="s">
        <v>29589</v>
      </c>
      <c r="Y26" s="85">
        <v>100</v>
      </c>
      <c r="Z26" s="85">
        <v>100</v>
      </c>
      <c r="AA26" s="85">
        <v>100</v>
      </c>
      <c r="AB26" s="85"/>
      <c r="AC26" s="85">
        <v>100</v>
      </c>
      <c r="AD26" s="85">
        <v>100</v>
      </c>
      <c r="AE26" s="85">
        <v>100</v>
      </c>
    </row>
    <row r="27" spans="2:45">
      <c r="B27" s="3"/>
      <c r="C27" s="20"/>
      <c r="D27" s="20"/>
      <c r="E27" s="20"/>
      <c r="F27" s="20"/>
      <c r="G27" s="20"/>
      <c r="H27" s="20"/>
      <c r="I27" s="25"/>
      <c r="J27" s="25"/>
      <c r="X27" s="21" t="s">
        <v>29568</v>
      </c>
      <c r="Y27" s="85">
        <f>AB17</f>
        <v>76.248031860702099</v>
      </c>
      <c r="Z27" s="85">
        <f>AJ17</f>
        <v>55.684937203692883</v>
      </c>
      <c r="AA27" s="85">
        <f>AR17</f>
        <v>75.244454016799395</v>
      </c>
      <c r="AB27" s="85"/>
      <c r="AC27" s="85">
        <f>AC17</f>
        <v>72.648484095427406</v>
      </c>
      <c r="AD27" s="85">
        <f>AK17</f>
        <v>55.699495907637306</v>
      </c>
      <c r="AE27" s="85">
        <f>AS17</f>
        <v>74.674517854248705</v>
      </c>
    </row>
    <row r="28" spans="2:45">
      <c r="B28" s="3"/>
      <c r="C28" s="20"/>
      <c r="D28" s="20"/>
      <c r="E28" s="20"/>
      <c r="F28" s="20"/>
      <c r="G28" s="20"/>
      <c r="H28" s="20"/>
      <c r="I28" s="25"/>
      <c r="J28" s="25"/>
      <c r="X28" s="21" t="s">
        <v>25341</v>
      </c>
      <c r="Y28" s="85">
        <f>AB18</f>
        <v>37.689386917966715</v>
      </c>
      <c r="Z28" s="85">
        <f>AJ18</f>
        <v>13.920929477642312</v>
      </c>
      <c r="AA28" s="85">
        <f>AR18</f>
        <v>21.31340120698416</v>
      </c>
      <c r="AB28" s="85"/>
      <c r="AC28" s="85">
        <f>AC18</f>
        <v>58.311458571102435</v>
      </c>
      <c r="AD28" s="85">
        <f>AK18</f>
        <v>24.563076923076956</v>
      </c>
      <c r="AE28" s="85">
        <f>AS18</f>
        <v>45.687557283271758</v>
      </c>
    </row>
    <row r="29" spans="2:45">
      <c r="B29" s="3"/>
      <c r="C29" s="20"/>
      <c r="D29" s="20"/>
      <c r="E29" s="20"/>
      <c r="F29" s="20"/>
      <c r="G29" s="20"/>
      <c r="H29" s="20"/>
      <c r="I29" s="25"/>
      <c r="J29" s="25"/>
      <c r="X29" s="21" t="s">
        <v>22822</v>
      </c>
      <c r="Y29" s="85">
        <f>AB19</f>
        <v>54.498635082512479</v>
      </c>
      <c r="Z29" s="85">
        <f>AJ19</f>
        <v>55.339356723564393</v>
      </c>
      <c r="AA29" s="85">
        <f>AR19</f>
        <v>52.890564803799641</v>
      </c>
      <c r="AB29" s="85"/>
      <c r="AC29" s="85">
        <f>AC19</f>
        <v>59.085743633221412</v>
      </c>
      <c r="AD29" s="85">
        <f>AK19</f>
        <v>57.131956043955931</v>
      </c>
      <c r="AE29" s="85">
        <f>AS19</f>
        <v>45.801694907601807</v>
      </c>
    </row>
    <row r="30" spans="2:45">
      <c r="B30" s="3"/>
      <c r="C30" s="20"/>
      <c r="D30" s="20"/>
      <c r="E30" s="20"/>
      <c r="F30" s="20"/>
      <c r="G30" s="20"/>
      <c r="H30" s="20"/>
      <c r="I30" s="25"/>
      <c r="J30" s="25"/>
      <c r="X30" s="21" t="s">
        <v>29591</v>
      </c>
      <c r="Y30" s="85">
        <f>AB20</f>
        <v>35.948328349798892</v>
      </c>
      <c r="Z30" s="85">
        <f>AJ20</f>
        <v>22.154759650498836</v>
      </c>
      <c r="AA30" s="85">
        <f>AR20</f>
        <v>22.327197244586468</v>
      </c>
      <c r="AB30" s="85"/>
      <c r="AC30" s="85">
        <f>AC20</f>
        <v>42.476929598591283</v>
      </c>
      <c r="AD30" s="85">
        <f>AK20</f>
        <v>32.593142857142844</v>
      </c>
      <c r="AE30" s="85">
        <f>AS20</f>
        <v>22.351831032972559</v>
      </c>
    </row>
    <row r="31" spans="2:45">
      <c r="B31" s="3"/>
      <c r="C31" s="20"/>
      <c r="D31" s="20"/>
      <c r="E31" s="20"/>
      <c r="F31" s="20"/>
      <c r="G31" s="20"/>
      <c r="H31" s="20"/>
      <c r="I31" s="25"/>
      <c r="J31" s="25"/>
      <c r="X31" s="21" t="s">
        <v>29573</v>
      </c>
      <c r="Y31" s="85">
        <f>AB21</f>
        <v>81.544972663796784</v>
      </c>
      <c r="Z31" s="85">
        <f>AJ21</f>
        <v>96.925040813401679</v>
      </c>
      <c r="AA31" s="85">
        <f>AR21</f>
        <v>92.326985387639155</v>
      </c>
      <c r="AB31" s="85"/>
      <c r="AC31" s="85">
        <f>AC21</f>
        <v>91.834216397099823</v>
      </c>
      <c r="AD31" s="85">
        <f>AK21</f>
        <v>107.01706756438804</v>
      </c>
      <c r="AE31" s="85">
        <f>AS21</f>
        <v>109.45104382825997</v>
      </c>
    </row>
    <row r="32" spans="2:45">
      <c r="B32" s="3"/>
      <c r="C32" s="20"/>
      <c r="D32" s="20"/>
      <c r="E32" s="20"/>
      <c r="F32" s="20"/>
      <c r="G32" s="20"/>
      <c r="H32" s="20"/>
      <c r="I32" s="25"/>
      <c r="J32" s="25"/>
      <c r="X32" s="21"/>
      <c r="Y32" s="16"/>
      <c r="Z32" s="16"/>
      <c r="AA32" s="16"/>
      <c r="AC32" s="16"/>
      <c r="AD32" s="16"/>
      <c r="AE32" s="16"/>
    </row>
    <row r="33" spans="2:31">
      <c r="B33" s="26"/>
      <c r="C33" s="20"/>
      <c r="D33" s="20"/>
      <c r="E33" s="20"/>
      <c r="F33" s="20"/>
      <c r="G33" s="20"/>
      <c r="H33" s="20"/>
      <c r="I33" s="25"/>
      <c r="J33" s="25"/>
      <c r="X33" s="21"/>
      <c r="Y33" s="16"/>
      <c r="Z33" s="16"/>
      <c r="AA33" s="16"/>
      <c r="AC33" s="16"/>
      <c r="AD33" s="16"/>
      <c r="AE33" s="16"/>
    </row>
    <row r="34" spans="2:31">
      <c r="B34" s="3"/>
      <c r="C34" s="20"/>
      <c r="D34" s="20"/>
      <c r="E34" s="20"/>
      <c r="F34" s="20"/>
      <c r="G34" s="20"/>
      <c r="H34" s="20"/>
      <c r="I34" s="25"/>
      <c r="J34" s="25"/>
      <c r="X34" s="21"/>
      <c r="Y34" s="16"/>
      <c r="Z34" s="16"/>
      <c r="AA34" s="16"/>
      <c r="AC34" s="16"/>
      <c r="AD34" s="16"/>
      <c r="AE34" s="16"/>
    </row>
    <row r="35" spans="2:31">
      <c r="B35" s="3"/>
      <c r="C35" s="20"/>
      <c r="D35" s="20"/>
      <c r="E35" s="20"/>
      <c r="F35" s="20"/>
      <c r="G35" s="20"/>
      <c r="H35" s="20"/>
      <c r="I35" s="25"/>
      <c r="J35" s="25"/>
      <c r="X35" s="21"/>
      <c r="Y35" s="16"/>
      <c r="Z35" s="16"/>
      <c r="AA35" s="16"/>
      <c r="AC35" s="16"/>
      <c r="AD35" s="16"/>
      <c r="AE35" s="16"/>
    </row>
    <row r="36" spans="2:31">
      <c r="X36" s="21"/>
      <c r="Y36" s="16"/>
      <c r="Z36" s="16"/>
      <c r="AA36" s="16"/>
      <c r="AC36" s="16"/>
      <c r="AD36" s="16"/>
      <c r="AE36" s="16"/>
    </row>
    <row r="37" spans="2:31">
      <c r="B37" s="3"/>
      <c r="C37" s="20"/>
      <c r="D37" s="20"/>
      <c r="E37" s="20"/>
      <c r="F37" s="20"/>
      <c r="G37" s="20"/>
      <c r="H37" s="20"/>
      <c r="I37" s="25"/>
      <c r="J37" s="25"/>
      <c r="X37" s="21"/>
      <c r="Y37" s="16"/>
      <c r="Z37" s="16"/>
      <c r="AA37" s="16"/>
      <c r="AC37" s="16"/>
      <c r="AD37" s="16"/>
      <c r="AE37" s="16"/>
    </row>
    <row r="38" spans="2:31">
      <c r="B38" s="3"/>
      <c r="C38" s="20"/>
      <c r="D38" s="20"/>
      <c r="E38" s="20"/>
      <c r="F38" s="20"/>
      <c r="G38" s="20"/>
      <c r="H38" s="20"/>
      <c r="I38" s="25"/>
      <c r="J38" s="25"/>
      <c r="X38" s="21"/>
      <c r="Y38" s="16"/>
      <c r="Z38" s="16"/>
      <c r="AA38" s="16"/>
      <c r="AC38" s="16"/>
      <c r="AD38" s="16"/>
      <c r="AE38" s="16"/>
    </row>
    <row r="39" spans="2:31">
      <c r="B39" s="3"/>
      <c r="C39" s="20"/>
      <c r="D39" s="20"/>
      <c r="E39" s="20"/>
      <c r="F39" s="20"/>
      <c r="G39" s="20"/>
      <c r="H39" s="20"/>
      <c r="I39" s="25"/>
      <c r="J39" s="25"/>
      <c r="X39" s="21"/>
      <c r="Y39" s="16"/>
      <c r="Z39" s="16"/>
      <c r="AA39" s="16"/>
      <c r="AC39" s="16"/>
      <c r="AD39" s="16"/>
      <c r="AE39" s="16"/>
    </row>
    <row r="40" spans="2:31">
      <c r="B40" s="26"/>
      <c r="C40" s="20"/>
      <c r="D40" s="20"/>
      <c r="E40" s="20"/>
      <c r="F40" s="20"/>
      <c r="G40" s="20"/>
      <c r="H40" s="20"/>
      <c r="I40" s="25"/>
      <c r="J40" s="25"/>
      <c r="X40" s="21"/>
      <c r="Y40" s="16"/>
      <c r="Z40" s="16"/>
      <c r="AA40" s="16"/>
      <c r="AC40" s="16"/>
      <c r="AD40" s="16"/>
      <c r="AE40" s="16"/>
    </row>
    <row r="42" spans="2:31">
      <c r="B42"/>
      <c r="C42" s="109"/>
      <c r="D42" s="109"/>
      <c r="E42" s="15"/>
      <c r="F42" s="15"/>
      <c r="G42" s="109"/>
      <c r="H42" s="109"/>
      <c r="I42" s="109"/>
      <c r="J42" s="15"/>
      <c r="X42" s="21"/>
      <c r="Y42" s="16"/>
      <c r="Z42" s="16"/>
      <c r="AA42" s="16"/>
      <c r="AC42" s="16"/>
      <c r="AD42" s="16"/>
      <c r="AE42" s="16"/>
    </row>
    <row r="43" spans="2:31">
      <c r="C43" s="24"/>
      <c r="D43" s="24"/>
      <c r="E43" s="24"/>
      <c r="F43" s="24"/>
      <c r="G43" s="24"/>
      <c r="H43" s="24"/>
      <c r="I43" s="24"/>
      <c r="J43" s="24"/>
      <c r="X43" s="21"/>
      <c r="Y43" s="16"/>
      <c r="Z43" s="16"/>
      <c r="AA43" s="16"/>
      <c r="AC43" s="16"/>
      <c r="AD43" s="16"/>
      <c r="AE43" s="16"/>
    </row>
    <row r="44" spans="2:31">
      <c r="B44" s="22"/>
      <c r="C44" s="17"/>
      <c r="D44" s="17"/>
      <c r="E44" s="17"/>
      <c r="F44" s="19"/>
      <c r="G44" s="23"/>
      <c r="H44" s="23"/>
      <c r="I44" s="23"/>
      <c r="J44" s="23"/>
      <c r="X44" s="21"/>
      <c r="Y44" s="16"/>
      <c r="Z44" s="16"/>
      <c r="AA44" s="16"/>
      <c r="AC44" s="16"/>
      <c r="AD44" s="16"/>
      <c r="AE44" s="16"/>
    </row>
    <row r="45" spans="2:31">
      <c r="B45" s="22"/>
      <c r="C45" s="17"/>
      <c r="D45" s="17"/>
      <c r="E45" s="17"/>
      <c r="F45" s="19"/>
      <c r="G45" s="17"/>
      <c r="H45" s="17"/>
      <c r="I45" s="17"/>
      <c r="J45" s="17"/>
      <c r="X45" s="21"/>
      <c r="Y45" s="16"/>
      <c r="Z45" s="16"/>
      <c r="AA45" s="16"/>
      <c r="AC45" s="16"/>
      <c r="AD45" s="16"/>
      <c r="AE45" s="16"/>
    </row>
    <row r="46" spans="2:31">
      <c r="B46" s="3"/>
      <c r="C46" s="17"/>
      <c r="D46" s="17"/>
      <c r="E46" s="17"/>
      <c r="F46" s="19"/>
      <c r="G46" s="17"/>
      <c r="H46" s="17"/>
      <c r="I46" s="17"/>
      <c r="J46" s="17"/>
      <c r="Y46" s="16"/>
      <c r="Z46" s="16"/>
      <c r="AA46" s="16"/>
    </row>
    <row r="47" spans="2:31">
      <c r="B47" s="3"/>
      <c r="C47" s="17"/>
      <c r="D47" s="17"/>
      <c r="E47" s="17"/>
      <c r="F47" s="19"/>
      <c r="G47" s="17"/>
      <c r="H47" s="17"/>
      <c r="I47" s="17"/>
      <c r="J47" s="17"/>
      <c r="Y47" s="16"/>
      <c r="Z47" s="16"/>
      <c r="AA47" s="16"/>
    </row>
    <row r="48" spans="2:31">
      <c r="B48" s="3"/>
      <c r="C48" s="17"/>
      <c r="D48" s="17"/>
      <c r="E48" s="17"/>
      <c r="F48" s="19"/>
      <c r="G48" s="17"/>
      <c r="H48" s="17"/>
      <c r="I48" s="17"/>
      <c r="J48" s="17"/>
    </row>
    <row r="49" spans="2:10">
      <c r="B49" s="3"/>
      <c r="C49" s="17"/>
      <c r="D49" s="17"/>
      <c r="E49" s="17"/>
      <c r="F49" s="19"/>
      <c r="G49" s="17"/>
      <c r="H49" s="17"/>
      <c r="I49" s="17"/>
      <c r="J49" s="17"/>
    </row>
    <row r="50" spans="2:10">
      <c r="B50" s="3"/>
      <c r="C50" s="17"/>
      <c r="D50" s="17"/>
      <c r="E50" s="17"/>
      <c r="F50" s="19"/>
      <c r="G50" s="17"/>
      <c r="H50" s="17"/>
      <c r="I50" s="17"/>
      <c r="J50" s="17"/>
    </row>
    <row r="51" spans="2:10">
      <c r="B51" s="3"/>
      <c r="C51" s="17"/>
      <c r="D51" s="17"/>
      <c r="E51" s="17"/>
      <c r="F51" s="19"/>
      <c r="G51" s="17"/>
      <c r="H51" s="17"/>
      <c r="I51" s="17"/>
      <c r="J51" s="17"/>
    </row>
    <row r="52" spans="2:10">
      <c r="B52" s="3"/>
      <c r="C52" s="17"/>
      <c r="D52" s="17"/>
      <c r="E52" s="17"/>
      <c r="F52" s="19"/>
      <c r="G52" s="17"/>
      <c r="H52" s="17"/>
      <c r="I52" s="17"/>
      <c r="J52" s="17"/>
    </row>
    <row r="53" spans="2:10">
      <c r="B53" s="3"/>
      <c r="C53" s="17"/>
      <c r="D53" s="17"/>
      <c r="E53" s="17"/>
      <c r="F53" s="19"/>
      <c r="G53" s="17"/>
      <c r="H53" s="17"/>
      <c r="I53" s="17"/>
      <c r="J53" s="17"/>
    </row>
    <row r="54" spans="2:10">
      <c r="B54" s="3"/>
      <c r="C54" s="17"/>
      <c r="D54" s="17"/>
      <c r="E54" s="17"/>
      <c r="F54" s="19"/>
      <c r="G54" s="17"/>
      <c r="H54" s="17"/>
      <c r="I54" s="17"/>
      <c r="J54" s="17"/>
    </row>
    <row r="55" spans="2:10">
      <c r="B55" s="3"/>
      <c r="C55" s="17"/>
      <c r="D55" s="17"/>
      <c r="E55" s="17"/>
      <c r="F55" s="19"/>
      <c r="G55" s="17"/>
      <c r="H55" s="17"/>
      <c r="I55" s="17"/>
      <c r="J55" s="17"/>
    </row>
    <row r="56" spans="2:10">
      <c r="B56" s="3"/>
      <c r="C56" s="17"/>
      <c r="D56" s="17"/>
      <c r="E56" s="17"/>
      <c r="F56" s="19"/>
      <c r="G56" s="17"/>
      <c r="H56" s="17"/>
      <c r="I56" s="17"/>
      <c r="J56" s="17"/>
    </row>
    <row r="57" spans="2:10">
      <c r="B57" s="3"/>
      <c r="C57" s="17"/>
      <c r="D57" s="17"/>
      <c r="E57" s="17"/>
      <c r="F57" s="19"/>
      <c r="G57" s="17"/>
      <c r="H57" s="17"/>
      <c r="I57" s="17"/>
      <c r="J57" s="17"/>
    </row>
    <row r="58" spans="2:10">
      <c r="B58" s="3"/>
      <c r="C58" s="17"/>
      <c r="D58" s="17"/>
      <c r="E58" s="17"/>
      <c r="F58" s="19"/>
      <c r="G58" s="17"/>
      <c r="H58" s="17"/>
      <c r="I58" s="17"/>
      <c r="J58" s="17"/>
    </row>
    <row r="59" spans="2:10">
      <c r="B59" s="3"/>
      <c r="C59" s="17"/>
      <c r="D59" s="17"/>
      <c r="E59" s="17"/>
      <c r="F59" s="19"/>
      <c r="G59" s="17"/>
      <c r="H59" s="17"/>
      <c r="I59" s="17"/>
      <c r="J59" s="17"/>
    </row>
    <row r="60" spans="2:10">
      <c r="B60" s="3"/>
      <c r="C60" s="17"/>
      <c r="D60" s="17"/>
      <c r="E60" s="17"/>
      <c r="F60" s="19"/>
      <c r="G60" s="17"/>
      <c r="H60" s="17"/>
      <c r="I60" s="17"/>
      <c r="J60" s="17"/>
    </row>
    <row r="61" spans="2:10">
      <c r="B61" s="3"/>
      <c r="C61" s="17"/>
      <c r="D61" s="17"/>
      <c r="E61" s="17"/>
      <c r="F61" s="19"/>
      <c r="G61" s="17"/>
      <c r="H61" s="17"/>
      <c r="I61" s="17"/>
      <c r="J61" s="17"/>
    </row>
    <row r="62" spans="2:10">
      <c r="B62" s="3"/>
      <c r="C62" s="17"/>
      <c r="D62" s="17"/>
      <c r="E62" s="17"/>
      <c r="F62" s="19"/>
      <c r="G62" s="17"/>
      <c r="H62" s="17"/>
      <c r="I62" s="17"/>
      <c r="J62" s="17"/>
    </row>
    <row r="63" spans="2:10">
      <c r="B63" s="3"/>
      <c r="C63" s="17"/>
      <c r="D63" s="17"/>
      <c r="E63" s="17"/>
      <c r="F63" s="19"/>
      <c r="G63" s="17"/>
      <c r="H63" s="17"/>
      <c r="I63" s="17"/>
      <c r="J63" s="17"/>
    </row>
    <row r="64" spans="2:10">
      <c r="B64" s="3"/>
      <c r="C64" s="17"/>
      <c r="D64" s="17"/>
      <c r="E64" s="17"/>
      <c r="F64" s="19"/>
      <c r="G64" s="17"/>
      <c r="H64" s="17"/>
      <c r="I64" s="17"/>
      <c r="J64" s="17"/>
    </row>
    <row r="65" spans="2:10">
      <c r="B65" s="3"/>
      <c r="C65" s="17"/>
      <c r="D65" s="17"/>
      <c r="E65" s="17"/>
      <c r="F65" s="19"/>
      <c r="G65" s="17"/>
      <c r="H65" s="17"/>
      <c r="I65" s="17"/>
      <c r="J65" s="17"/>
    </row>
    <row r="66" spans="2:10">
      <c r="B66" s="3"/>
      <c r="C66" s="17"/>
      <c r="D66" s="17"/>
      <c r="E66" s="17"/>
      <c r="F66" s="19"/>
      <c r="G66" s="17"/>
      <c r="H66" s="17"/>
      <c r="I66" s="17"/>
      <c r="J66" s="17"/>
    </row>
    <row r="67" spans="2:10">
      <c r="B67" s="3"/>
      <c r="C67" s="17"/>
      <c r="D67" s="17"/>
      <c r="E67" s="17"/>
      <c r="F67" s="19"/>
      <c r="G67" s="17"/>
      <c r="H67" s="17"/>
      <c r="I67" s="17"/>
      <c r="J67" s="17"/>
    </row>
    <row r="68" spans="2:10">
      <c r="B68" s="3"/>
      <c r="C68" s="17"/>
      <c r="D68" s="17"/>
      <c r="E68" s="17"/>
      <c r="F68" s="19"/>
      <c r="G68" s="17"/>
      <c r="H68" s="17"/>
      <c r="I68" s="17"/>
      <c r="J68" s="17"/>
    </row>
    <row r="69" spans="2:10">
      <c r="B69" s="3"/>
      <c r="C69" s="17"/>
      <c r="D69" s="17"/>
      <c r="E69" s="17"/>
      <c r="F69" s="19"/>
      <c r="G69" s="17"/>
      <c r="H69" s="17"/>
      <c r="I69" s="17"/>
      <c r="J69" s="17"/>
    </row>
    <row r="70" spans="2:10">
      <c r="B70" s="3"/>
      <c r="C70" s="17"/>
      <c r="D70" s="17"/>
      <c r="E70" s="17"/>
      <c r="F70" s="19"/>
      <c r="G70" s="17"/>
      <c r="H70" s="17"/>
      <c r="I70" s="17"/>
      <c r="J70" s="17"/>
    </row>
    <row r="71" spans="2:10">
      <c r="B71" s="3"/>
      <c r="C71" s="17"/>
      <c r="D71" s="17"/>
      <c r="E71" s="17"/>
      <c r="F71" s="19"/>
      <c r="G71" s="17"/>
      <c r="H71" s="17"/>
      <c r="I71" s="17"/>
      <c r="J71" s="17"/>
    </row>
    <row r="72" spans="2:10">
      <c r="B72" s="3"/>
      <c r="C72" s="17"/>
      <c r="D72" s="17"/>
      <c r="E72" s="17"/>
      <c r="F72" s="19"/>
      <c r="G72" s="17"/>
      <c r="H72" s="17"/>
      <c r="I72" s="17"/>
      <c r="J72" s="17"/>
    </row>
    <row r="73" spans="2:10">
      <c r="B73" s="3"/>
      <c r="C73" s="17"/>
      <c r="D73" s="17"/>
      <c r="E73" s="17"/>
      <c r="F73" s="19"/>
      <c r="G73" s="17"/>
      <c r="H73" s="17"/>
      <c r="I73" s="17"/>
      <c r="J73" s="17"/>
    </row>
    <row r="74" spans="2:10">
      <c r="B74" s="3"/>
      <c r="C74" s="17"/>
      <c r="D74" s="17"/>
      <c r="E74" s="17"/>
      <c r="F74" s="19"/>
      <c r="G74" s="17"/>
      <c r="H74" s="17"/>
      <c r="I74" s="17"/>
      <c r="J74" s="17"/>
    </row>
    <row r="75" spans="2:10">
      <c r="B75" s="3"/>
      <c r="C75" s="17"/>
      <c r="D75" s="17"/>
      <c r="E75" s="17"/>
      <c r="F75" s="19"/>
      <c r="G75" s="17"/>
      <c r="H75" s="17"/>
      <c r="I75" s="17"/>
      <c r="J75" s="17"/>
    </row>
    <row r="76" spans="2:10">
      <c r="B76" s="3"/>
      <c r="C76" s="17"/>
      <c r="D76" s="17"/>
      <c r="E76" s="17"/>
      <c r="F76" s="19"/>
      <c r="G76" s="17"/>
      <c r="H76" s="17"/>
      <c r="I76" s="17"/>
      <c r="J76" s="17"/>
    </row>
    <row r="77" spans="2:10">
      <c r="B77" s="3"/>
      <c r="C77" s="17"/>
      <c r="D77" s="17"/>
      <c r="E77" s="17"/>
      <c r="F77" s="19"/>
      <c r="G77" s="17"/>
      <c r="H77" s="17"/>
      <c r="I77" s="17"/>
      <c r="J77" s="17"/>
    </row>
    <row r="78" spans="2:10">
      <c r="B78" s="3"/>
      <c r="C78" s="17"/>
      <c r="D78" s="17"/>
      <c r="E78" s="17"/>
      <c r="F78" s="19"/>
      <c r="G78" s="17"/>
      <c r="H78" s="17"/>
      <c r="I78" s="17"/>
      <c r="J78" s="17"/>
    </row>
    <row r="79" spans="2:10">
      <c r="B79" s="3"/>
      <c r="C79" s="17"/>
      <c r="D79" s="17"/>
      <c r="E79" s="17"/>
      <c r="F79" s="19"/>
      <c r="G79" s="17"/>
      <c r="H79" s="17"/>
      <c r="I79" s="17"/>
      <c r="J79" s="17"/>
    </row>
    <row r="80" spans="2:10">
      <c r="B80" s="3"/>
      <c r="C80" s="17"/>
      <c r="D80" s="17"/>
      <c r="E80" s="17"/>
      <c r="F80" s="19"/>
      <c r="G80" s="17"/>
      <c r="H80" s="17"/>
      <c r="I80" s="17"/>
      <c r="J80" s="17"/>
    </row>
    <row r="81" spans="7:8">
      <c r="G81" s="17"/>
      <c r="H81" s="17"/>
    </row>
    <row r="82" spans="7:8">
      <c r="G82" s="17"/>
      <c r="H82" s="17"/>
    </row>
    <row r="83" spans="7:8">
      <c r="G83" s="17"/>
      <c r="H83" s="17"/>
    </row>
  </sheetData>
  <mergeCells count="10">
    <mergeCell ref="B1:G1"/>
    <mergeCell ref="C2:D2"/>
    <mergeCell ref="F2:G2"/>
    <mergeCell ref="Y10:Z10"/>
    <mergeCell ref="Y25:AA25"/>
    <mergeCell ref="C42:D42"/>
    <mergeCell ref="G42:I42"/>
    <mergeCell ref="N2:O2"/>
    <mergeCell ref="S2:T2"/>
    <mergeCell ref="AC25:AE25"/>
  </mergeCells>
  <conditionalFormatting sqref="C37:C40">
    <cfRule type="colorScale" priority="5">
      <colorScale>
        <cfvo type="min"/>
        <cfvo type="percentile" val="50"/>
        <cfvo type="max"/>
        <color rgb="FF63BE7B"/>
        <color rgb="FFFCFCFF"/>
        <color rgb="FFF8696B"/>
      </colorScale>
    </cfRule>
  </conditionalFormatting>
  <conditionalFormatting sqref="D37:E40">
    <cfRule type="colorScale" priority="4">
      <colorScale>
        <cfvo type="min"/>
        <cfvo type="percentile" val="50"/>
        <cfvo type="max"/>
        <color rgb="FF63BE7B"/>
        <color rgb="FFFCFCFF"/>
        <color rgb="FFF8696B"/>
      </colorScale>
    </cfRule>
  </conditionalFormatting>
  <conditionalFormatting sqref="F46:F80">
    <cfRule type="colorScale" priority="3">
      <colorScale>
        <cfvo type="min"/>
        <cfvo type="percentile" val="50"/>
        <cfvo type="max"/>
        <color rgb="FF63BE7B"/>
        <color rgb="FFFCFCFF"/>
        <color rgb="FFF8696B"/>
      </colorScale>
    </cfRule>
  </conditionalFormatting>
  <conditionalFormatting sqref="I37:J40">
    <cfRule type="cellIs" dxfId="0" priority="1" operator="greaterThan">
      <formula>0.05</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D359E-7738-4755-B0BC-1A8083D6B5B3}">
  <dimension ref="B1:H18"/>
  <sheetViews>
    <sheetView workbookViewId="0">
      <selection activeCell="D22" sqref="D22"/>
    </sheetView>
  </sheetViews>
  <sheetFormatPr defaultRowHeight="15"/>
  <cols>
    <col min="1" max="1" width="2" bestFit="1" customWidth="1"/>
    <col min="2" max="2" width="15.5703125" bestFit="1" customWidth="1"/>
    <col min="3" max="3" width="24.28515625" bestFit="1" customWidth="1"/>
    <col min="4" max="4" width="14.7109375" customWidth="1"/>
    <col min="5" max="6" width="24.28515625" customWidth="1"/>
    <col min="7" max="7" width="15.5703125" bestFit="1" customWidth="1"/>
    <col min="8" max="8" width="10.7109375" customWidth="1"/>
  </cols>
  <sheetData>
    <row r="1" spans="2:8">
      <c r="B1" s="109" t="s">
        <v>29588</v>
      </c>
      <c r="C1" s="109"/>
      <c r="D1" s="15"/>
      <c r="E1" s="15"/>
      <c r="F1" s="15"/>
      <c r="G1" s="15"/>
      <c r="H1" s="15"/>
    </row>
    <row r="2" spans="2:8">
      <c r="C2" t="s">
        <v>29667</v>
      </c>
    </row>
    <row r="3" spans="2:8">
      <c r="B3" t="s">
        <v>3787</v>
      </c>
      <c r="C3">
        <v>-9.6</v>
      </c>
    </row>
    <row r="4" spans="2:8">
      <c r="B4" t="s">
        <v>29568</v>
      </c>
      <c r="C4">
        <v>-9.8000000000000007</v>
      </c>
    </row>
    <row r="5" spans="2:8">
      <c r="B5" t="s">
        <v>25341</v>
      </c>
      <c r="C5">
        <v>-8.6999999999999993</v>
      </c>
    </row>
    <row r="6" spans="2:8">
      <c r="B6" t="s">
        <v>22822</v>
      </c>
      <c r="C6">
        <v>-7.5</v>
      </c>
    </row>
    <row r="7" spans="2:8">
      <c r="B7" t="s">
        <v>29591</v>
      </c>
      <c r="C7">
        <v>-7</v>
      </c>
    </row>
    <row r="8" spans="2:8">
      <c r="D8" s="1"/>
      <c r="E8" s="1"/>
      <c r="F8" s="1"/>
    </row>
    <row r="18" spans="2:6">
      <c r="B18" s="1"/>
      <c r="C18" s="1"/>
      <c r="D18" s="1"/>
      <c r="E18" s="1"/>
      <c r="F18" s="1"/>
    </row>
  </sheetData>
  <mergeCells count="1">
    <mergeCell ref="B1:C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1C77A-FD67-41A6-B857-36C5C16345A6}">
  <dimension ref="A1:R36"/>
  <sheetViews>
    <sheetView topLeftCell="C1" zoomScaleNormal="100" workbookViewId="0">
      <selection activeCell="J21" sqref="J21"/>
    </sheetView>
  </sheetViews>
  <sheetFormatPr defaultRowHeight="15"/>
  <cols>
    <col min="5" max="5" width="12" bestFit="1" customWidth="1"/>
    <col min="10" max="10" width="11.85546875" customWidth="1"/>
    <col min="11" max="12" width="9.5703125" bestFit="1" customWidth="1"/>
  </cols>
  <sheetData>
    <row r="1" spans="1:15">
      <c r="A1" s="112"/>
      <c r="B1" s="112"/>
    </row>
    <row r="2" spans="1:15">
      <c r="A2" s="81"/>
      <c r="C2" s="82"/>
      <c r="D2" s="82"/>
      <c r="E2" s="82"/>
      <c r="F2" s="82"/>
      <c r="G2" s="82"/>
      <c r="H2" s="82"/>
      <c r="I2" s="82"/>
      <c r="J2" s="82"/>
      <c r="K2" s="82"/>
      <c r="L2" s="82"/>
      <c r="M2" s="82"/>
      <c r="N2" s="82"/>
      <c r="O2" s="82"/>
    </row>
    <row r="3" spans="1:15">
      <c r="C3" s="82"/>
      <c r="D3" s="82"/>
      <c r="E3" s="82"/>
    </row>
    <row r="4" spans="1:15">
      <c r="C4" s="82"/>
      <c r="D4" s="82"/>
      <c r="K4" t="s">
        <v>29576</v>
      </c>
      <c r="L4" t="s">
        <v>29668</v>
      </c>
      <c r="M4" t="s">
        <v>29669</v>
      </c>
    </row>
    <row r="5" spans="1:15">
      <c r="C5" s="82"/>
      <c r="D5" s="82"/>
      <c r="F5" s="82" t="s">
        <v>29683</v>
      </c>
      <c r="G5" s="82" t="s">
        <v>29684</v>
      </c>
      <c r="H5" s="82" t="s">
        <v>29685</v>
      </c>
      <c r="I5" s="82"/>
      <c r="K5" s="17"/>
      <c r="L5" s="17"/>
      <c r="M5" s="17"/>
    </row>
    <row r="6" spans="1:15">
      <c r="C6" s="82"/>
      <c r="D6" s="82"/>
      <c r="E6" t="s">
        <v>29670</v>
      </c>
      <c r="F6" s="82">
        <v>0.46700000000000003</v>
      </c>
      <c r="G6" s="82">
        <v>0.45</v>
      </c>
      <c r="H6" s="82">
        <v>0.41199999999999998</v>
      </c>
      <c r="I6" s="82"/>
      <c r="J6" t="s">
        <v>29670</v>
      </c>
      <c r="K6" s="17">
        <f>AVERAGE(F6:H6)</f>
        <v>0.443</v>
      </c>
      <c r="L6" s="17">
        <f t="shared" ref="L6:L10" si="0">STDEV(F6:H6)</f>
        <v>2.816025568065747E-2</v>
      </c>
      <c r="M6" s="17"/>
    </row>
    <row r="7" spans="1:15">
      <c r="C7" s="82"/>
      <c r="D7" s="82"/>
      <c r="E7" t="s">
        <v>29671</v>
      </c>
      <c r="F7" s="82">
        <v>0.48699999999999999</v>
      </c>
      <c r="G7" s="82">
        <v>0.48899999999999999</v>
      </c>
      <c r="H7" s="82">
        <v>0.437</v>
      </c>
      <c r="I7" s="82"/>
      <c r="J7" t="s">
        <v>29671</v>
      </c>
      <c r="K7" s="17">
        <f>AVERAGE(F7:H7)</f>
        <v>0.47100000000000003</v>
      </c>
      <c r="L7" s="17">
        <f t="shared" si="0"/>
        <v>2.9461839725312463E-2</v>
      </c>
      <c r="M7" s="17"/>
    </row>
    <row r="8" spans="1:15">
      <c r="C8" s="82"/>
      <c r="D8" s="82"/>
      <c r="E8" t="s">
        <v>29672</v>
      </c>
      <c r="F8" s="82">
        <v>0.52100000000000002</v>
      </c>
      <c r="G8" s="82">
        <v>0.53300000000000003</v>
      </c>
      <c r="H8" s="82">
        <v>0.53</v>
      </c>
      <c r="I8" s="82"/>
      <c r="J8" t="s">
        <v>22822</v>
      </c>
      <c r="K8" s="17">
        <f>AVERAGE(F8:H8)</f>
        <v>0.52800000000000002</v>
      </c>
      <c r="L8" s="17">
        <f t="shared" si="0"/>
        <v>6.2449979983984034E-3</v>
      </c>
      <c r="M8" s="17">
        <f>_xlfn.T.TEST(F8:H8,$F$7:$H$7,2,1)</f>
        <v>8.8864561059659231E-2</v>
      </c>
    </row>
    <row r="9" spans="1:15">
      <c r="C9" s="82"/>
      <c r="D9" s="82"/>
      <c r="E9" t="s">
        <v>29673</v>
      </c>
      <c r="F9" s="82">
        <v>0.53500000000000003</v>
      </c>
      <c r="G9" s="82">
        <v>0.52300000000000002</v>
      </c>
      <c r="H9" s="82">
        <v>0.495</v>
      </c>
      <c r="I9" s="82"/>
      <c r="J9" t="s">
        <v>29568</v>
      </c>
      <c r="K9" s="17">
        <f t="shared" ref="K9:K10" si="1">AVERAGE(F9:H9)</f>
        <v>0.51766666666666661</v>
      </c>
      <c r="L9" s="17">
        <f t="shared" si="0"/>
        <v>2.0526405757787556E-2</v>
      </c>
      <c r="M9" s="17">
        <f>_xlfn.T.TEST(F9:H9,$F$7:$H$7,2,1)</f>
        <v>2.1529133586248937E-2</v>
      </c>
    </row>
    <row r="10" spans="1:15">
      <c r="C10" s="82"/>
      <c r="D10" s="82"/>
      <c r="E10" t="s">
        <v>29674</v>
      </c>
      <c r="F10" s="82">
        <v>0.311</v>
      </c>
      <c r="G10" s="82">
        <v>0.32600000000000001</v>
      </c>
      <c r="H10" s="82">
        <v>0.29499999999999998</v>
      </c>
      <c r="I10" s="82"/>
      <c r="J10" t="s">
        <v>25341</v>
      </c>
      <c r="K10" s="17">
        <f t="shared" si="1"/>
        <v>0.31066666666666665</v>
      </c>
      <c r="L10" s="17">
        <f t="shared" si="0"/>
        <v>1.5502687938977994E-2</v>
      </c>
      <c r="M10" s="17">
        <f>_xlfn.T.TEST(F10:H10,$F$7:$H$7,2,1)</f>
        <v>3.7948354539265668E-3</v>
      </c>
    </row>
    <row r="11" spans="1:15">
      <c r="C11" s="82"/>
      <c r="D11" s="82"/>
      <c r="E11" t="s">
        <v>29675</v>
      </c>
      <c r="F11" s="82">
        <v>0.38800000000000001</v>
      </c>
      <c r="G11" s="82">
        <v>0.40600000000000003</v>
      </c>
      <c r="H11" s="82">
        <v>0.41199999999999998</v>
      </c>
      <c r="I11" s="82"/>
      <c r="J11" t="s">
        <v>29573</v>
      </c>
      <c r="K11" s="17">
        <f>AVERAGE(F11:H11)</f>
        <v>0.40199999999999997</v>
      </c>
      <c r="L11" s="17">
        <f>STDEV(F11:H11)</f>
        <v>1.2489995996796786E-2</v>
      </c>
      <c r="M11" s="17">
        <f>_xlfn.T.TEST(F11:H11,$F$7:$H$7,2,1)</f>
        <v>9.1764506095416198E-2</v>
      </c>
    </row>
    <row r="12" spans="1:15">
      <c r="C12" s="82"/>
      <c r="D12" s="82"/>
      <c r="E12" t="s">
        <v>29678</v>
      </c>
      <c r="F12" s="82">
        <v>0.46</v>
      </c>
      <c r="G12" s="82">
        <v>0.44</v>
      </c>
      <c r="H12" s="82">
        <v>0.38300000000000001</v>
      </c>
      <c r="I12" s="82"/>
      <c r="J12" t="s">
        <v>29591</v>
      </c>
      <c r="K12" s="17">
        <f>AVERAGE(F12:H12)</f>
        <v>0.42766666666666664</v>
      </c>
      <c r="L12" s="17">
        <f>STDEV(F12:H12)</f>
        <v>3.9954140377854878E-2</v>
      </c>
      <c r="M12" s="17">
        <f>_xlfn.T.TEST(F12:H12,$F$7:$H$7,2,1)</f>
        <v>3.4730345099838252E-2</v>
      </c>
    </row>
    <row r="13" spans="1:15">
      <c r="C13" s="82"/>
      <c r="D13" s="82"/>
      <c r="F13" s="82"/>
      <c r="G13" s="82"/>
      <c r="H13" s="82"/>
      <c r="I13" s="82"/>
      <c r="K13" s="17"/>
      <c r="L13" s="17"/>
      <c r="M13" s="17"/>
    </row>
    <row r="14" spans="1:15">
      <c r="C14" s="82"/>
      <c r="D14" s="82"/>
    </row>
    <row r="16" spans="1:15">
      <c r="E16" s="86">
        <f>K10/K7</f>
        <v>0.65958952583156394</v>
      </c>
      <c r="F16" s="82"/>
      <c r="G16" s="82"/>
      <c r="H16" s="82"/>
      <c r="I16" s="82"/>
      <c r="K16" s="17"/>
      <c r="L16" s="17"/>
      <c r="M16" s="17"/>
    </row>
    <row r="17" spans="6:9">
      <c r="I17" s="82"/>
    </row>
    <row r="31" spans="6:9">
      <c r="F31" s="82"/>
    </row>
    <row r="33" spans="6:18">
      <c r="F33" s="82"/>
      <c r="G33" s="82"/>
      <c r="H33" s="82"/>
      <c r="I33" s="82"/>
      <c r="J33" s="82"/>
      <c r="K33" s="82"/>
      <c r="L33" s="82"/>
      <c r="M33" s="82"/>
      <c r="R33" s="16"/>
    </row>
    <row r="34" spans="6:18">
      <c r="F34" s="83"/>
      <c r="G34" s="82"/>
      <c r="H34" s="82"/>
      <c r="I34" s="82"/>
      <c r="J34" s="82"/>
      <c r="K34" s="82"/>
      <c r="L34" s="82"/>
      <c r="M34" s="83"/>
    </row>
    <row r="35" spans="6:18">
      <c r="F35" s="82"/>
      <c r="G35" s="82"/>
      <c r="H35" s="82"/>
      <c r="I35" s="82"/>
      <c r="J35" s="82"/>
      <c r="K35" s="82"/>
      <c r="L35" s="82"/>
      <c r="M35" s="82"/>
    </row>
    <row r="36" spans="6:18">
      <c r="F36" s="82"/>
      <c r="G36" s="82"/>
      <c r="H36" s="82"/>
      <c r="I36" s="82"/>
      <c r="J36" s="82"/>
      <c r="K36" s="82"/>
      <c r="L36" s="82"/>
      <c r="M36" s="82"/>
    </row>
  </sheetData>
  <mergeCells count="1">
    <mergeCell ref="A1:B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F1F6F-E88C-41EF-A7EE-44DA31FC0233}">
  <dimension ref="A1:Z60"/>
  <sheetViews>
    <sheetView tabSelected="1" topLeftCell="F19" zoomScale="85" zoomScaleNormal="85" workbookViewId="0">
      <selection activeCell="Z33" sqref="Z33"/>
    </sheetView>
  </sheetViews>
  <sheetFormatPr defaultRowHeight="15"/>
  <cols>
    <col min="1" max="1" width="17.140625" bestFit="1" customWidth="1"/>
    <col min="2" max="2" width="9.7109375" bestFit="1" customWidth="1"/>
    <col min="5" max="5" width="7.5703125" customWidth="1"/>
    <col min="6" max="6" width="17.140625" bestFit="1" customWidth="1"/>
    <col min="8" max="8" width="8.7109375" customWidth="1"/>
    <col min="19" max="19" width="17.140625" bestFit="1" customWidth="1"/>
    <col min="24" max="24" width="16.42578125" bestFit="1" customWidth="1"/>
  </cols>
  <sheetData>
    <row r="1" spans="1:26" s="1" customFormat="1"/>
    <row r="2" spans="1:26">
      <c r="T2" t="s">
        <v>29699</v>
      </c>
    </row>
    <row r="3" spans="1:26">
      <c r="B3" s="109" t="s">
        <v>29574</v>
      </c>
      <c r="C3" s="109"/>
      <c r="G3" s="109" t="s">
        <v>29574</v>
      </c>
      <c r="H3" s="109"/>
      <c r="I3" s="109"/>
      <c r="J3" s="109"/>
      <c r="K3" s="109"/>
      <c r="L3" s="109"/>
      <c r="M3" s="109"/>
      <c r="O3" s="109" t="s">
        <v>29569</v>
      </c>
      <c r="P3" s="109"/>
      <c r="Q3" s="109"/>
      <c r="R3" s="109"/>
      <c r="S3" t="s">
        <v>29574</v>
      </c>
      <c r="T3" t="s">
        <v>29693</v>
      </c>
      <c r="U3" t="s">
        <v>29692</v>
      </c>
      <c r="X3" t="s">
        <v>29574</v>
      </c>
      <c r="Y3" t="s">
        <v>29693</v>
      </c>
      <c r="Z3" t="s">
        <v>29692</v>
      </c>
    </row>
    <row r="4" spans="1:26">
      <c r="B4" t="s">
        <v>29570</v>
      </c>
      <c r="C4" t="s">
        <v>29571</v>
      </c>
      <c r="G4" s="109" t="s">
        <v>29694</v>
      </c>
      <c r="H4" s="109"/>
      <c r="I4" s="109"/>
      <c r="K4" s="109" t="s">
        <v>29695</v>
      </c>
      <c r="L4" s="109"/>
      <c r="M4" s="109"/>
      <c r="O4" t="s">
        <v>29572</v>
      </c>
      <c r="P4" t="s">
        <v>29571</v>
      </c>
      <c r="S4" t="s">
        <v>29568</v>
      </c>
      <c r="T4" s="94" t="s">
        <v>29691</v>
      </c>
      <c r="U4">
        <v>0.625</v>
      </c>
      <c r="X4" t="s">
        <v>29568</v>
      </c>
      <c r="Y4" s="94" t="s">
        <v>29691</v>
      </c>
      <c r="Z4">
        <v>0.625</v>
      </c>
    </row>
    <row r="5" spans="1:26">
      <c r="A5" t="s">
        <v>29568</v>
      </c>
      <c r="B5" s="16">
        <f>MEDIAN(G5:I5)</f>
        <v>4</v>
      </c>
      <c r="C5" s="16">
        <f>MEDIAN(K5:M5)</f>
        <v>4</v>
      </c>
      <c r="F5" t="s">
        <v>29568</v>
      </c>
      <c r="G5">
        <v>4</v>
      </c>
      <c r="H5">
        <v>16</v>
      </c>
      <c r="I5">
        <v>4</v>
      </c>
      <c r="K5">
        <v>4</v>
      </c>
      <c r="L5">
        <v>4</v>
      </c>
      <c r="M5">
        <v>8</v>
      </c>
      <c r="O5" s="84">
        <f>STDEV(G5:I5)/SQRT(3)</f>
        <v>4</v>
      </c>
      <c r="P5" s="84">
        <f>STDEV(K5:M5)/SQRT(3)</f>
        <v>1.3333333333333335</v>
      </c>
      <c r="S5" t="s">
        <v>22822</v>
      </c>
      <c r="T5" s="94" t="s">
        <v>29687</v>
      </c>
      <c r="U5">
        <v>1</v>
      </c>
      <c r="V5" s="94"/>
      <c r="X5" t="s">
        <v>22822</v>
      </c>
      <c r="Y5" s="94" t="s">
        <v>29689</v>
      </c>
      <c r="Z5">
        <v>0.5</v>
      </c>
    </row>
    <row r="6" spans="1:26">
      <c r="A6" t="s">
        <v>22822</v>
      </c>
      <c r="B6" s="16">
        <f>MEDIAN(G6:I6)</f>
        <v>2</v>
      </c>
      <c r="C6" s="16">
        <f>MEDIAN(K6:M6)</f>
        <v>2</v>
      </c>
      <c r="F6" t="s">
        <v>22822</v>
      </c>
      <c r="G6">
        <v>2</v>
      </c>
      <c r="H6">
        <v>4</v>
      </c>
      <c r="I6">
        <v>2</v>
      </c>
      <c r="K6">
        <v>2</v>
      </c>
      <c r="L6">
        <v>4</v>
      </c>
      <c r="M6">
        <v>2</v>
      </c>
      <c r="O6" s="84">
        <f>STDEV(G6:I6)/SQRT(3)</f>
        <v>0.66666666666666674</v>
      </c>
      <c r="P6" s="84">
        <f>STDEV(K6:M6)/SQRT(3)</f>
        <v>0.66666666666666674</v>
      </c>
      <c r="S6" t="s">
        <v>29573</v>
      </c>
      <c r="T6" s="94" t="s">
        <v>29691</v>
      </c>
      <c r="U6">
        <v>0.625</v>
      </c>
      <c r="V6" s="94"/>
      <c r="X6" t="s">
        <v>29573</v>
      </c>
      <c r="Y6" s="94" t="s">
        <v>29689</v>
      </c>
      <c r="Z6">
        <v>0.5</v>
      </c>
    </row>
    <row r="7" spans="1:26">
      <c r="A7" t="s">
        <v>29573</v>
      </c>
      <c r="B7" s="16">
        <f>MEDIAN(G7:I7)</f>
        <v>4</v>
      </c>
      <c r="C7" s="16">
        <f>MEDIAN(K7:M7)</f>
        <v>8</v>
      </c>
      <c r="F7" t="s">
        <v>29573</v>
      </c>
      <c r="G7">
        <v>4</v>
      </c>
      <c r="H7">
        <v>4</v>
      </c>
      <c r="I7">
        <v>2</v>
      </c>
      <c r="K7">
        <v>2</v>
      </c>
      <c r="L7">
        <v>8</v>
      </c>
      <c r="M7">
        <v>8</v>
      </c>
      <c r="O7" s="84">
        <f>STDEV(G7:I7)/SQRT(3)</f>
        <v>0.66666666666666641</v>
      </c>
      <c r="P7" s="84">
        <f>STDEV(K7:M7)/SQRT(3)</f>
        <v>2</v>
      </c>
      <c r="X7" s="109" t="s">
        <v>29698</v>
      </c>
      <c r="Y7" s="109"/>
      <c r="Z7" s="109"/>
    </row>
    <row r="8" spans="1:26">
      <c r="B8" s="16"/>
      <c r="C8" s="16"/>
    </row>
    <row r="9" spans="1:26">
      <c r="B9" s="16"/>
      <c r="C9" s="16"/>
    </row>
    <row r="10" spans="1:26">
      <c r="B10" s="109" t="s">
        <v>29676</v>
      </c>
      <c r="C10" s="109"/>
      <c r="G10" s="109" t="s">
        <v>29676</v>
      </c>
      <c r="H10" s="109"/>
      <c r="I10" s="109"/>
      <c r="J10" s="109"/>
      <c r="K10" s="109"/>
      <c r="L10" s="109"/>
      <c r="M10" s="109"/>
      <c r="O10" s="109" t="s">
        <v>29569</v>
      </c>
      <c r="P10" s="109"/>
      <c r="S10" t="s">
        <v>29676</v>
      </c>
      <c r="T10" t="s">
        <v>29693</v>
      </c>
      <c r="U10" t="s">
        <v>29692</v>
      </c>
    </row>
    <row r="11" spans="1:26">
      <c r="B11" t="s">
        <v>29570</v>
      </c>
      <c r="C11" t="s">
        <v>29571</v>
      </c>
      <c r="G11" s="109" t="s">
        <v>29694</v>
      </c>
      <c r="H11" s="109"/>
      <c r="I11" s="109"/>
      <c r="K11" s="109" t="s">
        <v>29695</v>
      </c>
      <c r="L11" s="109"/>
      <c r="M11" s="109"/>
      <c r="O11" t="s">
        <v>29572</v>
      </c>
      <c r="P11" t="s">
        <v>29571</v>
      </c>
      <c r="S11" t="s">
        <v>29568</v>
      </c>
      <c r="T11" t="s">
        <v>29689</v>
      </c>
      <c r="U11">
        <v>0.5</v>
      </c>
      <c r="W11" s="94"/>
      <c r="X11" s="94"/>
      <c r="Y11" s="94"/>
    </row>
    <row r="12" spans="1:26">
      <c r="A12" t="s">
        <v>29568</v>
      </c>
      <c r="B12" s="16">
        <f>MEDIAN(G12:I12)</f>
        <v>8</v>
      </c>
      <c r="C12" s="16">
        <f>MEDIAN(K12:M12)</f>
        <v>8</v>
      </c>
      <c r="F12" t="s">
        <v>29568</v>
      </c>
      <c r="G12">
        <v>4</v>
      </c>
      <c r="H12">
        <v>16</v>
      </c>
      <c r="I12">
        <v>8</v>
      </c>
      <c r="K12">
        <v>4</v>
      </c>
      <c r="L12">
        <v>8</v>
      </c>
      <c r="M12">
        <v>8</v>
      </c>
      <c r="O12" s="84">
        <f>STDEV(G12:I12)/SQRT(3)</f>
        <v>3.5276684147527879</v>
      </c>
      <c r="P12" s="84">
        <f>STDEV(K12:M12)/SQRT(3)</f>
        <v>1.3333333333333328</v>
      </c>
      <c r="S12" t="s">
        <v>22822</v>
      </c>
      <c r="T12" t="s">
        <v>29688</v>
      </c>
      <c r="U12">
        <v>0.75</v>
      </c>
      <c r="V12" s="94"/>
    </row>
    <row r="13" spans="1:26">
      <c r="A13" t="s">
        <v>22822</v>
      </c>
      <c r="B13" s="16">
        <f>MEDIAN(G13:I13)</f>
        <v>4</v>
      </c>
      <c r="C13" s="16">
        <f>MEDIAN(K13:M13)</f>
        <v>4</v>
      </c>
      <c r="F13" t="s">
        <v>22822</v>
      </c>
      <c r="G13">
        <v>4</v>
      </c>
      <c r="H13">
        <v>4</v>
      </c>
      <c r="I13">
        <v>4</v>
      </c>
      <c r="K13">
        <v>4</v>
      </c>
      <c r="L13">
        <v>4</v>
      </c>
      <c r="M13">
        <v>4</v>
      </c>
      <c r="O13" s="84">
        <f>STDEV(G13:I13)/SQRT(3)</f>
        <v>0</v>
      </c>
      <c r="P13" s="84">
        <f>STDEV(K13:M13)/SQRT(3)</f>
        <v>0</v>
      </c>
      <c r="S13" t="s">
        <v>29573</v>
      </c>
      <c r="T13" t="s">
        <v>29687</v>
      </c>
      <c r="U13">
        <v>1</v>
      </c>
      <c r="V13" s="94"/>
    </row>
    <row r="14" spans="1:26">
      <c r="A14" t="s">
        <v>29573</v>
      </c>
      <c r="B14" s="16">
        <f>MEDIAN(G14:I14)</f>
        <v>2</v>
      </c>
      <c r="C14" s="16">
        <f>MEDIAN(K14:M14)</f>
        <v>2</v>
      </c>
      <c r="F14" t="s">
        <v>29573</v>
      </c>
      <c r="G14">
        <v>2</v>
      </c>
      <c r="H14">
        <v>2</v>
      </c>
      <c r="I14">
        <v>16</v>
      </c>
      <c r="K14">
        <v>2</v>
      </c>
      <c r="L14">
        <v>2</v>
      </c>
      <c r="M14">
        <v>4</v>
      </c>
      <c r="O14" s="84">
        <f>STDEV(G14:I14)/SQRT(3)</f>
        <v>4.666666666666667</v>
      </c>
      <c r="P14" s="84">
        <f>STDEV(K14:M14)/SQRT(3)</f>
        <v>0.66666666666666674</v>
      </c>
    </row>
    <row r="56" spans="1:22">
      <c r="B56" s="109" t="s">
        <v>29574</v>
      </c>
      <c r="C56" s="109"/>
      <c r="G56" t="s">
        <v>29574</v>
      </c>
      <c r="U56" s="109" t="s">
        <v>29569</v>
      </c>
      <c r="V56" s="109"/>
    </row>
    <row r="57" spans="1:22">
      <c r="B57" t="s">
        <v>29697</v>
      </c>
      <c r="C57" t="s">
        <v>29571</v>
      </c>
      <c r="G57" s="109" t="s">
        <v>29696</v>
      </c>
      <c r="H57" s="109"/>
      <c r="I57" s="109"/>
      <c r="M57" s="109" t="s">
        <v>29695</v>
      </c>
      <c r="N57" s="109"/>
      <c r="O57" s="109"/>
      <c r="U57" t="s">
        <v>29572</v>
      </c>
      <c r="V57" t="s">
        <v>29571</v>
      </c>
    </row>
    <row r="58" spans="1:22">
      <c r="A58" t="s">
        <v>29568</v>
      </c>
      <c r="B58" s="16">
        <f>MEDIAN(G58:K58)</f>
        <v>2</v>
      </c>
      <c r="C58" s="16">
        <f>MEDIAN(M58:Q58)</f>
        <v>8</v>
      </c>
      <c r="F58" t="s">
        <v>29568</v>
      </c>
      <c r="G58">
        <v>2</v>
      </c>
      <c r="H58">
        <v>2</v>
      </c>
      <c r="I58">
        <v>2</v>
      </c>
      <c r="J58">
        <v>8</v>
      </c>
      <c r="K58">
        <v>2</v>
      </c>
      <c r="M58">
        <v>8</v>
      </c>
      <c r="N58">
        <v>2</v>
      </c>
      <c r="O58">
        <v>2</v>
      </c>
      <c r="P58">
        <v>8</v>
      </c>
      <c r="Q58">
        <v>16</v>
      </c>
      <c r="U58" s="84">
        <f>STDEV(G58:K58)/SQRT(5)</f>
        <v>1.2</v>
      </c>
      <c r="V58" s="84">
        <f>STDEV(M58:Q58)/SQRT(5)</f>
        <v>2.5768197453450248</v>
      </c>
    </row>
    <row r="59" spans="1:22">
      <c r="A59" t="s">
        <v>22822</v>
      </c>
      <c r="B59" s="16">
        <f t="shared" ref="B59:B60" si="0">MEDIAN(G59:K59)</f>
        <v>8</v>
      </c>
      <c r="C59" s="16">
        <f t="shared" ref="C59" si="1">MEDIAN(M59:Q59)</f>
        <v>8</v>
      </c>
      <c r="F59" t="s">
        <v>22822</v>
      </c>
      <c r="G59">
        <v>8</v>
      </c>
      <c r="H59">
        <v>8</v>
      </c>
      <c r="I59">
        <v>8</v>
      </c>
      <c r="M59">
        <v>8</v>
      </c>
      <c r="N59">
        <v>8</v>
      </c>
      <c r="O59">
        <v>16</v>
      </c>
      <c r="U59" s="84">
        <f>STDEV(G59:K59)/SQRT(3)</f>
        <v>0</v>
      </c>
      <c r="V59" s="84">
        <f t="shared" ref="V59" si="2">STDEV(M59:Q59)/SQRT(3)</f>
        <v>2.666666666666667</v>
      </c>
    </row>
    <row r="60" spans="1:22">
      <c r="A60" t="s">
        <v>29573</v>
      </c>
      <c r="B60" s="16">
        <f t="shared" si="0"/>
        <v>6</v>
      </c>
      <c r="C60" s="16">
        <f>MEDIAN(M60:Q60)</f>
        <v>12</v>
      </c>
      <c r="F60" t="s">
        <v>29573</v>
      </c>
      <c r="G60">
        <v>8</v>
      </c>
      <c r="H60">
        <v>4</v>
      </c>
      <c r="I60">
        <v>8</v>
      </c>
      <c r="J60">
        <v>4</v>
      </c>
      <c r="M60">
        <v>16</v>
      </c>
      <c r="N60">
        <v>8</v>
      </c>
      <c r="O60">
        <v>16</v>
      </c>
      <c r="P60">
        <v>4</v>
      </c>
      <c r="U60" s="84">
        <f>STDEV(G60:K60)/SQRT(4)</f>
        <v>1.1547005383792515</v>
      </c>
      <c r="V60" s="84">
        <f>STDEV(M60:Q60)/SQRT(4)</f>
        <v>3</v>
      </c>
    </row>
  </sheetData>
  <mergeCells count="16">
    <mergeCell ref="B56:C56"/>
    <mergeCell ref="U56:V56"/>
    <mergeCell ref="G57:I57"/>
    <mergeCell ref="M57:O57"/>
    <mergeCell ref="G11:I11"/>
    <mergeCell ref="K11:M11"/>
    <mergeCell ref="X7:Z7"/>
    <mergeCell ref="Q3:R3"/>
    <mergeCell ref="B10:C10"/>
    <mergeCell ref="G10:M10"/>
    <mergeCell ref="O10:P10"/>
    <mergeCell ref="B3:C3"/>
    <mergeCell ref="G3:M3"/>
    <mergeCell ref="O3:P3"/>
    <mergeCell ref="G4:I4"/>
    <mergeCell ref="K4:M4"/>
  </mergeCells>
  <phoneticPr fontId="18"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A837B-85FA-48F5-B599-99F08EEC69A6}">
  <sheetPr codeName="Sheet11"/>
  <dimension ref="B2:M37"/>
  <sheetViews>
    <sheetView zoomScaleNormal="100" workbookViewId="0">
      <selection activeCell="M40" sqref="M40"/>
    </sheetView>
  </sheetViews>
  <sheetFormatPr defaultRowHeight="15"/>
  <cols>
    <col min="4" max="5" width="12.42578125" bestFit="1" customWidth="1"/>
    <col min="8" max="8" width="12.42578125" bestFit="1" customWidth="1"/>
    <col min="9" max="9" width="12" bestFit="1" customWidth="1"/>
  </cols>
  <sheetData>
    <row r="2" spans="2:13" ht="15.75" thickBot="1">
      <c r="B2" t="s">
        <v>29647</v>
      </c>
    </row>
    <row r="3" spans="2:13" ht="15.75" thickBot="1">
      <c r="C3" s="105" t="s">
        <v>29648</v>
      </c>
      <c r="D3" s="106"/>
      <c r="E3" s="107"/>
    </row>
    <row r="4" spans="2:13">
      <c r="C4" s="45"/>
      <c r="D4" s="31" t="s">
        <v>29588</v>
      </c>
      <c r="E4" s="44" t="s">
        <v>29649</v>
      </c>
    </row>
    <row r="5" spans="2:13">
      <c r="C5" s="43" t="s">
        <v>29650</v>
      </c>
      <c r="D5">
        <v>392</v>
      </c>
      <c r="E5" s="42">
        <v>15</v>
      </c>
    </row>
    <row r="6" spans="2:13">
      <c r="C6" s="43" t="s">
        <v>29651</v>
      </c>
      <c r="D6">
        <v>264</v>
      </c>
      <c r="E6" s="42">
        <v>39</v>
      </c>
    </row>
    <row r="7" spans="2:13">
      <c r="C7" s="43" t="s">
        <v>29652</v>
      </c>
      <c r="D7">
        <v>370</v>
      </c>
      <c r="E7" s="42">
        <v>14</v>
      </c>
    </row>
    <row r="8" spans="2:13">
      <c r="C8" s="43" t="s">
        <v>29653</v>
      </c>
      <c r="D8">
        <v>322</v>
      </c>
      <c r="E8" s="42">
        <v>25</v>
      </c>
    </row>
    <row r="9" spans="2:13">
      <c r="C9" s="43" t="s">
        <v>29654</v>
      </c>
      <c r="D9">
        <v>400</v>
      </c>
      <c r="E9" s="42">
        <v>15</v>
      </c>
    </row>
    <row r="10" spans="2:13" ht="15.75" thickBot="1">
      <c r="C10" s="41" t="s">
        <v>29655</v>
      </c>
      <c r="D10" s="38">
        <v>277</v>
      </c>
      <c r="E10" s="40">
        <v>18</v>
      </c>
    </row>
    <row r="11" spans="2:13" ht="15.75" thickBot="1"/>
    <row r="12" spans="2:13">
      <c r="C12" s="113" t="s">
        <v>29656</v>
      </c>
      <c r="D12" s="114"/>
      <c r="E12" s="115"/>
      <c r="G12" s="96"/>
      <c r="H12" s="96"/>
      <c r="I12" s="96"/>
      <c r="K12" s="96"/>
      <c r="L12" s="96"/>
      <c r="M12" s="96"/>
    </row>
    <row r="13" spans="2:13" ht="15.75" thickBot="1">
      <c r="C13" s="41"/>
      <c r="D13" s="116" t="s">
        <v>29657</v>
      </c>
      <c r="E13" s="117"/>
      <c r="H13" s="96"/>
      <c r="I13" s="96"/>
      <c r="L13" s="96"/>
      <c r="M13" s="96"/>
    </row>
    <row r="14" spans="2:13">
      <c r="C14" s="45"/>
      <c r="D14" s="31" t="s">
        <v>29588</v>
      </c>
      <c r="E14" s="44" t="s">
        <v>29649</v>
      </c>
    </row>
    <row r="15" spans="2:13">
      <c r="C15" s="43" t="s">
        <v>29650</v>
      </c>
      <c r="D15">
        <f t="shared" ref="D15:E20" si="0">D5/1200*120</f>
        <v>39.200000000000003</v>
      </c>
      <c r="E15" s="42">
        <f t="shared" si="0"/>
        <v>1.5</v>
      </c>
    </row>
    <row r="16" spans="2:13">
      <c r="C16" s="43" t="s">
        <v>29651</v>
      </c>
      <c r="D16">
        <f t="shared" si="0"/>
        <v>26.4</v>
      </c>
      <c r="E16" s="42">
        <f t="shared" si="0"/>
        <v>3.9000000000000004</v>
      </c>
    </row>
    <row r="17" spans="2:6">
      <c r="C17" s="43" t="s">
        <v>29652</v>
      </c>
      <c r="D17">
        <f t="shared" si="0"/>
        <v>37</v>
      </c>
      <c r="E17" s="42">
        <f t="shared" si="0"/>
        <v>1.4000000000000001</v>
      </c>
    </row>
    <row r="18" spans="2:6">
      <c r="C18" s="43" t="s">
        <v>29653</v>
      </c>
      <c r="D18">
        <f t="shared" si="0"/>
        <v>32.199999999999996</v>
      </c>
      <c r="E18" s="42">
        <f t="shared" si="0"/>
        <v>2.5</v>
      </c>
    </row>
    <row r="19" spans="2:6">
      <c r="C19" s="43" t="s">
        <v>29654</v>
      </c>
      <c r="D19">
        <f t="shared" si="0"/>
        <v>40</v>
      </c>
      <c r="E19" s="42">
        <f t="shared" si="0"/>
        <v>1.5</v>
      </c>
    </row>
    <row r="20" spans="2:6" ht="15.75" thickBot="1">
      <c r="C20" s="41" t="s">
        <v>29655</v>
      </c>
      <c r="D20" s="38">
        <f t="shared" si="0"/>
        <v>27.7</v>
      </c>
      <c r="E20" s="40">
        <f t="shared" si="0"/>
        <v>1.7999999999999998</v>
      </c>
    </row>
    <row r="21" spans="2:6">
      <c r="D21" s="31" t="s">
        <v>29588</v>
      </c>
      <c r="E21" s="44" t="s">
        <v>29649</v>
      </c>
    </row>
    <row r="22" spans="2:6">
      <c r="C22" t="s">
        <v>29590</v>
      </c>
      <c r="D22" s="1">
        <f>AVERAGE(D15:D20)</f>
        <v>33.749999999999993</v>
      </c>
      <c r="E22" s="1">
        <f>AVERAGE(E15:E20)</f>
        <v>2.1</v>
      </c>
    </row>
    <row r="23" spans="2:6">
      <c r="C23" t="s">
        <v>29658</v>
      </c>
      <c r="D23">
        <f>STDEV(D15:D20)</f>
        <v>5.8712008993050686</v>
      </c>
      <c r="E23">
        <f>STDEV(E15:E20)</f>
        <v>0.96953597148326498</v>
      </c>
    </row>
    <row r="24" spans="2:6">
      <c r="C24" t="s">
        <v>29659</v>
      </c>
      <c r="D24">
        <v>6</v>
      </c>
      <c r="E24">
        <v>6</v>
      </c>
    </row>
    <row r="25" spans="2:6">
      <c r="C25" t="s">
        <v>29660</v>
      </c>
      <c r="D25" s="1">
        <f>D23/SQRT(D24)</f>
        <v>2.3969077301111894</v>
      </c>
      <c r="E25" s="1">
        <f>E23/SQRT(E24)</f>
        <v>0.3958114029012636</v>
      </c>
    </row>
    <row r="26" spans="2:6">
      <c r="C26" t="s">
        <v>29661</v>
      </c>
      <c r="D26">
        <f>_xlfn.T.TEST(D15:D20,E15:E20,2,2)</f>
        <v>1.3437201285012403E-7</v>
      </c>
    </row>
    <row r="29" spans="2:6" ht="15.75" thickBot="1"/>
    <row r="30" spans="2:6">
      <c r="B30" t="s">
        <v>29662</v>
      </c>
      <c r="C30" s="113" t="s">
        <v>29656</v>
      </c>
      <c r="D30" s="114"/>
      <c r="E30" s="114"/>
      <c r="F30" s="115"/>
    </row>
    <row r="31" spans="2:6">
      <c r="C31" s="43"/>
      <c r="D31" t="s">
        <v>20704</v>
      </c>
      <c r="F31" s="42"/>
    </row>
    <row r="32" spans="2:6">
      <c r="C32" s="43"/>
      <c r="E32" t="s">
        <v>29626</v>
      </c>
      <c r="F32" s="42" t="s">
        <v>20704</v>
      </c>
    </row>
    <row r="33" spans="3:6">
      <c r="C33" s="43" t="s">
        <v>29590</v>
      </c>
      <c r="D33" t="s">
        <v>20704</v>
      </c>
      <c r="E33">
        <f t="shared" ref="E33:F36" si="1">D22</f>
        <v>33.749999999999993</v>
      </c>
      <c r="F33" s="42">
        <f t="shared" si="1"/>
        <v>2.1</v>
      </c>
    </row>
    <row r="34" spans="3:6">
      <c r="C34" s="43"/>
      <c r="D34" t="s">
        <v>29658</v>
      </c>
      <c r="E34">
        <f t="shared" si="1"/>
        <v>5.8712008993050686</v>
      </c>
      <c r="F34" s="42">
        <f t="shared" si="1"/>
        <v>0.96953597148326498</v>
      </c>
    </row>
    <row r="35" spans="3:6">
      <c r="C35" s="43"/>
      <c r="D35" t="s">
        <v>29659</v>
      </c>
      <c r="E35">
        <f t="shared" si="1"/>
        <v>6</v>
      </c>
      <c r="F35" s="42">
        <f t="shared" si="1"/>
        <v>6</v>
      </c>
    </row>
    <row r="36" spans="3:6">
      <c r="C36" s="43"/>
      <c r="D36" t="s">
        <v>29660</v>
      </c>
      <c r="E36">
        <f t="shared" si="1"/>
        <v>2.3969077301111894</v>
      </c>
      <c r="F36" s="42">
        <f t="shared" si="1"/>
        <v>0.3958114029012636</v>
      </c>
    </row>
    <row r="37" spans="3:6" ht="15.75" thickBot="1">
      <c r="C37" s="41"/>
      <c r="D37" s="38" t="s">
        <v>29661</v>
      </c>
      <c r="E37" s="38">
        <f>D26</f>
        <v>1.3437201285012403E-7</v>
      </c>
      <c r="F37" s="40"/>
    </row>
  </sheetData>
  <mergeCells count="8">
    <mergeCell ref="C30:F30"/>
    <mergeCell ref="C3:E3"/>
    <mergeCell ref="D13:E13"/>
    <mergeCell ref="H13:I13"/>
    <mergeCell ref="L13:M13"/>
    <mergeCell ref="K12:M12"/>
    <mergeCell ref="G12:I12"/>
    <mergeCell ref="C12:E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B8C01-949F-4221-8C55-F6D04083C6BA}">
  <sheetPr codeName="Sheet12"/>
  <dimension ref="B2:M36"/>
  <sheetViews>
    <sheetView workbookViewId="0">
      <selection activeCell="H17" sqref="H17"/>
    </sheetView>
  </sheetViews>
  <sheetFormatPr defaultRowHeight="15"/>
  <sheetData>
    <row r="2" spans="2:13">
      <c r="B2" t="s">
        <v>25341</v>
      </c>
    </row>
    <row r="3" spans="2:13" ht="15.75" thickBot="1"/>
    <row r="4" spans="2:13">
      <c r="C4" s="45" t="s">
        <v>29663</v>
      </c>
      <c r="D4" s="31" t="s">
        <v>29588</v>
      </c>
      <c r="E4" s="44" t="s">
        <v>29664</v>
      </c>
    </row>
    <row r="5" spans="2:13">
      <c r="C5" s="43">
        <v>2</v>
      </c>
      <c r="D5">
        <v>22</v>
      </c>
      <c r="E5" s="42">
        <v>44</v>
      </c>
    </row>
    <row r="6" spans="2:13">
      <c r="C6" s="43">
        <v>3</v>
      </c>
      <c r="D6">
        <v>107</v>
      </c>
      <c r="E6" s="42">
        <v>16</v>
      </c>
    </row>
    <row r="7" spans="2:13">
      <c r="C7" s="43">
        <v>4</v>
      </c>
      <c r="D7">
        <v>34</v>
      </c>
      <c r="E7" s="42">
        <v>53</v>
      </c>
    </row>
    <row r="8" spans="2:13">
      <c r="C8" s="43">
        <v>6</v>
      </c>
      <c r="D8">
        <v>151</v>
      </c>
      <c r="E8" s="42">
        <v>28</v>
      </c>
    </row>
    <row r="9" spans="2:13">
      <c r="C9" s="43">
        <v>8</v>
      </c>
      <c r="D9">
        <v>74</v>
      </c>
      <c r="E9" s="42">
        <v>41</v>
      </c>
    </row>
    <row r="10" spans="2:13" ht="15.75" thickBot="1">
      <c r="C10" s="41">
        <v>10</v>
      </c>
      <c r="D10" s="38">
        <v>125</v>
      </c>
      <c r="E10" s="40">
        <v>24</v>
      </c>
    </row>
    <row r="12" spans="2:13">
      <c r="C12" s="111" t="s">
        <v>29656</v>
      </c>
      <c r="D12" s="111"/>
      <c r="E12" s="111"/>
      <c r="G12" s="96"/>
      <c r="H12" s="96"/>
      <c r="I12" s="96"/>
      <c r="K12" s="96"/>
      <c r="L12" s="96"/>
      <c r="M12" s="96"/>
    </row>
    <row r="13" spans="2:13" ht="15.75" thickBot="1">
      <c r="D13" s="116" t="s">
        <v>29657</v>
      </c>
      <c r="E13" s="116"/>
      <c r="H13" s="96"/>
      <c r="I13" s="96"/>
      <c r="L13" s="96"/>
      <c r="M13" s="96"/>
    </row>
    <row r="14" spans="2:13">
      <c r="C14" s="45" t="s">
        <v>29656</v>
      </c>
      <c r="D14" s="31" t="s">
        <v>29588</v>
      </c>
      <c r="E14" s="44" t="s">
        <v>29664</v>
      </c>
    </row>
    <row r="15" spans="2:13">
      <c r="C15" s="43">
        <v>2</v>
      </c>
      <c r="D15">
        <f>D5/1200*120</f>
        <v>2.2000000000000002</v>
      </c>
      <c r="E15" s="42">
        <f>E5/1200*120</f>
        <v>4.4000000000000004</v>
      </c>
    </row>
    <row r="16" spans="2:13">
      <c r="C16" s="43">
        <v>3</v>
      </c>
      <c r="D16">
        <f>D6/1200*120</f>
        <v>10.700000000000001</v>
      </c>
      <c r="E16" s="42">
        <f>E6/1200*120</f>
        <v>1.6</v>
      </c>
    </row>
    <row r="17" spans="2:6">
      <c r="B17" t="s">
        <v>29665</v>
      </c>
      <c r="C17" s="43">
        <v>4</v>
      </c>
      <c r="D17">
        <f>D7/1154*120</f>
        <v>3.5355285961871754</v>
      </c>
      <c r="E17" s="42">
        <f>E7/1200*120</f>
        <v>5.3</v>
      </c>
    </row>
    <row r="18" spans="2:6">
      <c r="C18" s="43">
        <v>6</v>
      </c>
      <c r="D18">
        <f>D8/1200*120</f>
        <v>15.1</v>
      </c>
      <c r="E18" s="42">
        <f>E8/1200*120</f>
        <v>2.8000000000000003</v>
      </c>
    </row>
    <row r="19" spans="2:6">
      <c r="C19" s="43">
        <v>8</v>
      </c>
      <c r="D19">
        <f>D9/1200*120</f>
        <v>7.4</v>
      </c>
      <c r="E19" s="42">
        <f>E9/1200*120</f>
        <v>4.0999999999999996</v>
      </c>
    </row>
    <row r="20" spans="2:6" ht="15.75" thickBot="1">
      <c r="C20" s="41">
        <v>10</v>
      </c>
      <c r="D20" s="38">
        <f>D10/1200*120</f>
        <v>12.5</v>
      </c>
      <c r="E20" s="40">
        <f>E10/1200*120</f>
        <v>2.4</v>
      </c>
    </row>
    <row r="21" spans="2:6">
      <c r="D21" t="s">
        <v>29588</v>
      </c>
      <c r="E21" s="42" t="s">
        <v>29666</v>
      </c>
    </row>
    <row r="22" spans="2:6">
      <c r="C22" t="s">
        <v>29590</v>
      </c>
      <c r="D22" s="1">
        <f>AVERAGE(D15:D20)</f>
        <v>8.5725880993645287</v>
      </c>
      <c r="E22" s="1">
        <f>AVERAGE(E15:E20)</f>
        <v>3.4333333333333336</v>
      </c>
    </row>
    <row r="23" spans="2:6">
      <c r="C23" t="s">
        <v>29658</v>
      </c>
      <c r="D23">
        <f>STDEV(D15:D20)</f>
        <v>5.097339740026344</v>
      </c>
      <c r="E23">
        <f>STDEV(E15:E20)</f>
        <v>1.3923601066773885</v>
      </c>
    </row>
    <row r="24" spans="2:6">
      <c r="C24" t="s">
        <v>29659</v>
      </c>
      <c r="D24">
        <v>6</v>
      </c>
      <c r="E24">
        <v>6</v>
      </c>
    </row>
    <row r="25" spans="2:6">
      <c r="C25" t="s">
        <v>29660</v>
      </c>
      <c r="D25" s="1">
        <f>D23/SQRT(D24)</f>
        <v>2.080980234779267</v>
      </c>
      <c r="E25" s="1">
        <f>E23/SQRT(E24)</f>
        <v>0.5684286332611258</v>
      </c>
    </row>
    <row r="26" spans="2:6">
      <c r="C26" t="s">
        <v>29661</v>
      </c>
      <c r="D26">
        <f>_xlfn.T.TEST(D15:D20,E15:E20,2,2)</f>
        <v>3.8457591144915121E-2</v>
      </c>
    </row>
    <row r="29" spans="2:6" ht="15.75" thickBot="1"/>
    <row r="30" spans="2:6">
      <c r="B30" t="s">
        <v>29662</v>
      </c>
      <c r="C30" s="113" t="s">
        <v>29656</v>
      </c>
      <c r="D30" s="114"/>
      <c r="E30" s="114"/>
      <c r="F30" s="115"/>
    </row>
    <row r="31" spans="2:6">
      <c r="C31" s="43"/>
      <c r="E31" t="s">
        <v>29626</v>
      </c>
      <c r="F31" s="42" t="s">
        <v>25341</v>
      </c>
    </row>
    <row r="32" spans="2:6">
      <c r="C32" s="43" t="s">
        <v>29590</v>
      </c>
      <c r="D32" t="s">
        <v>25341</v>
      </c>
      <c r="E32">
        <f t="shared" ref="E32:F35" si="0">D22</f>
        <v>8.5725880993645287</v>
      </c>
      <c r="F32" s="42">
        <f t="shared" si="0"/>
        <v>3.4333333333333336</v>
      </c>
    </row>
    <row r="33" spans="3:6">
      <c r="C33" s="43"/>
      <c r="D33" t="s">
        <v>29658</v>
      </c>
      <c r="E33">
        <f t="shared" si="0"/>
        <v>5.097339740026344</v>
      </c>
      <c r="F33" s="42">
        <f>E23</f>
        <v>1.3923601066773885</v>
      </c>
    </row>
    <row r="34" spans="3:6">
      <c r="C34" s="43"/>
      <c r="D34" t="s">
        <v>29659</v>
      </c>
      <c r="E34">
        <f t="shared" si="0"/>
        <v>6</v>
      </c>
      <c r="F34" s="42">
        <f t="shared" si="0"/>
        <v>6</v>
      </c>
    </row>
    <row r="35" spans="3:6">
      <c r="C35" s="43"/>
      <c r="D35" t="s">
        <v>29660</v>
      </c>
      <c r="E35">
        <f t="shared" si="0"/>
        <v>2.080980234779267</v>
      </c>
      <c r="F35" s="42">
        <f t="shared" si="0"/>
        <v>0.5684286332611258</v>
      </c>
    </row>
    <row r="36" spans="3:6" ht="15.75" thickBot="1">
      <c r="C36" s="41"/>
      <c r="D36" s="38" t="s">
        <v>29661</v>
      </c>
      <c r="E36" s="38">
        <f>D26</f>
        <v>3.8457591144915121E-2</v>
      </c>
      <c r="F36" s="40"/>
    </row>
  </sheetData>
  <mergeCells count="7">
    <mergeCell ref="C30:F30"/>
    <mergeCell ref="G12:I12"/>
    <mergeCell ref="K12:M12"/>
    <mergeCell ref="H13:I13"/>
    <mergeCell ref="L13:M13"/>
    <mergeCell ref="D13:E13"/>
    <mergeCell ref="C12:E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Library Detailed Information</vt:lpstr>
      <vt:lpstr>F-based incision</vt:lpstr>
      <vt:lpstr>Growth repair assay</vt:lpstr>
      <vt:lpstr>ATPase</vt:lpstr>
      <vt:lpstr>Docking graph</vt:lpstr>
      <vt:lpstr>Supp OD for growth</vt:lpstr>
      <vt:lpstr>Checkerboards</vt:lpstr>
      <vt:lpstr>C-Trap L-Thyroxine</vt:lpstr>
      <vt:lpstr>C-Trap Dienestrol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Lorenzo B</dc:creator>
  <cp:keywords/>
  <dc:description/>
  <cp:lastModifiedBy>Lorenzo Bernacchia</cp:lastModifiedBy>
  <cp:revision/>
  <dcterms:created xsi:type="dcterms:W3CDTF">2015-06-05T18:17:20Z</dcterms:created>
  <dcterms:modified xsi:type="dcterms:W3CDTF">2023-11-16T10:55:52Z</dcterms:modified>
  <cp:category/>
  <cp:contentStatus/>
</cp:coreProperties>
</file>